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fs.momo.pref.okayama.jp\統合共有\0G20_障害福祉課\課内LAN\05サービス班\25_障害福祉サービスに対するサービス継続支援事業\R7_障害福祉サービス継続支援事業（設備・備品購入）\08_事業者周知\★県HP\080331_HP作成\"/>
    </mc:Choice>
  </mc:AlternateContent>
  <xr:revisionPtr revIDLastSave="0" documentId="13_ncr:1_{8DD69EAE-FB85-4465-B875-475E7808A759}" xr6:coauthVersionLast="47" xr6:coauthVersionMax="47" xr10:uidLastSave="{00000000-0000-0000-0000-000000000000}"/>
  <bookViews>
    <workbookView xWindow="-120" yWindow="-120" windowWidth="20730" windowHeight="11040" xr2:uid="{00000000-000D-0000-FFFF-FFFF00000000}"/>
  </bookViews>
  <sheets>
    <sheet name="(はじめにお読み下さい)申請書の使い方" sheetId="30" r:id="rId1"/>
    <sheet name="申請書" sheetId="20" r:id="rId2"/>
    <sheet name="申請額一覧" sheetId="29" r:id="rId3"/>
    <sheet name="個票1" sheetId="19" r:id="rId4"/>
    <sheet name="個票2" sheetId="35" r:id="rId5"/>
    <sheet name="個票3" sheetId="36" r:id="rId6"/>
    <sheet name="金融機関口座情報" sheetId="32" r:id="rId7"/>
    <sheet name="県転記用シート" sheetId="34" state="hidden" r:id="rId8"/>
    <sheet name="単価表" sheetId="28" state="hidden" r:id="rId9"/>
    <sheet name="リスト" sheetId="31" state="hidden" r:id="rId10"/>
  </sheets>
  <definedNames>
    <definedName name="_xlnm.Print_Area" localSheetId="6">金融機関口座情報!$A$2:$Y$27</definedName>
    <definedName name="_xlnm.Print_Area" localSheetId="7">県転記用シート!$B$1:$AI$19</definedName>
    <definedName name="_xlnm.Print_Area" localSheetId="3">個票1!$A$1:$AM$44</definedName>
    <definedName name="_xlnm.Print_Area" localSheetId="4">個票2!$A$1:$AM$44</definedName>
    <definedName name="_xlnm.Print_Area" localSheetId="5">個票3!$A$1:$AM$44</definedName>
    <definedName name="_xlnm.Print_Area" localSheetId="2">申請額一覧!$B$1:$I$19</definedName>
    <definedName name="_xlnm.Print_Area" localSheetId="1">申請書!$A$1:$AM$38</definedName>
    <definedName name="_xlnm.Print_Area" localSheetId="8">単価表!$A$1:$K$103</definedName>
    <definedName name="_xlnm.Print_Titles" localSheetId="2">申請額一覧!$1:$4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36" l="1"/>
  <c r="H32" i="36"/>
  <c r="AD24" i="36"/>
  <c r="H41" i="35"/>
  <c r="H32" i="35"/>
  <c r="AD24" i="35"/>
  <c r="AI24" i="36" l="1"/>
  <c r="AI24" i="35"/>
  <c r="AD24" i="19" l="1"/>
  <c r="B54" i="29" l="1"/>
  <c r="B53" i="29"/>
  <c r="B52" i="29"/>
  <c r="B51" i="29"/>
  <c r="B50" i="29"/>
  <c r="B49" i="29"/>
  <c r="B48" i="29"/>
  <c r="B47" i="29"/>
  <c r="B46" i="29"/>
  <c r="B45" i="29"/>
  <c r="B44" i="29"/>
  <c r="B43" i="29"/>
  <c r="B42" i="29"/>
  <c r="B41" i="29"/>
  <c r="B40" i="29"/>
  <c r="B39" i="29"/>
  <c r="B38" i="29"/>
  <c r="B37" i="29"/>
  <c r="B36" i="29"/>
  <c r="B35" i="29"/>
  <c r="B34" i="29"/>
  <c r="B33" i="29"/>
  <c r="B32" i="29"/>
  <c r="B31" i="29"/>
  <c r="B30" i="29"/>
  <c r="B29" i="29"/>
  <c r="B28" i="29"/>
  <c r="B27" i="29"/>
  <c r="B26" i="29"/>
  <c r="B25" i="29"/>
  <c r="B24" i="29"/>
  <c r="B23" i="29"/>
  <c r="B22" i="29"/>
  <c r="B21" i="29"/>
  <c r="B20" i="29"/>
  <c r="AB5" i="34"/>
  <c r="AA5" i="34"/>
  <c r="Z5" i="34"/>
  <c r="Y5" i="34"/>
  <c r="X5" i="34"/>
  <c r="W5" i="34"/>
  <c r="V5" i="34"/>
  <c r="U5" i="34"/>
  <c r="T5" i="34"/>
  <c r="S5" i="34"/>
  <c r="R5" i="34"/>
  <c r="Q5" i="34"/>
  <c r="P5" i="34"/>
  <c r="O5" i="34"/>
  <c r="N5" i="34"/>
  <c r="B105" i="34"/>
  <c r="B104" i="34"/>
  <c r="B103" i="34"/>
  <c r="B102" i="34"/>
  <c r="B101" i="34"/>
  <c r="B100" i="34"/>
  <c r="B99" i="34"/>
  <c r="B98" i="34"/>
  <c r="B97" i="34"/>
  <c r="B96" i="34"/>
  <c r="B95" i="34"/>
  <c r="B94" i="34"/>
  <c r="B93" i="34"/>
  <c r="B92" i="34"/>
  <c r="B91" i="34"/>
  <c r="B90" i="34"/>
  <c r="B89" i="34"/>
  <c r="B88" i="34"/>
  <c r="B87" i="34"/>
  <c r="B86" i="34"/>
  <c r="B85" i="34"/>
  <c r="B84" i="34"/>
  <c r="B83" i="34"/>
  <c r="B82" i="34"/>
  <c r="B81" i="34"/>
  <c r="B80" i="34"/>
  <c r="B79" i="34"/>
  <c r="B78" i="34"/>
  <c r="B77" i="34"/>
  <c r="B76" i="34"/>
  <c r="B75" i="34"/>
  <c r="B74" i="34"/>
  <c r="B73" i="34"/>
  <c r="B72" i="34"/>
  <c r="B71" i="34"/>
  <c r="B70" i="34"/>
  <c r="B69" i="34"/>
  <c r="B68" i="34"/>
  <c r="B67" i="34"/>
  <c r="B66" i="34"/>
  <c r="B65" i="34"/>
  <c r="B64" i="34"/>
  <c r="B63" i="34"/>
  <c r="B62" i="34"/>
  <c r="B61" i="34"/>
  <c r="B60" i="34"/>
  <c r="B59" i="34"/>
  <c r="B58" i="34"/>
  <c r="B57" i="34"/>
  <c r="B56" i="34"/>
  <c r="B55" i="34"/>
  <c r="B54" i="34"/>
  <c r="B53" i="34"/>
  <c r="B52" i="34"/>
  <c r="B51" i="34"/>
  <c r="B50" i="34"/>
  <c r="B49" i="34"/>
  <c r="B48" i="34"/>
  <c r="B47" i="34"/>
  <c r="B46" i="34"/>
  <c r="B45" i="34"/>
  <c r="B44" i="34"/>
  <c r="B43" i="34"/>
  <c r="B42" i="34"/>
  <c r="B41" i="34"/>
  <c r="B40" i="34"/>
  <c r="B39" i="34"/>
  <c r="B38" i="34"/>
  <c r="B37" i="34"/>
  <c r="B36" i="34"/>
  <c r="B35" i="34"/>
  <c r="B34" i="34"/>
  <c r="B33" i="34"/>
  <c r="B32" i="34"/>
  <c r="B31" i="34"/>
  <c r="B30" i="34"/>
  <c r="B29" i="34"/>
  <c r="B28" i="34"/>
  <c r="B27" i="34"/>
  <c r="B26" i="34"/>
  <c r="B25" i="34"/>
  <c r="B24" i="34"/>
  <c r="B23" i="34"/>
  <c r="B22" i="34"/>
  <c r="B21" i="34"/>
  <c r="B20" i="34"/>
  <c r="B19" i="34"/>
  <c r="B18" i="34"/>
  <c r="B17" i="34"/>
  <c r="B16" i="34"/>
  <c r="B15" i="34"/>
  <c r="B14" i="34"/>
  <c r="B13" i="34"/>
  <c r="B12" i="34"/>
  <c r="B11" i="34"/>
  <c r="B10" i="34"/>
  <c r="B9" i="34"/>
  <c r="B8" i="34"/>
  <c r="B7" i="34"/>
  <c r="B6" i="34"/>
  <c r="M5" i="34"/>
  <c r="L5" i="34"/>
  <c r="K5" i="34"/>
  <c r="J5" i="34"/>
  <c r="F5" i="34"/>
  <c r="H5" i="34"/>
  <c r="G5" i="34"/>
  <c r="D5" i="34"/>
  <c r="E5" i="34"/>
  <c r="C5" i="34"/>
  <c r="AI103" i="34"/>
  <c r="AI61" i="34"/>
  <c r="I54" i="29"/>
  <c r="I26" i="29"/>
  <c r="I28" i="29"/>
  <c r="AI21" i="34"/>
  <c r="AI69" i="34"/>
  <c r="I31" i="29"/>
  <c r="AI77" i="34"/>
  <c r="I20" i="29"/>
  <c r="AI100" i="34"/>
  <c r="AI9" i="34"/>
  <c r="AI102" i="34"/>
  <c r="AI56" i="34"/>
  <c r="AI105" i="34"/>
  <c r="AI90" i="34"/>
  <c r="AI31" i="34"/>
  <c r="I33" i="29"/>
  <c r="I51" i="29"/>
  <c r="AI73" i="34"/>
  <c r="AI41" i="34"/>
  <c r="AI91" i="34"/>
  <c r="AI32" i="34"/>
  <c r="AI37" i="34"/>
  <c r="I29" i="29"/>
  <c r="AI74" i="34"/>
  <c r="I44" i="29"/>
  <c r="AI84" i="34"/>
  <c r="AI71" i="34"/>
  <c r="AI47" i="34"/>
  <c r="AI52" i="34"/>
  <c r="AI11" i="34"/>
  <c r="AI58" i="34"/>
  <c r="AI59" i="34"/>
  <c r="AI40" i="34"/>
  <c r="I21" i="29"/>
  <c r="AI104" i="34"/>
  <c r="I27" i="29"/>
  <c r="AI36" i="34"/>
  <c r="AI85" i="34"/>
  <c r="I39" i="29"/>
  <c r="AI34" i="34"/>
  <c r="I24" i="29"/>
  <c r="AI17" i="34"/>
  <c r="AI57" i="34"/>
  <c r="AI8" i="34"/>
  <c r="I35" i="29"/>
  <c r="I47" i="29"/>
  <c r="I40" i="29"/>
  <c r="AI33" i="34"/>
  <c r="AI75" i="34"/>
  <c r="AI64" i="34"/>
  <c r="AI12" i="34"/>
  <c r="AI44" i="34"/>
  <c r="AI7" i="34"/>
  <c r="AI39" i="34"/>
  <c r="AI89" i="34"/>
  <c r="I34" i="29"/>
  <c r="AI46" i="34"/>
  <c r="AI66" i="34"/>
  <c r="AI95" i="34"/>
  <c r="AI88" i="34"/>
  <c r="AI81" i="34"/>
  <c r="I36" i="29"/>
  <c r="I25" i="29"/>
  <c r="AI86" i="34"/>
  <c r="AI51" i="34"/>
  <c r="AI101" i="34"/>
  <c r="AI29" i="34"/>
  <c r="AI94" i="34"/>
  <c r="AI49" i="34"/>
  <c r="AI82" i="34"/>
  <c r="I38" i="29"/>
  <c r="AI76" i="34"/>
  <c r="AI54" i="34"/>
  <c r="I48" i="29"/>
  <c r="AI99" i="34"/>
  <c r="AI48" i="34"/>
  <c r="AI50" i="34"/>
  <c r="I37" i="29"/>
  <c r="AI97" i="34"/>
  <c r="AI26" i="34"/>
  <c r="AI98" i="34"/>
  <c r="AI92" i="34"/>
  <c r="I50" i="29"/>
  <c r="AI42" i="34"/>
  <c r="AI22" i="34"/>
  <c r="AI63" i="34"/>
  <c r="I22" i="29"/>
  <c r="AI60" i="34"/>
  <c r="I49" i="29"/>
  <c r="I30" i="29"/>
  <c r="I23" i="29"/>
  <c r="AI65" i="34"/>
  <c r="AI18" i="34"/>
  <c r="AI13" i="34"/>
  <c r="AI15" i="34"/>
  <c r="AI72" i="34"/>
  <c r="AI16" i="34"/>
  <c r="AI43" i="34"/>
  <c r="AI55" i="34"/>
  <c r="I46" i="29"/>
  <c r="AI53" i="34"/>
  <c r="AI80" i="34"/>
  <c r="AI28" i="34"/>
  <c r="AI19" i="34"/>
  <c r="AI79" i="34"/>
  <c r="I53" i="29"/>
  <c r="AI23" i="34"/>
  <c r="AI68" i="34"/>
  <c r="I43" i="29"/>
  <c r="AI27" i="34"/>
  <c r="AI10" i="34"/>
  <c r="AI38" i="34"/>
  <c r="AI96" i="34"/>
  <c r="AI67" i="34"/>
  <c r="AI25" i="34"/>
  <c r="AI20" i="34"/>
  <c r="AI93" i="34"/>
  <c r="I52" i="29"/>
  <c r="I32" i="29"/>
  <c r="AI83" i="34"/>
  <c r="AI30" i="34"/>
  <c r="AI14" i="34"/>
  <c r="I41" i="29"/>
  <c r="AI24" i="34"/>
  <c r="AI45" i="34"/>
  <c r="AI87" i="34"/>
  <c r="AI62" i="34"/>
  <c r="AI70" i="34"/>
  <c r="I45" i="29"/>
  <c r="AI35" i="34"/>
  <c r="AI78" i="34"/>
  <c r="I42" i="29"/>
  <c r="H28" i="29" l="1"/>
  <c r="H29" i="29"/>
  <c r="H33" i="29"/>
  <c r="H31" i="29"/>
  <c r="H24" i="29"/>
  <c r="H22" i="29"/>
  <c r="H30" i="29"/>
  <c r="H41" i="29"/>
  <c r="H37" i="29"/>
  <c r="H44" i="29"/>
  <c r="H45" i="29"/>
  <c r="H34" i="29"/>
  <c r="H50" i="29"/>
  <c r="H38" i="29"/>
  <c r="H43" i="29"/>
  <c r="H46" i="29"/>
  <c r="H36" i="29"/>
  <c r="H40" i="29"/>
  <c r="H52" i="29"/>
  <c r="H21" i="29"/>
  <c r="H35" i="29"/>
  <c r="H47" i="29"/>
  <c r="H42" i="29"/>
  <c r="H48" i="29"/>
  <c r="H32" i="29"/>
  <c r="H51" i="29"/>
  <c r="H20" i="29"/>
  <c r="H53" i="29"/>
  <c r="H23" i="29"/>
  <c r="H49" i="29"/>
  <c r="H54" i="29"/>
  <c r="H27" i="29"/>
  <c r="H25" i="29"/>
  <c r="H26" i="29"/>
  <c r="H39" i="29"/>
  <c r="AH16" i="34"/>
  <c r="AH28" i="34"/>
  <c r="AH36" i="34"/>
  <c r="AH48" i="34"/>
  <c r="AH60" i="34"/>
  <c r="AH68" i="34"/>
  <c r="AH80" i="34"/>
  <c r="AH88" i="34"/>
  <c r="AH96" i="34"/>
  <c r="AH104" i="34"/>
  <c r="AH13" i="34"/>
  <c r="AH17" i="34"/>
  <c r="AH21" i="34"/>
  <c r="AH25" i="34"/>
  <c r="AH29" i="34"/>
  <c r="AH33" i="34"/>
  <c r="AH37" i="34"/>
  <c r="AH41" i="34"/>
  <c r="AH45" i="34"/>
  <c r="AH49" i="34"/>
  <c r="AH53" i="34"/>
  <c r="AH57" i="34"/>
  <c r="AH61" i="34"/>
  <c r="AH65" i="34"/>
  <c r="AH69" i="34"/>
  <c r="AH73" i="34"/>
  <c r="AH77" i="34"/>
  <c r="AH81" i="34"/>
  <c r="AH85" i="34"/>
  <c r="AH89" i="34"/>
  <c r="AH93" i="34"/>
  <c r="AH97" i="34"/>
  <c r="AH101" i="34"/>
  <c r="AH105" i="34"/>
  <c r="AH12" i="34"/>
  <c r="AH24" i="34"/>
  <c r="AH40" i="34"/>
  <c r="AH52" i="34"/>
  <c r="AH72" i="34"/>
  <c r="AH14" i="34"/>
  <c r="AH18" i="34"/>
  <c r="AH22" i="34"/>
  <c r="AH26" i="34"/>
  <c r="AH30" i="34"/>
  <c r="AH34" i="34"/>
  <c r="AH38" i="34"/>
  <c r="AH42" i="34"/>
  <c r="AH46" i="34"/>
  <c r="AH50" i="34"/>
  <c r="AH54" i="34"/>
  <c r="AH58" i="34"/>
  <c r="AH62" i="34"/>
  <c r="AH66" i="34"/>
  <c r="AH70" i="34"/>
  <c r="AH74" i="34"/>
  <c r="AH78" i="34"/>
  <c r="AH82" i="34"/>
  <c r="AH86" i="34"/>
  <c r="AH90" i="34"/>
  <c r="AH94" i="34"/>
  <c r="AH98" i="34"/>
  <c r="AH102" i="34"/>
  <c r="AH20" i="34"/>
  <c r="AH32" i="34"/>
  <c r="AH44" i="34"/>
  <c r="AH56" i="34"/>
  <c r="AH64" i="34"/>
  <c r="AH76" i="34"/>
  <c r="AH84" i="34"/>
  <c r="AH92" i="34"/>
  <c r="AH100" i="34"/>
  <c r="AH15" i="34"/>
  <c r="AH19" i="34"/>
  <c r="AH23" i="34"/>
  <c r="AH27" i="34"/>
  <c r="AH31" i="34"/>
  <c r="AH35" i="34"/>
  <c r="AH39" i="34"/>
  <c r="AH43" i="34"/>
  <c r="AH47" i="34"/>
  <c r="AH51" i="34"/>
  <c r="AH55" i="34"/>
  <c r="AH59" i="34"/>
  <c r="AH63" i="34"/>
  <c r="AH67" i="34"/>
  <c r="AH71" i="34"/>
  <c r="AH75" i="34"/>
  <c r="AH79" i="34"/>
  <c r="AH83" i="34"/>
  <c r="AH87" i="34"/>
  <c r="AH91" i="34"/>
  <c r="AH95" i="34"/>
  <c r="AH99" i="34"/>
  <c r="AH103" i="34"/>
  <c r="AH9" i="34"/>
  <c r="AH10" i="34"/>
  <c r="AH11" i="34"/>
  <c r="AH8" i="34"/>
  <c r="AH7" i="34"/>
  <c r="A11" i="30"/>
  <c r="A6" i="30"/>
  <c r="A7" i="30"/>
  <c r="AF73" i="34"/>
  <c r="AG55" i="34"/>
  <c r="D42" i="29"/>
  <c r="AC93" i="34"/>
  <c r="AF88" i="34"/>
  <c r="G29" i="29"/>
  <c r="F52" i="29"/>
  <c r="AD68" i="34"/>
  <c r="AD81" i="34"/>
  <c r="F53" i="29"/>
  <c r="AG9" i="34"/>
  <c r="AF50" i="34"/>
  <c r="AE55" i="34"/>
  <c r="AE39" i="34"/>
  <c r="C26" i="29"/>
  <c r="AD69" i="34"/>
  <c r="AG40" i="34"/>
  <c r="C21" i="29"/>
  <c r="D50" i="29"/>
  <c r="AD22" i="34"/>
  <c r="G22" i="29"/>
  <c r="C46" i="29"/>
  <c r="AG23" i="34"/>
  <c r="E22" i="29"/>
  <c r="E28" i="29"/>
  <c r="AF34" i="34"/>
  <c r="AE48" i="34"/>
  <c r="AG91" i="34"/>
  <c r="AF11" i="34"/>
  <c r="F45" i="29"/>
  <c r="AE67" i="34"/>
  <c r="F39" i="29"/>
  <c r="AF57" i="34"/>
  <c r="AF40" i="34"/>
  <c r="AG80" i="34"/>
  <c r="AD91" i="34"/>
  <c r="E34" i="29"/>
  <c r="AD55" i="34"/>
  <c r="AE73" i="34"/>
  <c r="AE33" i="34"/>
  <c r="AG50" i="34"/>
  <c r="D21" i="29"/>
  <c r="D39" i="29"/>
  <c r="F40" i="29"/>
  <c r="AG16" i="34"/>
  <c r="AE32" i="34"/>
  <c r="E40" i="29"/>
  <c r="AE100" i="34"/>
  <c r="E52" i="29"/>
  <c r="AC87" i="34"/>
  <c r="AG93" i="34"/>
  <c r="AF51" i="34"/>
  <c r="AF10" i="34"/>
  <c r="AF69" i="34"/>
  <c r="C39" i="29"/>
  <c r="AD9" i="34"/>
  <c r="G27" i="29"/>
  <c r="AF101" i="34"/>
  <c r="E46" i="29"/>
  <c r="E27" i="29"/>
  <c r="AC63" i="34"/>
  <c r="AG24" i="34"/>
  <c r="AE60" i="34"/>
  <c r="AE50" i="34"/>
  <c r="G28" i="29"/>
  <c r="G34" i="29"/>
  <c r="AC22" i="34"/>
  <c r="AE43" i="34"/>
  <c r="AG101" i="34"/>
  <c r="AE22" i="34"/>
  <c r="G21" i="29"/>
  <c r="AG22" i="34"/>
  <c r="AF9" i="34"/>
  <c r="C50" i="29"/>
  <c r="AG17" i="34"/>
  <c r="AE9" i="34"/>
  <c r="AD45" i="34"/>
  <c r="AE27" i="34"/>
  <c r="AF15" i="34"/>
  <c r="AE10" i="34"/>
  <c r="AG84" i="34"/>
  <c r="AG38" i="34"/>
  <c r="AG32" i="34"/>
  <c r="G33" i="29"/>
  <c r="F50" i="29"/>
  <c r="G50" i="29"/>
  <c r="AE84" i="34"/>
  <c r="AG11" i="34"/>
  <c r="AF28" i="34"/>
  <c r="AG87" i="34"/>
  <c r="AD16" i="34"/>
  <c r="AG73" i="34"/>
  <c r="G53" i="29"/>
  <c r="AE75" i="34"/>
  <c r="AD67" i="34"/>
  <c r="AD87" i="34"/>
  <c r="E45" i="29"/>
  <c r="AD43" i="34"/>
  <c r="G23" i="29"/>
  <c r="AC100" i="34"/>
  <c r="AD100" i="34"/>
  <c r="D46" i="29"/>
  <c r="AF81" i="34"/>
  <c r="AE38" i="34"/>
  <c r="F32" i="29"/>
  <c r="AG102" i="34"/>
  <c r="AG67" i="34"/>
  <c r="F26" i="29"/>
  <c r="F28" i="29"/>
  <c r="AF84" i="34"/>
  <c r="AC38" i="34"/>
  <c r="G52" i="29"/>
  <c r="G46" i="29"/>
  <c r="AE65" i="34"/>
  <c r="E21" i="29"/>
  <c r="AD60" i="34"/>
  <c r="AG45" i="34"/>
  <c r="AE51" i="34"/>
  <c r="F27" i="29"/>
  <c r="C42" i="29"/>
  <c r="AD33" i="34"/>
  <c r="AF91" i="34"/>
  <c r="AG28" i="34"/>
  <c r="AC81" i="34"/>
  <c r="AE95" i="34"/>
  <c r="AE91" i="34"/>
  <c r="AF16" i="34"/>
  <c r="AG64" i="34"/>
  <c r="AD10" i="34"/>
  <c r="AD84" i="34"/>
  <c r="G45" i="29"/>
  <c r="AF93" i="34"/>
  <c r="D40" i="29"/>
  <c r="AC69" i="34"/>
  <c r="AF55" i="34"/>
  <c r="F34" i="29"/>
  <c r="AD63" i="34"/>
  <c r="AC57" i="34"/>
  <c r="AF100" i="34"/>
  <c r="AG81" i="34"/>
  <c r="F46" i="29"/>
  <c r="C52" i="29"/>
  <c r="AG15" i="34"/>
  <c r="AC75" i="34"/>
  <c r="AE87" i="34"/>
  <c r="AE16" i="34"/>
  <c r="AF32" i="34"/>
  <c r="AG69" i="34"/>
  <c r="AF67" i="34"/>
  <c r="G26" i="29"/>
  <c r="AF63" i="34"/>
  <c r="AE45" i="34"/>
  <c r="AC15" i="34"/>
  <c r="C33" i="29"/>
  <c r="AG63" i="34"/>
  <c r="AD32" i="34"/>
  <c r="D52" i="29"/>
  <c r="AE57" i="34"/>
  <c r="E53" i="29"/>
  <c r="AE15" i="34"/>
  <c r="AD51" i="34"/>
  <c r="F33" i="29"/>
  <c r="AG10" i="34"/>
  <c r="AE68" i="34"/>
  <c r="AE101" i="34"/>
  <c r="E33" i="29"/>
  <c r="C40" i="29"/>
  <c r="AC45" i="34"/>
  <c r="G39" i="29"/>
  <c r="AC9" i="34"/>
  <c r="F22" i="29"/>
  <c r="AF23" i="34"/>
  <c r="AC60" i="34"/>
  <c r="E39" i="29"/>
  <c r="AF27" i="34"/>
  <c r="AD27" i="34"/>
  <c r="AG66" i="34"/>
  <c r="AD39" i="34"/>
  <c r="E26" i="29"/>
  <c r="AF39" i="34"/>
  <c r="AD93" i="34"/>
  <c r="AC84" i="34"/>
  <c r="E50" i="29"/>
  <c r="AF80" i="34"/>
  <c r="AG34" i="34"/>
  <c r="AD57" i="34"/>
  <c r="D33" i="29"/>
  <c r="AE63" i="34"/>
  <c r="AG39" i="34"/>
  <c r="AG33" i="34"/>
  <c r="D27" i="29"/>
  <c r="AG88" i="34"/>
  <c r="AD38" i="34"/>
  <c r="AF87" i="34"/>
  <c r="AF33" i="34"/>
  <c r="AD15" i="34"/>
  <c r="AG27" i="34"/>
  <c r="AF38" i="34"/>
  <c r="AF58" i="34"/>
  <c r="G40" i="29"/>
  <c r="AD75" i="34"/>
  <c r="C27" i="29"/>
  <c r="AF43" i="34"/>
  <c r="AE23" i="34"/>
  <c r="AF45" i="34"/>
  <c r="AD89" i="34"/>
  <c r="AG75" i="34"/>
  <c r="AG51" i="34"/>
  <c r="AC32" i="34"/>
  <c r="AG60" i="34"/>
  <c r="AF17" i="34"/>
  <c r="AF22" i="34"/>
  <c r="AD19" i="34"/>
  <c r="AE93" i="34"/>
  <c r="AE77" i="34"/>
  <c r="AF60" i="34"/>
  <c r="AF75" i="34"/>
  <c r="D26" i="29"/>
  <c r="AE81" i="34"/>
  <c r="AF48" i="34"/>
  <c r="AF64" i="34"/>
  <c r="AG100" i="34"/>
  <c r="AG57" i="34"/>
  <c r="AC51" i="34"/>
  <c r="AG43" i="34"/>
  <c r="G35" i="29"/>
  <c r="F21" i="29"/>
  <c r="AE69" i="34"/>
  <c r="H41" i="19" l="1"/>
  <c r="B19" i="29"/>
  <c r="B18" i="29"/>
  <c r="B17" i="29"/>
  <c r="B16" i="29"/>
  <c r="B15" i="29"/>
  <c r="B14" i="29"/>
  <c r="B13" i="29"/>
  <c r="B12" i="29"/>
  <c r="B11" i="29"/>
  <c r="B10" i="29"/>
  <c r="B9" i="29"/>
  <c r="B8" i="29"/>
  <c r="B7" i="29"/>
  <c r="B6" i="29"/>
  <c r="B5" i="29"/>
  <c r="I17" i="29"/>
  <c r="I9" i="29"/>
  <c r="I6" i="29"/>
  <c r="I11" i="29"/>
  <c r="I12" i="29"/>
  <c r="I15" i="29"/>
  <c r="I16" i="29"/>
  <c r="I19" i="29"/>
  <c r="I8" i="29"/>
  <c r="I14" i="29"/>
  <c r="I7" i="29"/>
  <c r="I18" i="29"/>
  <c r="I10" i="29"/>
  <c r="I13" i="29"/>
  <c r="H14" i="29" l="1"/>
  <c r="H12" i="29"/>
  <c r="H15" i="29"/>
  <c r="H13" i="29"/>
  <c r="H18" i="29"/>
  <c r="H16" i="29"/>
  <c r="H19" i="29"/>
  <c r="H11" i="29"/>
  <c r="H17" i="29"/>
  <c r="H6" i="29"/>
  <c r="H9" i="29"/>
  <c r="H8" i="29"/>
  <c r="H7" i="29"/>
  <c r="H10" i="29"/>
  <c r="A8" i="30"/>
  <c r="A9" i="30" s="1"/>
  <c r="A10" i="30" s="1"/>
  <c r="H32" i="19" l="1"/>
  <c r="AI24" i="19" s="1"/>
  <c r="AE102" i="34"/>
  <c r="E18" i="29"/>
  <c r="AF47" i="34"/>
  <c r="AG7" i="34"/>
  <c r="AC42" i="34"/>
  <c r="C25" i="29"/>
  <c r="AF72" i="34"/>
  <c r="AG6" i="34"/>
  <c r="AC24" i="34"/>
  <c r="AF86" i="34"/>
  <c r="AG48" i="34"/>
  <c r="AC8" i="34"/>
  <c r="G36" i="29"/>
  <c r="AG86" i="34"/>
  <c r="AG26" i="34"/>
  <c r="AD6" i="34"/>
  <c r="AD42" i="34"/>
  <c r="AG58" i="34"/>
  <c r="AG104" i="34"/>
  <c r="C41" i="29"/>
  <c r="AF42" i="34"/>
  <c r="AD90" i="34"/>
  <c r="AC14" i="34"/>
  <c r="G16" i="29"/>
  <c r="G19" i="29"/>
  <c r="AD48" i="34"/>
  <c r="E17" i="29"/>
  <c r="E54" i="29"/>
  <c r="AE61" i="34"/>
  <c r="C30" i="29"/>
  <c r="C37" i="29"/>
  <c r="AE89" i="34"/>
  <c r="AE78" i="34"/>
  <c r="G44" i="29"/>
  <c r="AD14" i="34"/>
  <c r="C31" i="29"/>
  <c r="G12" i="29"/>
  <c r="AE21" i="34"/>
  <c r="AD85" i="34"/>
  <c r="AC46" i="34"/>
  <c r="D53" i="29"/>
  <c r="C7" i="29"/>
  <c r="F41" i="29"/>
  <c r="AE83" i="34"/>
  <c r="D32" i="29"/>
  <c r="AG47" i="34"/>
  <c r="AD35" i="34"/>
  <c r="AC89" i="34"/>
  <c r="AC29" i="34"/>
  <c r="AC77" i="34"/>
  <c r="AG79" i="34"/>
  <c r="AC17" i="34"/>
  <c r="AF18" i="34"/>
  <c r="AC18" i="34"/>
  <c r="E7" i="29"/>
  <c r="AF46" i="34"/>
  <c r="AC48" i="34"/>
  <c r="AC70" i="34"/>
  <c r="AD34" i="34"/>
  <c r="AD70" i="34"/>
  <c r="AC49" i="34"/>
  <c r="AD74" i="34"/>
  <c r="AG74" i="34"/>
  <c r="AD94" i="34"/>
  <c r="AC104" i="34"/>
  <c r="D13" i="29"/>
  <c r="AD20" i="34"/>
  <c r="AD83" i="34"/>
  <c r="AF70" i="34"/>
  <c r="AC27" i="34"/>
  <c r="AG99" i="34"/>
  <c r="AG25" i="34"/>
  <c r="E32" i="29"/>
  <c r="AF104" i="34"/>
  <c r="AF44" i="34"/>
  <c r="D15" i="29"/>
  <c r="AG49" i="34"/>
  <c r="D9" i="29"/>
  <c r="AC65" i="34"/>
  <c r="E15" i="29"/>
  <c r="D22" i="29"/>
  <c r="AC23" i="34"/>
  <c r="D47" i="29"/>
  <c r="AF21" i="34"/>
  <c r="G42" i="29"/>
  <c r="F36" i="29"/>
  <c r="E14" i="29"/>
  <c r="C15" i="29"/>
  <c r="F15" i="29"/>
  <c r="AE53" i="34"/>
  <c r="AC64" i="34"/>
  <c r="AG85" i="34"/>
  <c r="AE24" i="34"/>
  <c r="AC11" i="34"/>
  <c r="AF24" i="34"/>
  <c r="AD30" i="34"/>
  <c r="AD65" i="34"/>
  <c r="AD79" i="34"/>
  <c r="AE44" i="34"/>
  <c r="AG62" i="34"/>
  <c r="G13" i="29"/>
  <c r="AC101" i="34"/>
  <c r="C44" i="29"/>
  <c r="AE79" i="34"/>
  <c r="C8" i="29"/>
  <c r="D7" i="29"/>
  <c r="AE37" i="34"/>
  <c r="AG35" i="34"/>
  <c r="C35" i="29"/>
  <c r="AF52" i="34"/>
  <c r="D24" i="29"/>
  <c r="AG77" i="34"/>
  <c r="AG41" i="34"/>
  <c r="AF56" i="34"/>
  <c r="AC102" i="34"/>
  <c r="AD103" i="34"/>
  <c r="AF98" i="34"/>
  <c r="AE29" i="34"/>
  <c r="AC10" i="34"/>
  <c r="AG103" i="34"/>
  <c r="AE7" i="34"/>
  <c r="AD21" i="34"/>
  <c r="AF37" i="34"/>
  <c r="AG76" i="34"/>
  <c r="AF7" i="34"/>
  <c r="AD7" i="34"/>
  <c r="AD59" i="34"/>
  <c r="AC96" i="34"/>
  <c r="AC103" i="34"/>
  <c r="AC12" i="34"/>
  <c r="AF78" i="34"/>
  <c r="AF66" i="34"/>
  <c r="G10" i="29"/>
  <c r="C45" i="29"/>
  <c r="AD41" i="34"/>
  <c r="E43" i="29"/>
  <c r="D14" i="29"/>
  <c r="AF59" i="34"/>
  <c r="C24" i="29"/>
  <c r="F13" i="29"/>
  <c r="AD62" i="34"/>
  <c r="C18" i="29"/>
  <c r="F18" i="29"/>
  <c r="AG18" i="34"/>
  <c r="F19" i="29"/>
  <c r="E47" i="29"/>
  <c r="AD80" i="34"/>
  <c r="C51" i="29"/>
  <c r="AC50" i="34"/>
  <c r="G30" i="29"/>
  <c r="AF54" i="34"/>
  <c r="AE11" i="34"/>
  <c r="AE92" i="34"/>
  <c r="AF99" i="34"/>
  <c r="AD73" i="34"/>
  <c r="AG56" i="34"/>
  <c r="C12" i="29"/>
  <c r="AE6" i="34"/>
  <c r="E13" i="29"/>
  <c r="AC58" i="34"/>
  <c r="E23" i="29"/>
  <c r="AC35" i="34"/>
  <c r="E9" i="29"/>
  <c r="F31" i="29"/>
  <c r="AE34" i="34"/>
  <c r="AE13" i="34"/>
  <c r="AD56" i="34"/>
  <c r="D44" i="29"/>
  <c r="AD88" i="34"/>
  <c r="AE72" i="34"/>
  <c r="C10" i="29"/>
  <c r="F37" i="29"/>
  <c r="AF49" i="34"/>
  <c r="E35" i="29"/>
  <c r="AE74" i="34"/>
  <c r="G37" i="29"/>
  <c r="D29" i="29"/>
  <c r="AD92" i="34"/>
  <c r="D23" i="29"/>
  <c r="AC86" i="34"/>
  <c r="E16" i="29"/>
  <c r="AE98" i="34"/>
  <c r="AC98" i="34"/>
  <c r="D41" i="29"/>
  <c r="AF12" i="34"/>
  <c r="F38" i="29"/>
  <c r="C9" i="29"/>
  <c r="AC40" i="34"/>
  <c r="AC97" i="34"/>
  <c r="AG96" i="34"/>
  <c r="AC54" i="34"/>
  <c r="AD13" i="34"/>
  <c r="C49" i="29"/>
  <c r="AD44" i="34"/>
  <c r="AC47" i="34"/>
  <c r="AD36" i="34"/>
  <c r="AF92" i="34"/>
  <c r="AC71" i="34"/>
  <c r="AG31" i="34"/>
  <c r="C54" i="29"/>
  <c r="AG37" i="34"/>
  <c r="AF41" i="34"/>
  <c r="AC76" i="34"/>
  <c r="AE71" i="34"/>
  <c r="AD71" i="34"/>
  <c r="AD40" i="34"/>
  <c r="AD28" i="34"/>
  <c r="AC62" i="34"/>
  <c r="E29" i="29"/>
  <c r="F12" i="29"/>
  <c r="AC33" i="34"/>
  <c r="AD53" i="34"/>
  <c r="AF74" i="34"/>
  <c r="E10" i="29"/>
  <c r="AD52" i="34"/>
  <c r="E48" i="29"/>
  <c r="AE96" i="34"/>
  <c r="AF30" i="34"/>
  <c r="D11" i="29"/>
  <c r="F10" i="29"/>
  <c r="AE88" i="34"/>
  <c r="G14" i="29"/>
  <c r="AD8" i="34"/>
  <c r="AC95" i="34"/>
  <c r="AF79" i="34"/>
  <c r="AE54" i="34"/>
  <c r="AD101" i="34"/>
  <c r="AG53" i="34"/>
  <c r="AC31" i="34"/>
  <c r="AG82" i="34"/>
  <c r="F43" i="29"/>
  <c r="AC67" i="34"/>
  <c r="AE20" i="34"/>
  <c r="F42" i="29"/>
  <c r="AG61" i="34"/>
  <c r="AD26" i="34"/>
  <c r="D34" i="29"/>
  <c r="E41" i="29"/>
  <c r="E24" i="29"/>
  <c r="AC52" i="34"/>
  <c r="AD23" i="34"/>
  <c r="F35" i="29"/>
  <c r="F8" i="29"/>
  <c r="AG13" i="34"/>
  <c r="AF36" i="34"/>
  <c r="AE8" i="34"/>
  <c r="C43" i="29"/>
  <c r="AF90" i="34"/>
  <c r="AE46" i="34"/>
  <c r="AE90" i="34"/>
  <c r="AE66" i="34"/>
  <c r="AE105" i="34"/>
  <c r="AE47" i="34"/>
  <c r="AE64" i="34"/>
  <c r="AG97" i="34"/>
  <c r="AG29" i="34"/>
  <c r="AG14" i="34"/>
  <c r="AC94" i="34"/>
  <c r="AD31" i="34"/>
  <c r="G49" i="29"/>
  <c r="AC59" i="34"/>
  <c r="F14" i="29"/>
  <c r="C38" i="29"/>
  <c r="AC66" i="34"/>
  <c r="G25" i="29"/>
  <c r="AC39" i="34"/>
  <c r="AD98" i="34"/>
  <c r="D18" i="29"/>
  <c r="AE36" i="34"/>
  <c r="AE59" i="34"/>
  <c r="C5" i="29"/>
  <c r="E36" i="29"/>
  <c r="AD58" i="34"/>
  <c r="F16" i="29"/>
  <c r="AC92" i="34"/>
  <c r="C34" i="29"/>
  <c r="G15" i="29"/>
  <c r="AE103" i="34"/>
  <c r="AD18" i="34"/>
  <c r="AD17" i="34"/>
  <c r="D16" i="29"/>
  <c r="E37" i="29"/>
  <c r="AF31" i="34"/>
  <c r="AF103" i="34"/>
  <c r="AG44" i="34"/>
  <c r="E6" i="29"/>
  <c r="AC6" i="34"/>
  <c r="E25" i="29"/>
  <c r="AG89" i="34"/>
  <c r="AD29" i="34"/>
  <c r="E19" i="29"/>
  <c r="AC16" i="34"/>
  <c r="AF85" i="34"/>
  <c r="AE56" i="34"/>
  <c r="AC55" i="34"/>
  <c r="D54" i="29"/>
  <c r="F7" i="29"/>
  <c r="D19" i="29"/>
  <c r="F9" i="29"/>
  <c r="AF96" i="34"/>
  <c r="C14" i="29"/>
  <c r="AE17" i="34"/>
  <c r="AF29" i="34"/>
  <c r="AF71" i="34"/>
  <c r="AF95" i="34"/>
  <c r="AF62" i="34"/>
  <c r="D45" i="29"/>
  <c r="D12" i="29"/>
  <c r="C32" i="29"/>
  <c r="AG94" i="34"/>
  <c r="AD64" i="34"/>
  <c r="G9" i="29"/>
  <c r="AF77" i="34"/>
  <c r="AD25" i="34"/>
  <c r="AE18" i="34"/>
  <c r="AD50" i="34"/>
  <c r="AE76" i="34"/>
  <c r="AC99" i="34"/>
  <c r="AF20" i="34"/>
  <c r="AG59" i="34"/>
  <c r="AG65" i="34"/>
  <c r="C16" i="29"/>
  <c r="AC44" i="34"/>
  <c r="AC61" i="34"/>
  <c r="C48" i="29"/>
  <c r="D30" i="29"/>
  <c r="AC78" i="34"/>
  <c r="D35" i="29"/>
  <c r="E38" i="29"/>
  <c r="AD76" i="34"/>
  <c r="AE52" i="34"/>
  <c r="AE40" i="34"/>
  <c r="AD46" i="34"/>
  <c r="AD95" i="34"/>
  <c r="AC79" i="34"/>
  <c r="AC56" i="34"/>
  <c r="F51" i="29"/>
  <c r="AF76" i="34"/>
  <c r="AD102" i="34"/>
  <c r="AF89" i="34"/>
  <c r="AG36" i="34"/>
  <c r="E30" i="29"/>
  <c r="AD99" i="34"/>
  <c r="AF65" i="34"/>
  <c r="AD47" i="34"/>
  <c r="AE86" i="34"/>
  <c r="AE58" i="34"/>
  <c r="AF61" i="34"/>
  <c r="G47" i="29"/>
  <c r="D37" i="29"/>
  <c r="AE26" i="34"/>
  <c r="AC20" i="34"/>
  <c r="E31" i="29"/>
  <c r="E11" i="29"/>
  <c r="AG8" i="34"/>
  <c r="F5" i="29"/>
  <c r="E20" i="29"/>
  <c r="G7" i="29"/>
  <c r="AG90" i="34"/>
  <c r="AC85" i="34"/>
  <c r="F6" i="29"/>
  <c r="D49" i="29"/>
  <c r="C17" i="29"/>
  <c r="F25" i="29"/>
  <c r="D25" i="29"/>
  <c r="AC72" i="34"/>
  <c r="AG71" i="34"/>
  <c r="AE28" i="34"/>
  <c r="AF14" i="34"/>
  <c r="AE25" i="34"/>
  <c r="D28" i="29"/>
  <c r="F54" i="29"/>
  <c r="AG72" i="34"/>
  <c r="AD72" i="34"/>
  <c r="AD61" i="34"/>
  <c r="G5" i="29"/>
  <c r="AF6" i="34"/>
  <c r="C36" i="29"/>
  <c r="AG30" i="34"/>
  <c r="E12" i="29"/>
  <c r="F23" i="29"/>
  <c r="E51" i="29"/>
  <c r="C47" i="29"/>
  <c r="AC26" i="34"/>
  <c r="C19" i="29"/>
  <c r="AG92" i="34"/>
  <c r="AD11" i="34"/>
  <c r="D8" i="29"/>
  <c r="AF83" i="34"/>
  <c r="AC88" i="34"/>
  <c r="AE70" i="34"/>
  <c r="AD54" i="34"/>
  <c r="D48" i="29"/>
  <c r="G31" i="29"/>
  <c r="C22" i="29"/>
  <c r="G24" i="29"/>
  <c r="AD37" i="34"/>
  <c r="AE62" i="34"/>
  <c r="AF35" i="34"/>
  <c r="E49" i="29"/>
  <c r="C11" i="29"/>
  <c r="AD82" i="34"/>
  <c r="AG78" i="34"/>
  <c r="AC34" i="34"/>
  <c r="F44" i="29"/>
  <c r="E42" i="29"/>
  <c r="G43" i="29"/>
  <c r="C20" i="29"/>
  <c r="AI6" i="34"/>
  <c r="AC105" i="34"/>
  <c r="AG21" i="34"/>
  <c r="AC73" i="34"/>
  <c r="AF105" i="34"/>
  <c r="D6" i="29"/>
  <c r="AD66" i="34"/>
  <c r="AC7" i="34"/>
  <c r="C53" i="29"/>
  <c r="AG105" i="34"/>
  <c r="AF102" i="34"/>
  <c r="E44" i="29"/>
  <c r="AC25" i="34"/>
  <c r="D51" i="29"/>
  <c r="AD12" i="34"/>
  <c r="F49" i="29"/>
  <c r="AF19" i="34"/>
  <c r="C28" i="29"/>
  <c r="F30" i="29"/>
  <c r="AD86" i="34"/>
  <c r="D31" i="29"/>
  <c r="AC36" i="34"/>
  <c r="G41" i="29"/>
  <c r="AF97" i="34"/>
  <c r="AE31" i="34"/>
  <c r="C13" i="29"/>
  <c r="AD77" i="34"/>
  <c r="AD96" i="34"/>
  <c r="AC28" i="34"/>
  <c r="G54" i="29"/>
  <c r="D17" i="29"/>
  <c r="AE82" i="34"/>
  <c r="D36" i="29"/>
  <c r="D43" i="29"/>
  <c r="D20" i="29"/>
  <c r="AE30" i="34"/>
  <c r="C29" i="29"/>
  <c r="AG70" i="34"/>
  <c r="AE12" i="34"/>
  <c r="AC19" i="34"/>
  <c r="G48" i="29"/>
  <c r="G18" i="29"/>
  <c r="AC41" i="34"/>
  <c r="AE42" i="34"/>
  <c r="AD97" i="34"/>
  <c r="AC91" i="34"/>
  <c r="AC13" i="34"/>
  <c r="AC90" i="34"/>
  <c r="AF26" i="34"/>
  <c r="AC53" i="34"/>
  <c r="AG46" i="34"/>
  <c r="AE85" i="34"/>
  <c r="AD49" i="34"/>
  <c r="AE94" i="34"/>
  <c r="F24" i="29"/>
  <c r="D38" i="29"/>
  <c r="AG12" i="34"/>
  <c r="E8" i="29"/>
  <c r="AE99" i="34"/>
  <c r="G17" i="29"/>
  <c r="AG42" i="34"/>
  <c r="AE41" i="34"/>
  <c r="AF53" i="34"/>
  <c r="AG54" i="34"/>
  <c r="AG95" i="34"/>
  <c r="AC82" i="34"/>
  <c r="AG98" i="34"/>
  <c r="C6" i="29"/>
  <c r="AG83" i="34"/>
  <c r="AC83" i="34"/>
  <c r="AG20" i="34"/>
  <c r="AD105" i="34"/>
  <c r="AF13" i="34"/>
  <c r="D10" i="29"/>
  <c r="AE104" i="34"/>
  <c r="G51" i="29"/>
  <c r="AF94" i="34"/>
  <c r="AC30" i="34"/>
  <c r="I5" i="29"/>
  <c r="AC68" i="34"/>
  <c r="AE97" i="34"/>
  <c r="AC37" i="34"/>
  <c r="AE49" i="34"/>
  <c r="AC43" i="34"/>
  <c r="D5" i="29"/>
  <c r="G38" i="29"/>
  <c r="G20" i="29"/>
  <c r="AG52" i="34"/>
  <c r="AG19" i="34"/>
  <c r="F29" i="29"/>
  <c r="AE80" i="34"/>
  <c r="AE19" i="34"/>
  <c r="AF8" i="34"/>
  <c r="G8" i="29"/>
  <c r="AC80" i="34"/>
  <c r="AD24" i="34"/>
  <c r="F47" i="29"/>
  <c r="G32" i="29"/>
  <c r="AF25" i="34"/>
  <c r="F48" i="29"/>
  <c r="F17" i="29"/>
  <c r="G11" i="29"/>
  <c r="AC74" i="34"/>
  <c r="AC21" i="34"/>
  <c r="C23" i="29"/>
  <c r="AD78" i="34"/>
  <c r="AF68" i="34"/>
  <c r="G6" i="29"/>
  <c r="F11" i="29"/>
  <c r="AF82" i="34"/>
  <c r="AE14" i="34"/>
  <c r="E5" i="29"/>
  <c r="F20" i="29"/>
  <c r="AG68" i="34"/>
  <c r="AE35" i="34"/>
  <c r="AD104" i="34"/>
  <c r="H5" i="29" l="1"/>
  <c r="K21" i="20"/>
  <c r="I5" i="34" s="1"/>
  <c r="M5" i="29"/>
  <c r="AH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D3" authorId="0" shapeId="0" xr:uid="{480EF538-F410-4BF5-9BCA-CE22E163AE54}">
      <text>
        <r>
          <rPr>
            <sz val="9"/>
            <color indexed="81"/>
            <rFont val="MS P ゴシック"/>
            <family val="3"/>
            <charset val="128"/>
          </rPr>
          <t xml:space="preserve">2026/●/●と入力してください。
令和８年●月●日と変換されて表示されます。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J3" authorId="0" shapeId="0" xr:uid="{00000000-0006-0000-0200-000001000000}">
      <text>
        <r>
          <rPr>
            <b/>
            <sz val="9"/>
            <color indexed="81"/>
            <rFont val="MS P ゴシック"/>
            <family val="3"/>
            <charset val="128"/>
          </rPr>
          <t xml:space="preserve">「県使用欄」：
</t>
        </r>
        <r>
          <rPr>
            <sz val="9"/>
            <color indexed="81"/>
            <rFont val="MS P 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入所系</t>
        </r>
        <r>
          <rPr>
            <sz val="9"/>
            <color indexed="81"/>
            <rFont val="MS P ゴシック"/>
            <family val="3"/>
            <charset val="128"/>
          </rPr>
          <t>（施設入所支援、短期入所、共同生活援助（介護サービス包括型）、共同生活援助（日中サービス支援型）、共同生活援助（外部サービス利用型）、福祉型障害児入所施設、医療型障害児入所施設）のみ記入してください。</t>
        </r>
      </text>
    </comment>
    <comment ref="AV23"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0"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なお、支出内容を証明する資料（領収書、レシート、支払記録等）は、県から求めがあった場合に速やかに提出できるよう、各事業所に適切に保管して下さい。</t>
        </r>
      </text>
    </comment>
    <comment ref="AV39" authorId="0" shapeId="0" xr:uid="{54C57374-B71F-4C75-BA30-648A6A81BF8F}">
      <text>
        <r>
          <rPr>
            <b/>
            <sz val="9"/>
            <color indexed="81"/>
            <rFont val="MS P ゴシック"/>
            <family val="3"/>
            <charset val="128"/>
          </rPr>
          <t xml:space="preserve">「科目」：
</t>
        </r>
        <r>
          <rPr>
            <sz val="9"/>
            <color indexed="81"/>
            <rFont val="MS P ゴシック"/>
            <family val="3"/>
            <charset val="128"/>
          </rPr>
          <t>支出内容に沿った科目を記載して下さい。
「需用費」･･･ 光熱水費、燃料代、事務用品、消耗器材、原則として10万円未満の物品の購入に要する経費
＜電気代、ガソリン代、食材料費、スポットクーラーなどを想定＞
「備品購入費」･･･ 長期間の使用に耐えるもので、原則として一品の購入価格が１０万円以上の物品、設備、器具の購入に要する経費
＜ポータブル発電機、エアコンなどを想定＞
「役務費」･･･　サービスの取得に要する経費
＜本事業では具体な内容を想定していない。＞
「委託料」･･･  外部への業務委託に要する経費
＜食事の提供に係る外部委託経費を想定＞</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2EA8277A-0D75-4E6D-B6A2-E93C54F018CA}">
      <text>
        <r>
          <rPr>
            <b/>
            <sz val="9"/>
            <color indexed="81"/>
            <rFont val="MS P ゴシック"/>
            <family val="3"/>
            <charset val="128"/>
          </rPr>
          <t>「定員」：
入所系</t>
        </r>
        <r>
          <rPr>
            <sz val="9"/>
            <color indexed="81"/>
            <rFont val="MS P ゴシック"/>
            <family val="3"/>
            <charset val="128"/>
          </rPr>
          <t>（施設入所支援、短期入所、共同生活援助（介護サービス包括型）、共同生活援助（日中サービス支援型）、共同生活援助（外部サービス利用型）、福祉型障害児入所施設、医療型障害児入所施設）のみ記入してください。</t>
        </r>
      </text>
    </comment>
    <comment ref="AV23" authorId="0" shapeId="0" xr:uid="{33E0A607-D58D-4107-BA9B-324043360C3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0" authorId="0" shapeId="0" xr:uid="{0EB46A61-99A6-453D-965B-5B9DB3CFB60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なお、支出内容を証明する資料（領収書、レシート、支払記録等）は、県から求めがあった場合に速やかに提出できるよう、各事業所に適切に保管して下さい。</t>
        </r>
      </text>
    </comment>
    <comment ref="AV39" authorId="0" shapeId="0" xr:uid="{BA39C091-5FC4-421E-811A-E5200B291413}">
      <text>
        <r>
          <rPr>
            <b/>
            <sz val="9"/>
            <color indexed="81"/>
            <rFont val="MS P ゴシック"/>
            <family val="3"/>
            <charset val="128"/>
          </rPr>
          <t xml:space="preserve">「科目」：
</t>
        </r>
        <r>
          <rPr>
            <sz val="9"/>
            <color indexed="81"/>
            <rFont val="MS P ゴシック"/>
            <family val="3"/>
            <charset val="128"/>
          </rPr>
          <t>支出内容に沿った科目を記載して下さい。
「需用費」･･･ 光熱水費、燃料代、事務用品、消耗器材、原則として10万円未満の物品の購入に要する経費
＜電気代、ガソリン代、食材料費、スポットクーラーなどを想定＞
「備品購入費」･･･ 長期間の使用に耐えるもので、原則として一品の購入価格が１０万円以上の物品、設備、器具の購入に要する経費
＜ポータブル発電機、エアコンなどを想定＞
「役務費」･･･　サービスの取得に要する経費
＜本事業では具体な内容を想定していない。＞
「委託料」･･･  外部への業務委託に要する経費
＜食事の提供に係る外部委託経費を想定＞</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613D61AE-76AB-4BFE-B8EF-AF4E5E92B52D}">
      <text>
        <r>
          <rPr>
            <b/>
            <sz val="9"/>
            <color indexed="81"/>
            <rFont val="MS P ゴシック"/>
            <family val="3"/>
            <charset val="128"/>
          </rPr>
          <t>「定員」：
入所系</t>
        </r>
        <r>
          <rPr>
            <sz val="9"/>
            <color indexed="81"/>
            <rFont val="MS P ゴシック"/>
            <family val="3"/>
            <charset val="128"/>
          </rPr>
          <t>（施設入所支援、短期入所、共同生活援助（介護サービス包括型）、共同生活援助（日中サービス支援型）、共同生活援助（外部サービス利用型）、福祉型障害児入所施設、医療型障害児入所施設）のみ記入してください。</t>
        </r>
      </text>
    </comment>
    <comment ref="AV23" authorId="0" shapeId="0" xr:uid="{24E2516A-5212-49E4-8B17-C53B3D7ED3BC}">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0" authorId="0" shapeId="0" xr:uid="{520CAFC9-2341-4D48-97EA-3F9A4C0F005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なお、支出内容を証明する資料（領収書、レシート、支払記録等）は、県から求めがあった場合に速やかに提出できるよう、各事業所に適切に保管して下さい。</t>
        </r>
      </text>
    </comment>
    <comment ref="AV39" authorId="0" shapeId="0" xr:uid="{3F547C1B-85AE-40F1-BF93-095C86A28218}">
      <text>
        <r>
          <rPr>
            <b/>
            <sz val="9"/>
            <color indexed="81"/>
            <rFont val="MS P ゴシック"/>
            <family val="3"/>
            <charset val="128"/>
          </rPr>
          <t xml:space="preserve">「科目」：
</t>
        </r>
        <r>
          <rPr>
            <sz val="9"/>
            <color indexed="81"/>
            <rFont val="MS P ゴシック"/>
            <family val="3"/>
            <charset val="128"/>
          </rPr>
          <t>支出内容に沿った科目を記載して下さい。
「需用費」･･･ 光熱水費、燃料代、事務用品、消耗器材、原則として10万円未満の物品の購入に要する経費
＜電気代、ガソリン代、食材料費、スポットクーラーなどを想定＞
「備品購入費」･･･ 長期間の使用に耐えるもので、原則として一品の購入価格が１０万円以上の物品、設備、器具の購入に要する経費
＜ポータブル発電機、エアコンなどを想定＞
「役務費」･･･　サービスの取得に要する経費
＜本事業では具体な内容を想定していない。＞
「委託料」･･･  外部への業務委託に要する経費
＜食事の提供に係る外部委託経費を想定＞</t>
        </r>
      </text>
    </comment>
  </commentList>
</comments>
</file>

<file path=xl/sharedStrings.xml><?xml version="1.0" encoding="utf-8"?>
<sst xmlns="http://schemas.openxmlformats.org/spreadsheetml/2006/main" count="643" uniqueCount="331">
  <si>
    <t>手順</t>
    <rPh sb="0" eb="2">
      <t>テジュン</t>
    </rPh>
    <phoneticPr fontId="4"/>
  </si>
  <si>
    <t>各事業所の作業</t>
    <rPh sb="0" eb="1">
      <t>カク</t>
    </rPh>
    <rPh sb="1" eb="4">
      <t>ジギョウショ</t>
    </rPh>
    <rPh sb="5" eb="7">
      <t>サギョウ</t>
    </rPh>
    <phoneticPr fontId="4"/>
  </si>
  <si>
    <t>殿</t>
    <rPh sb="0" eb="1">
      <t>トノ</t>
    </rPh>
    <phoneticPr fontId="4"/>
  </si>
  <si>
    <t>　　申　請　額　：　</t>
    <rPh sb="2" eb="3">
      <t>サル</t>
    </rPh>
    <rPh sb="4" eb="5">
      <t>ショウ</t>
    </rPh>
    <rPh sb="6" eb="7">
      <t>ガク</t>
    </rPh>
    <phoneticPr fontId="4"/>
  </si>
  <si>
    <t>千円</t>
    <rPh sb="0" eb="2">
      <t>センエン</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</si>
  <si>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</si>
  <si>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</si>
  <si>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</si>
  <si>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</si>
  <si>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</si>
  <si>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</si>
  <si>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</si>
  <si>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</si>
  <si>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</si>
  <si>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サービス種別</t>
    <rPh sb="4" eb="6">
      <t>シュベツ</t>
    </rPh>
    <phoneticPr fontId="4"/>
  </si>
  <si>
    <t>住所</t>
    <rPh sb="0" eb="2">
      <t>ジュウショ</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</si>
  <si>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</si>
  <si>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</si>
  <si>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</si>
  <si>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</si>
  <si>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</si>
  <si>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</si>
  <si>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</si>
  <si>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</si>
  <si>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</si>
  <si>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</si>
  <si>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</si>
  <si>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</si>
  <si>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</si>
  <si>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</si>
  <si>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</si>
  <si>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</si>
  <si>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</si>
  <si>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</si>
  <si>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</si>
  <si>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</si>
  <si>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</si>
  <si>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</si>
  <si>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</si>
  <si>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</si>
  <si>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</si>
  <si>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</si>
  <si>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</si>
  <si>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</si>
  <si>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</si>
  <si>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</si>
  <si>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</si>
  <si>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</si>
  <si>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</si>
  <si>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</si>
  <si>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</si>
  <si>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</si>
  <si>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</si>
  <si>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</si>
  <si>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</si>
  <si>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</si>
  <si>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</si>
  <si>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</si>
  <si>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</si>
  <si>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</si>
  <si>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</si>
  <si>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</si>
  <si>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</si>
  <si>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</si>
  <si>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</si>
  <si>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</si>
  <si>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</si>
  <si>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</si>
  <si>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</si>
  <si>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</si>
  <si>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</si>
  <si>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</si>
  <si>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</si>
  <si>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</si>
  <si>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</si>
  <si>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</si>
  <si>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</si>
  <si>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</si>
  <si>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</si>
  <si>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</si>
  <si>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</si>
  <si>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</si>
  <si>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</si>
  <si>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</si>
  <si>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</si>
  <si>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</si>
  <si>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</si>
  <si>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</si>
  <si>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</si>
  <si>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</si>
  <si>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</si>
  <si>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</si>
  <si>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</si>
  <si>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</si>
  <si>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</si>
  <si>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</si>
  <si>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</si>
  <si>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</si>
  <si>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</si>
  <si>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</si>
  <si>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</si>
  <si>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</si>
  <si>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</si>
  <si>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</si>
  <si>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</si>
  <si>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</si>
  <si>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</si>
  <si>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</si>
  <si>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</si>
  <si>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</si>
  <si>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</si>
  <si>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</si>
  <si>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</si>
  <si>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</si>
  <si>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</si>
  <si>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</si>
  <si>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</si>
  <si>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</si>
  <si>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</si>
  <si>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</si>
  <si>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</si>
  <si>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</si>
  <si>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</si>
  <si>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</si>
  <si>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/定員</t>
    <rPh sb="1" eb="3">
      <t>テイイン</t>
    </rPh>
    <phoneticPr fontId="2"/>
  </si>
  <si>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</si>
  <si>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</si>
  <si>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</si>
  <si>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</si>
  <si>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</si>
  <si>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</si>
  <si>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</si>
  <si>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</si>
  <si>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</si>
  <si>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</si>
  <si>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</si>
  <si>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</si>
  <si>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</si>
  <si>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</si>
  <si>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</si>
  <si>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</si>
  <si>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</si>
  <si>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</si>
  <si>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</si>
  <si>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</si>
  <si>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</si>
  <si>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</si>
  <si>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</si>
  <si>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</si>
  <si>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</si>
  <si>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</si>
  <si>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氏名</t>
    <rPh sb="0" eb="2">
      <t>シメイ</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</si>
  <si>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</si>
  <si>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</si>
  <si>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</si>
  <si>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</si>
  <si>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</si>
  <si>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</si>
  <si>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</si>
  <si>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</si>
  <si>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</si>
  <si>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</si>
  <si>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</si>
  <si>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</si>
  <si>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</si>
  <si>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</si>
  <si>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</si>
  <si>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</si>
  <si>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</si>
  <si>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</si>
  <si>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</si>
  <si>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</si>
  <si>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</si>
  <si>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</si>
  <si>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</si>
  <si>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</si>
  <si>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</si>
  <si>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【災害備蓄等への対応】</t>
    <rPh sb="1" eb="3">
      <t>サイガイ</t>
    </rPh>
    <rPh sb="3" eb="5">
      <t>ビチク</t>
    </rPh>
    <rPh sb="5" eb="6">
      <t>トウ</t>
    </rPh>
    <rPh sb="8" eb="10">
      <t>タイオウ</t>
    </rPh>
    <phoneticPr fontId="4"/>
  </si>
  <si>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</si>
  <si>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</si>
  <si>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</si>
  <si>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</si>
  <si>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</si>
  <si>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</si>
  <si>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</si>
  <si>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</si>
  <si>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</si>
  <si>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</si>
  <si>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</si>
  <si>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</si>
  <si>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</si>
  <si>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</si>
  <si>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</si>
  <si>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</si>
  <si>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</si>
  <si>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</si>
  <si>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</si>
  <si>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岡山県知事</t>
    <rPh sb="0" eb="3">
      <t>オカヤマケン</t>
    </rPh>
    <rPh sb="3" eb="5">
      <t>チジ</t>
    </rPh>
    <phoneticPr fontId="4"/>
  </si>
  <si>
    <t>(申請者)</t>
    <rPh sb="1" eb="4">
      <t>シンセイシャ</t>
    </rPh>
    <phoneticPr fontId="4"/>
  </si>
  <si>
    <t>郵便番号</t>
    <rPh sb="0" eb="4">
      <t>ユウビンバンゴウ</t>
    </rPh>
    <phoneticPr fontId="4"/>
  </si>
  <si>
    <t>法人名</t>
    <rPh sb="0" eb="3">
      <t>ホウジンメイ</t>
    </rPh>
    <phoneticPr fontId="4"/>
  </si>
  <si>
    <t>代表者の役職</t>
    <rPh sb="0" eb="3">
      <t>ダイヒョウシャ</t>
    </rPh>
    <rPh sb="4" eb="6">
      <t>ヤクショク</t>
    </rPh>
    <phoneticPr fontId="4"/>
  </si>
  <si>
    <t>代表者氏名</t>
    <rPh sb="0" eb="3">
      <t>ダイヒョウシャ</t>
    </rPh>
    <rPh sb="3" eb="5">
      <t>シメイ</t>
    </rPh>
    <phoneticPr fontId="4"/>
  </si>
  <si>
    <t>交付申請書</t>
    <phoneticPr fontId="4"/>
  </si>
  <si>
    <t>円</t>
    <rPh sb="0" eb="1">
      <t>エン</t>
    </rPh>
    <phoneticPr fontId="4"/>
  </si>
  <si>
    <t>第１号様式</t>
    <rPh sb="0" eb="1">
      <t>ダイ</t>
    </rPh>
    <rPh sb="2" eb="3">
      <t>ゴウ</t>
    </rPh>
    <phoneticPr fontId="4"/>
  </si>
  <si>
    <t>（別紙様式１－１）事業所・施設別申請額一覧</t>
    <rPh sb="1" eb="3">
      <t>ベッシ</t>
    </rPh>
    <rPh sb="3" eb="5">
      <t>ヨウシキ</t>
    </rPh>
    <rPh sb="9" eb="12">
      <t>ジギョウショ</t>
    </rPh>
    <rPh sb="13" eb="15">
      <t>シセツ</t>
    </rPh>
    <rPh sb="15" eb="16">
      <t>ベツ</t>
    </rPh>
    <rPh sb="16" eb="19">
      <t>シンセイガク</t>
    </rPh>
    <rPh sb="19" eb="21">
      <t>イチラン</t>
    </rPh>
    <phoneticPr fontId="4"/>
  </si>
  <si>
    <t>１　事業所・施設別申請額一覧（別紙様式１－１）</t>
    <rPh sb="15" eb="17">
      <t>ベッシ</t>
    </rPh>
    <rPh sb="17" eb="19">
      <t>ヨウシキ</t>
    </rPh>
    <phoneticPr fontId="4"/>
  </si>
  <si>
    <t>（別紙様式１－２）</t>
    <rPh sb="1" eb="3">
      <t>ベッシ</t>
    </rPh>
    <rPh sb="3" eb="5">
      <t>ヨウシキ</t>
    </rPh>
    <phoneticPr fontId="4"/>
  </si>
  <si>
    <t>申請にあたっての同意事項及び留意事項</t>
    <rPh sb="0" eb="2">
      <t>シンセイ</t>
    </rPh>
    <rPh sb="8" eb="10">
      <t>ドウイ</t>
    </rPh>
    <rPh sb="10" eb="12">
      <t>ジコウ</t>
    </rPh>
    <rPh sb="12" eb="13">
      <t>オヨ</t>
    </rPh>
    <rPh sb="14" eb="16">
      <t>リュウイ</t>
    </rPh>
    <rPh sb="16" eb="18">
      <t>ジコウ</t>
    </rPh>
    <phoneticPr fontId="4"/>
  </si>
  <si>
    <t>申請者（法人本部）の作業</t>
    <rPh sb="0" eb="2">
      <t>シンセイ</t>
    </rPh>
    <rPh sb="2" eb="3">
      <t>シャ</t>
    </rPh>
    <rPh sb="4" eb="6">
      <t>ホウジン</t>
    </rPh>
    <rPh sb="6" eb="8">
      <t>ホンブ</t>
    </rPh>
    <rPh sb="10" eb="12">
      <t>サギョウ</t>
    </rPh>
    <phoneticPr fontId="4"/>
  </si>
  <si>
    <t>振込先口座</t>
    <rPh sb="0" eb="1">
      <t>フ</t>
    </rPh>
    <rPh sb="1" eb="2">
      <t>コ</t>
    </rPh>
    <rPh sb="2" eb="3">
      <t>サキ</t>
    </rPh>
    <rPh sb="3" eb="5">
      <t>コウザ</t>
    </rPh>
    <phoneticPr fontId="4"/>
  </si>
  <si>
    <t>本申請書の使い方、申請の手順について</t>
    <rPh sb="0" eb="1">
      <t>ホン</t>
    </rPh>
    <rPh sb="1" eb="4">
      <t>シンセイショ</t>
    </rPh>
    <rPh sb="5" eb="6">
      <t>ツカ</t>
    </rPh>
    <rPh sb="7" eb="8">
      <t>カタ</t>
    </rPh>
    <rPh sb="9" eb="11">
      <t>シンセイ</t>
    </rPh>
    <rPh sb="12" eb="14">
      <t>テジュン</t>
    </rPh>
    <phoneticPr fontId="4"/>
  </si>
  <si>
    <t>以下の作業を行った上で、申請者（法人本部）へ返送してください。
【別紙様式１－２（個票１）】
・水色セル：必要情報を入力 又は
　　　　　　プルダウンから選択</t>
    <rPh sb="0" eb="2">
      <t>イカ</t>
    </rPh>
    <rPh sb="3" eb="5">
      <t>サギョウ</t>
    </rPh>
    <rPh sb="6" eb="7">
      <t>オコナ</t>
    </rPh>
    <rPh sb="9" eb="10">
      <t>ウエ</t>
    </rPh>
    <rPh sb="12" eb="15">
      <t>シンセイシャ</t>
    </rPh>
    <rPh sb="16" eb="18">
      <t>ホウジン</t>
    </rPh>
    <rPh sb="18" eb="20">
      <t>ホンブ</t>
    </rPh>
    <rPh sb="22" eb="24">
      <t>ヘンソウ</t>
    </rPh>
    <rPh sb="34" eb="36">
      <t>ベッシ</t>
    </rPh>
    <rPh sb="36" eb="38">
      <t>ヨウシキ</t>
    </rPh>
    <rPh sb="42" eb="44">
      <t>コヒョウ</t>
    </rPh>
    <rPh sb="49" eb="51">
      <t>ミズイロ</t>
    </rPh>
    <rPh sb="54" eb="56">
      <t>ヒツヨウ</t>
    </rPh>
    <rPh sb="56" eb="58">
      <t>ジョウホウ</t>
    </rPh>
    <rPh sb="59" eb="61">
      <t>ニュウリョク</t>
    </rPh>
    <rPh sb="62" eb="63">
      <t>マタ</t>
    </rPh>
    <rPh sb="78" eb="80">
      <t>センタク</t>
    </rPh>
    <phoneticPr fontId="4"/>
  </si>
  <si>
    <t>法人本部</t>
    <rPh sb="0" eb="4">
      <t>ホウジンホンブ</t>
    </rPh>
    <phoneticPr fontId="4"/>
  </si>
  <si>
    <t>〒</t>
    <phoneticPr fontId="4"/>
  </si>
  <si>
    <t>－</t>
    <phoneticPr fontId="4"/>
  </si>
  <si>
    <t>法人住所</t>
    <rPh sb="0" eb="2">
      <t>ホウジン</t>
    </rPh>
    <rPh sb="2" eb="4">
      <t>ジュウショ</t>
    </rPh>
    <phoneticPr fontId="4"/>
  </si>
  <si>
    <t>法人住所２</t>
    <rPh sb="0" eb="2">
      <t>ホウジン</t>
    </rPh>
    <rPh sb="2" eb="4">
      <t>ジュウショ</t>
    </rPh>
    <phoneticPr fontId="4"/>
  </si>
  <si>
    <t>申請者情報</t>
    <rPh sb="0" eb="3">
      <t>シンセイシャ</t>
    </rPh>
    <rPh sb="3" eb="5">
      <t>ジョウホウ</t>
    </rPh>
    <phoneticPr fontId="4"/>
  </si>
  <si>
    <t>部署名</t>
    <rPh sb="0" eb="3">
      <t>ブショメイ</t>
    </rPh>
    <phoneticPr fontId="4"/>
  </si>
  <si>
    <t>担当者名</t>
    <rPh sb="0" eb="3">
      <t>タントウシャ</t>
    </rPh>
    <rPh sb="3" eb="4">
      <t>メイ</t>
    </rPh>
    <phoneticPr fontId="4"/>
  </si>
  <si>
    <t>連絡先１</t>
    <rPh sb="0" eb="3">
      <t>レンラクサキ</t>
    </rPh>
    <phoneticPr fontId="4"/>
  </si>
  <si>
    <t>連絡先２</t>
    <rPh sb="0" eb="3">
      <t>レンラクサキ</t>
    </rPh>
    <phoneticPr fontId="4"/>
  </si>
  <si>
    <t>問い合わせ先情報</t>
    <rPh sb="0" eb="1">
      <t>ト</t>
    </rPh>
    <rPh sb="2" eb="3">
      <t>ア</t>
    </rPh>
    <rPh sb="5" eb="6">
      <t>サキ</t>
    </rPh>
    <rPh sb="6" eb="8">
      <t>ジョウホウ</t>
    </rPh>
    <phoneticPr fontId="4"/>
  </si>
  <si>
    <t>振込口座情報</t>
    <rPh sb="0" eb="2">
      <t>フリコミ</t>
    </rPh>
    <rPh sb="2" eb="6">
      <t>コウザジョウホウ</t>
    </rPh>
    <phoneticPr fontId="4"/>
  </si>
  <si>
    <t>カナ口座名義
（法人名）</t>
    <phoneticPr fontId="4"/>
  </si>
  <si>
    <t>金融機関名１</t>
    <rPh sb="0" eb="5">
      <t>キンユウキカンメイ</t>
    </rPh>
    <phoneticPr fontId="4"/>
  </si>
  <si>
    <t>金融機関名２</t>
    <rPh sb="0" eb="5">
      <t>キンユウキカンメイ</t>
    </rPh>
    <phoneticPr fontId="4"/>
  </si>
  <si>
    <t>金融機関コード</t>
    <rPh sb="0" eb="2">
      <t>キンユウ</t>
    </rPh>
    <rPh sb="2" eb="4">
      <t>キカン</t>
    </rPh>
    <phoneticPr fontId="4"/>
  </si>
  <si>
    <t>支店名1</t>
    <rPh sb="0" eb="3">
      <t>シテンメイ</t>
    </rPh>
    <phoneticPr fontId="4"/>
  </si>
  <si>
    <t>支店名2</t>
    <rPh sb="0" eb="3">
      <t>シテンメイ</t>
    </rPh>
    <phoneticPr fontId="4"/>
  </si>
  <si>
    <t>店舗コード</t>
    <rPh sb="0" eb="2">
      <t>テンポ</t>
    </rPh>
    <phoneticPr fontId="4"/>
  </si>
  <si>
    <t>口座番号</t>
    <rPh sb="0" eb="4">
      <t>コウザバンゴウ</t>
    </rPh>
    <phoneticPr fontId="4"/>
  </si>
  <si>
    <t>ゆうちょ銀行以外の金融機関</t>
    <rPh sb="4" eb="6">
      <t>ギンコウ</t>
    </rPh>
    <rPh sb="6" eb="8">
      <t>イガイ</t>
    </rPh>
    <rPh sb="9" eb="13">
      <t>キンユウキカン</t>
    </rPh>
    <phoneticPr fontId="4"/>
  </si>
  <si>
    <t>店番</t>
    <rPh sb="0" eb="2">
      <t>ミセバン</t>
    </rPh>
    <phoneticPr fontId="4"/>
  </si>
  <si>
    <t>預金種類</t>
    <rPh sb="0" eb="2">
      <t>ヨキン</t>
    </rPh>
    <rPh sb="2" eb="4">
      <t>シュルイ</t>
    </rPh>
    <phoneticPr fontId="4"/>
  </si>
  <si>
    <t>事業所・施設の情報</t>
    <rPh sb="0" eb="3">
      <t>ジギョウショ</t>
    </rPh>
    <rPh sb="4" eb="6">
      <t>シセツ</t>
    </rPh>
    <rPh sb="7" eb="9">
      <t>ジョウホウ</t>
    </rPh>
    <phoneticPr fontId="4"/>
  </si>
  <si>
    <t>別紙様式１－２（個票）の内容が、別紙様式１－１（申請額一覧）に正しく反映されていることを確認してください。</t>
    <rPh sb="8" eb="10">
      <t>コヒョウ</t>
    </rPh>
    <rPh sb="12" eb="14">
      <t>ナイヨウ</t>
    </rPh>
    <rPh sb="24" eb="27">
      <t>シンセイガク</t>
    </rPh>
    <rPh sb="27" eb="29">
      <t>イチラン</t>
    </rPh>
    <rPh sb="31" eb="32">
      <t>タダ</t>
    </rPh>
    <rPh sb="32" eb="33">
      <t>テキセイ</t>
    </rPh>
    <rPh sb="34" eb="36">
      <t>ハンエイ</t>
    </rPh>
    <rPh sb="44" eb="46">
      <t>カクニン</t>
    </rPh>
    <phoneticPr fontId="4"/>
  </si>
  <si>
    <t>４　口座情報が確認できる資料（通帳の写し等）</t>
    <rPh sb="2" eb="6">
      <t>コウザジョウホウ</t>
    </rPh>
    <rPh sb="7" eb="9">
      <t>カクニン</t>
    </rPh>
    <rPh sb="12" eb="14">
      <t>シリョウ</t>
    </rPh>
    <rPh sb="15" eb="17">
      <t>ツウチョウ</t>
    </rPh>
    <rPh sb="18" eb="19">
      <t>ウツ</t>
    </rPh>
    <rPh sb="20" eb="21">
      <t>ナド</t>
    </rPh>
    <phoneticPr fontId="4"/>
  </si>
  <si>
    <t>完成したExcelファイルを期限内に岡山県電子申請サービスにて、ご提出ください。</t>
    <rPh sb="14" eb="16">
      <t>キゲン</t>
    </rPh>
    <rPh sb="16" eb="17">
      <t>ナイ</t>
    </rPh>
    <rPh sb="18" eb="21">
      <t>オカヤマケン</t>
    </rPh>
    <rPh sb="21" eb="23">
      <t>デンシ</t>
    </rPh>
    <rPh sb="23" eb="25">
      <t>シンセイ</t>
    </rPh>
    <rPh sb="33" eb="35">
      <t>テイシュツ</t>
    </rPh>
    <phoneticPr fontId="4"/>
  </si>
  <si>
    <r>
      <t xml:space="preserve">本Excelを各事業所に配布し、下記の様式への入力を依頼してください。
・別紙様式１－２（個票１）
</t>
    </r>
    <r>
      <rPr>
        <sz val="12"/>
        <color rgb="FFFF0000"/>
        <rFont val="ＭＳ 明朝"/>
        <family val="1"/>
        <charset val="128"/>
      </rPr>
      <t>　　　　　　　※赤着色シート</t>
    </r>
    <rPh sb="16" eb="18">
      <t>カキ</t>
    </rPh>
    <rPh sb="19" eb="21">
      <t>ヨウシキ</t>
    </rPh>
    <rPh sb="23" eb="25">
      <t>ニュウリョク</t>
    </rPh>
    <rPh sb="26" eb="28">
      <t>イライ</t>
    </rPh>
    <rPh sb="37" eb="39">
      <t>ベッシ</t>
    </rPh>
    <rPh sb="58" eb="61">
      <t>アカチャクショク</t>
    </rPh>
    <phoneticPr fontId="4"/>
  </si>
  <si>
    <r>
      <t xml:space="preserve">各事業所から返送された個票のシートを１つのExcelファイルに集約し、個票シート名を「個票●」（●は１からの通し番号）に修正してください。
</t>
    </r>
    <r>
      <rPr>
        <sz val="10"/>
        <color rgb="FFFF0000"/>
        <rFont val="ＭＳ 明朝"/>
        <family val="1"/>
        <charset val="128"/>
      </rPr>
      <t>※複数の事業所を集約する場合は、シート名を右クリックし、「移動またはコピー」→「コピーを作成する」によりシートを移動させ、シート名を２以降の通し番号に修正してください。
※『個票１』『個票２』『個票３』…とシートが並ぶイメージです。</t>
    </r>
    <rPh sb="0" eb="1">
      <t>カク</t>
    </rPh>
    <rPh sb="1" eb="4">
      <t>ジギョウショ</t>
    </rPh>
    <rPh sb="6" eb="8">
      <t>ヘンソウ</t>
    </rPh>
    <rPh sb="11" eb="13">
      <t>コヒョウ</t>
    </rPh>
    <rPh sb="31" eb="33">
      <t>シュウヤク</t>
    </rPh>
    <rPh sb="35" eb="37">
      <t>コヒョウ</t>
    </rPh>
    <rPh sb="40" eb="41">
      <t>メイ</t>
    </rPh>
    <rPh sb="43" eb="45">
      <t>コヒョウ</t>
    </rPh>
    <rPh sb="54" eb="55">
      <t>トオ</t>
    </rPh>
    <rPh sb="56" eb="58">
      <t>バンゴウ</t>
    </rPh>
    <rPh sb="60" eb="62">
      <t>シュウセイ</t>
    </rPh>
    <rPh sb="72" eb="74">
      <t>フクスウ</t>
    </rPh>
    <rPh sb="75" eb="78">
      <t>ジギョウショ</t>
    </rPh>
    <rPh sb="79" eb="81">
      <t>シュウヤク</t>
    </rPh>
    <rPh sb="83" eb="85">
      <t>バアイ</t>
    </rPh>
    <rPh sb="90" eb="91">
      <t>メイ</t>
    </rPh>
    <rPh sb="92" eb="93">
      <t>ミギ</t>
    </rPh>
    <rPh sb="100" eb="102">
      <t>イドウ</t>
    </rPh>
    <rPh sb="115" eb="117">
      <t>サクセイ</t>
    </rPh>
    <rPh sb="135" eb="136">
      <t>メイ</t>
    </rPh>
    <rPh sb="138" eb="140">
      <t>イコウ</t>
    </rPh>
    <rPh sb="141" eb="142">
      <t>トオ</t>
    </rPh>
    <rPh sb="143" eb="145">
      <t>バンゴウ</t>
    </rPh>
    <rPh sb="146" eb="148">
      <t>シュウセイ</t>
    </rPh>
    <rPh sb="158" eb="160">
      <t>コヒョウ</t>
    </rPh>
    <rPh sb="178" eb="179">
      <t>ナラ</t>
    </rPh>
    <phoneticPr fontId="4"/>
  </si>
  <si>
    <r>
      <t xml:space="preserve">「金融機関口座情報」シートに本補助金の振込を希望する口座情報を入力してください。
</t>
    </r>
    <r>
      <rPr>
        <sz val="10"/>
        <color rgb="FFFF0000"/>
        <rFont val="ＭＳ 明朝"/>
        <family val="1"/>
        <charset val="128"/>
      </rPr>
      <t>※指定できるのは１口座のみです。振込不能を避けるため、銀行通帳（写）等の口座情報が確認できる根拠資料も併せてご提出ください。</t>
    </r>
    <rPh sb="1" eb="5">
      <t>キンユウキカン</t>
    </rPh>
    <rPh sb="14" eb="18">
      <t>ホンホジョキン</t>
    </rPh>
    <rPh sb="19" eb="21">
      <t>フリコミ</t>
    </rPh>
    <rPh sb="43" eb="45">
      <t>シテイ</t>
    </rPh>
    <rPh sb="51" eb="53">
      <t>コウザ</t>
    </rPh>
    <rPh sb="58" eb="60">
      <t>フリコミ</t>
    </rPh>
    <rPh sb="60" eb="62">
      <t>フノウ</t>
    </rPh>
    <rPh sb="63" eb="64">
      <t>サ</t>
    </rPh>
    <rPh sb="69" eb="71">
      <t>ギンコウ</t>
    </rPh>
    <rPh sb="71" eb="73">
      <t>ツウチョウ</t>
    </rPh>
    <rPh sb="74" eb="75">
      <t>ウツ</t>
    </rPh>
    <rPh sb="76" eb="77">
      <t>ナド</t>
    </rPh>
    <rPh sb="78" eb="82">
      <t>コウザジョウホウ</t>
    </rPh>
    <rPh sb="83" eb="85">
      <t>カクニン</t>
    </rPh>
    <rPh sb="93" eb="94">
      <t>アワ</t>
    </rPh>
    <rPh sb="97" eb="99">
      <t>テイシュツ</t>
    </rPh>
    <phoneticPr fontId="4"/>
  </si>
  <si>
    <t>３　金融機関口座情報</t>
    <rPh sb="2" eb="6">
      <t>キンユウキカン</t>
    </rPh>
    <rPh sb="6" eb="8">
      <t>コウザ</t>
    </rPh>
    <rPh sb="8" eb="10">
      <t>ジョウホウ</t>
    </rPh>
    <phoneticPr fontId="4"/>
  </si>
  <si>
    <t>（金融機関口座情報）</t>
    <rPh sb="1" eb="5">
      <t>キンユウキカン</t>
    </rPh>
    <rPh sb="5" eb="7">
      <t>コウザ</t>
    </rPh>
    <rPh sb="7" eb="9">
      <t>ジョウホウ</t>
    </rPh>
    <phoneticPr fontId="4"/>
  </si>
  <si>
    <t>　　上記、金融機関口座についての問い合わせ先</t>
    <rPh sb="2" eb="4">
      <t>ジョウキ</t>
    </rPh>
    <rPh sb="5" eb="9">
      <t>キンユウキカン</t>
    </rPh>
    <rPh sb="9" eb="11">
      <t>コウザ</t>
    </rPh>
    <rPh sb="21" eb="22">
      <t>サキ</t>
    </rPh>
    <phoneticPr fontId="4"/>
  </si>
  <si>
    <t>本事業の補助金の振込に使用する口座について、申請者（法人本部）が指定する金融機関口座とすることに同意する。</t>
    <rPh sb="0" eb="3">
      <t>ホンジギョウ</t>
    </rPh>
    <rPh sb="4" eb="7">
      <t>ホジョキン</t>
    </rPh>
    <rPh sb="8" eb="10">
      <t>フリコミ</t>
    </rPh>
    <rPh sb="11" eb="13">
      <t>シヨウ</t>
    </rPh>
    <rPh sb="15" eb="17">
      <t>コウザ</t>
    </rPh>
    <rPh sb="22" eb="24">
      <t>シンセイ</t>
    </rPh>
    <rPh sb="24" eb="25">
      <t>シャ</t>
    </rPh>
    <rPh sb="26" eb="28">
      <t>ホウジン</t>
    </rPh>
    <rPh sb="28" eb="30">
      <t>ホンブ</t>
    </rPh>
    <rPh sb="36" eb="40">
      <t>キンユウキカン</t>
    </rPh>
    <rPh sb="40" eb="42">
      <t>コウザ</t>
    </rPh>
    <rPh sb="48" eb="50">
      <t>ドウイ</t>
    </rPh>
    <phoneticPr fontId="4"/>
  </si>
  <si>
    <t>岡山県障害福祉サービス事業所等に対するサービス継続支援事業補助金</t>
    <rPh sb="0" eb="7">
      <t>オカヤマケンショウガイフクシ</t>
    </rPh>
    <rPh sb="11" eb="15">
      <t>ジギョウショトウ</t>
    </rPh>
    <rPh sb="16" eb="17">
      <t>タイ</t>
    </rPh>
    <rPh sb="23" eb="29">
      <t>ケイゾクシエンジギョウ</t>
    </rPh>
    <rPh sb="29" eb="32">
      <t>ホジョキン</t>
    </rPh>
    <phoneticPr fontId="4"/>
  </si>
  <si>
    <t>障害福祉サービス等
事業所番号</t>
    <rPh sb="0" eb="4">
      <t>ショウガイフクシ</t>
    </rPh>
    <rPh sb="8" eb="9">
      <t>トウ</t>
    </rPh>
    <rPh sb="10" eb="13">
      <t>ジギョウショ</t>
    </rPh>
    <rPh sb="13" eb="15">
      <t>バンゴウ</t>
    </rPh>
    <phoneticPr fontId="4"/>
  </si>
  <si>
    <t>居宅介護</t>
  </si>
  <si>
    <t>重度訪問介護</t>
    <rPh sb="0" eb="6">
      <t>ジュウドホウモンカイゴ</t>
    </rPh>
    <phoneticPr fontId="1"/>
  </si>
  <si>
    <t>同行援護</t>
    <rPh sb="0" eb="4">
      <t>ドウコウエンゴ</t>
    </rPh>
    <phoneticPr fontId="1"/>
  </si>
  <si>
    <t>行動援護</t>
    <rPh sb="0" eb="4">
      <t>コウドウエンゴ</t>
    </rPh>
    <phoneticPr fontId="1"/>
  </si>
  <si>
    <t>重度障害者等包括支援</t>
    <rPh sb="0" eb="6">
      <t>ジュウドショウガイシャトウ</t>
    </rPh>
    <rPh sb="6" eb="10">
      <t>ホウカツシエン</t>
    </rPh>
    <phoneticPr fontId="1"/>
  </si>
  <si>
    <t>生活介護</t>
    <rPh sb="0" eb="4">
      <t>セイカツカイゴ</t>
    </rPh>
    <phoneticPr fontId="1"/>
  </si>
  <si>
    <t>療養介護</t>
    <rPh sb="0" eb="4">
      <t>リョウヨウカイゴ</t>
    </rPh>
    <phoneticPr fontId="1"/>
  </si>
  <si>
    <t>自立訓練（機能訓練）</t>
    <rPh sb="0" eb="4">
      <t>ジリツクンレン</t>
    </rPh>
    <rPh sb="5" eb="9">
      <t>キノウクンレン</t>
    </rPh>
    <phoneticPr fontId="1"/>
  </si>
  <si>
    <t>自立訓練（生活訓練）</t>
    <rPh sb="0" eb="4">
      <t>ジリツクンレン</t>
    </rPh>
    <rPh sb="5" eb="7">
      <t>セイカツ</t>
    </rPh>
    <rPh sb="7" eb="9">
      <t>クンレン</t>
    </rPh>
    <phoneticPr fontId="1"/>
  </si>
  <si>
    <t>宿泊型自立訓練</t>
    <rPh sb="0" eb="3">
      <t>シュクハクガタ</t>
    </rPh>
    <rPh sb="3" eb="7">
      <t>ジリツクンレン</t>
    </rPh>
    <phoneticPr fontId="1"/>
  </si>
  <si>
    <t>就労選択支援</t>
    <rPh sb="0" eb="6">
      <t>シュウロウセンタクシエン</t>
    </rPh>
    <phoneticPr fontId="1"/>
  </si>
  <si>
    <t>就労移行支援</t>
    <rPh sb="0" eb="6">
      <t>シュウロウイコウシエン</t>
    </rPh>
    <phoneticPr fontId="1"/>
  </si>
  <si>
    <t>就労継続支援Ａ型</t>
    <rPh sb="0" eb="6">
      <t>シュウロウケイゾクシエン</t>
    </rPh>
    <rPh sb="7" eb="8">
      <t>ガタ</t>
    </rPh>
    <phoneticPr fontId="1"/>
  </si>
  <si>
    <t>就労継続支援Ｂ型</t>
    <rPh sb="0" eb="6">
      <t>シュウロウケイゾクシエン</t>
    </rPh>
    <rPh sb="7" eb="8">
      <t>ガタ</t>
    </rPh>
    <phoneticPr fontId="1"/>
  </si>
  <si>
    <t>就労定着支援</t>
    <rPh sb="0" eb="6">
      <t>シュウロウテイチャクシエン</t>
    </rPh>
    <phoneticPr fontId="1"/>
  </si>
  <si>
    <t>自立生活援助</t>
    <rPh sb="0" eb="6">
      <t>ジリツセイカツエンジョ</t>
    </rPh>
    <phoneticPr fontId="1"/>
  </si>
  <si>
    <t>児童発達支援</t>
    <rPh sb="0" eb="2">
      <t>ジドウ</t>
    </rPh>
    <rPh sb="2" eb="4">
      <t>ハッタツ</t>
    </rPh>
    <rPh sb="4" eb="6">
      <t>シエン</t>
    </rPh>
    <phoneticPr fontId="1"/>
  </si>
  <si>
    <t>放課後等デイサービス</t>
    <rPh sb="0" eb="4">
      <t>ホウカゴトウ</t>
    </rPh>
    <phoneticPr fontId="1"/>
  </si>
  <si>
    <t>居宅訪問型児童発達支援</t>
    <rPh sb="0" eb="5">
      <t>キョタクホウモンガタ</t>
    </rPh>
    <rPh sb="5" eb="9">
      <t>ジドウハッタツ</t>
    </rPh>
    <rPh sb="9" eb="11">
      <t>シエン</t>
    </rPh>
    <phoneticPr fontId="1"/>
  </si>
  <si>
    <t>保育所等訪問支援</t>
    <rPh sb="0" eb="8">
      <t>ホイクショトウホウモンシエン</t>
    </rPh>
    <phoneticPr fontId="1"/>
  </si>
  <si>
    <t>計画相談支援</t>
    <rPh sb="0" eb="6">
      <t>ケイカクソウダンシエン</t>
    </rPh>
    <phoneticPr fontId="1"/>
  </si>
  <si>
    <t>地域相談支援（地域移行支援）</t>
    <rPh sb="0" eb="6">
      <t>チイキソウダンシエン</t>
    </rPh>
    <rPh sb="7" eb="13">
      <t>チイキイコウシエン</t>
    </rPh>
    <phoneticPr fontId="1"/>
  </si>
  <si>
    <t>地域相談支援（地域定着支援）</t>
    <rPh sb="0" eb="6">
      <t>チイキソウダンシエン</t>
    </rPh>
    <rPh sb="7" eb="9">
      <t>チイキ</t>
    </rPh>
    <rPh sb="9" eb="11">
      <t>テイチャク</t>
    </rPh>
    <rPh sb="11" eb="13">
      <t>シエン</t>
    </rPh>
    <phoneticPr fontId="1"/>
  </si>
  <si>
    <t>障害児相談支援</t>
    <rPh sb="0" eb="7">
      <t>ショウガイジソウダンシエン</t>
    </rPh>
    <phoneticPr fontId="1"/>
  </si>
  <si>
    <t>施設入所支援</t>
    <rPh sb="0" eb="6">
      <t>シセツニュウショシエン</t>
    </rPh>
    <phoneticPr fontId="1"/>
  </si>
  <si>
    <t>短期入所</t>
    <rPh sb="0" eb="4">
      <t>タンキニュウショ</t>
    </rPh>
    <phoneticPr fontId="1"/>
  </si>
  <si>
    <t>共同生活援助（介護サービス包括型）</t>
    <rPh sb="0" eb="6">
      <t>キョウドウセイカツエンジョ</t>
    </rPh>
    <rPh sb="7" eb="9">
      <t>カイゴ</t>
    </rPh>
    <rPh sb="13" eb="16">
      <t>ホウカツガタ</t>
    </rPh>
    <phoneticPr fontId="1"/>
  </si>
  <si>
    <t>共同生活援助（日中サービス支援型）</t>
    <rPh sb="0" eb="6">
      <t>キョウドウセイカツエンジョ</t>
    </rPh>
    <rPh sb="7" eb="9">
      <t>ニッチュウ</t>
    </rPh>
    <rPh sb="13" eb="15">
      <t>シエン</t>
    </rPh>
    <rPh sb="15" eb="16">
      <t>ガタ</t>
    </rPh>
    <phoneticPr fontId="1"/>
  </si>
  <si>
    <t>共同生活援助（外部サービス利用型）</t>
    <rPh sb="0" eb="6">
      <t>キョウドウセイカツエンジョ</t>
    </rPh>
    <rPh sb="7" eb="9">
      <t>ガイブ</t>
    </rPh>
    <rPh sb="13" eb="15">
      <t>リヨウ</t>
    </rPh>
    <rPh sb="15" eb="16">
      <t>ガタ</t>
    </rPh>
    <phoneticPr fontId="1"/>
  </si>
  <si>
    <t>福祉型障害児入所施設</t>
    <rPh sb="0" eb="3">
      <t>フクシガタ</t>
    </rPh>
    <rPh sb="3" eb="10">
      <t>ショウガイジニュウショシセツ</t>
    </rPh>
    <phoneticPr fontId="1"/>
  </si>
  <si>
    <t>医療型障害児入所施設</t>
    <rPh sb="0" eb="2">
      <t>イリョウ</t>
    </rPh>
    <rPh sb="2" eb="3">
      <t>ガタ</t>
    </rPh>
    <rPh sb="3" eb="10">
      <t>ショウガイジニュウショシセツ</t>
    </rPh>
    <phoneticPr fontId="1"/>
  </si>
  <si>
    <t>北海道</t>
    <rPh sb="0" eb="3">
      <t>ホッカイドウ</t>
    </rPh>
    <phoneticPr fontId="4"/>
  </si>
  <si>
    <t>【障害福祉サービスを円滑に継続するための対応】</t>
    <rPh sb="1" eb="5">
      <t>ショウガイフクシ</t>
    </rPh>
    <rPh sb="10" eb="12">
      <t>エンカツ</t>
    </rPh>
    <rPh sb="13" eb="15">
      <t>ケイゾク</t>
    </rPh>
    <rPh sb="20" eb="22">
      <t>タイオウ</t>
    </rPh>
    <phoneticPr fontId="4"/>
  </si>
  <si>
    <t>障害福祉サービス等
事業所番号</t>
    <rPh sb="0" eb="2">
      <t>ショウガイ</t>
    </rPh>
    <rPh sb="2" eb="4">
      <t>フクシ</t>
    </rPh>
    <rPh sb="8" eb="9">
      <t>トウ</t>
    </rPh>
    <rPh sb="10" eb="13">
      <t>ジギョウショ</t>
    </rPh>
    <rPh sb="13" eb="15">
      <t>バンゴウ</t>
    </rPh>
    <phoneticPr fontId="4"/>
  </si>
  <si>
    <t>２　岡山県障害福祉サービス事業所等に対するサービス継続支援事業に関する事業実施計画書</t>
    <rPh sb="2" eb="9">
      <t>オカヤマケンショウガイフクシ</t>
    </rPh>
    <rPh sb="13" eb="17">
      <t>ジギョウショトウ</t>
    </rPh>
    <rPh sb="18" eb="19">
      <t>タイ</t>
    </rPh>
    <rPh sb="25" eb="31">
      <t>ケイゾクシエンジギョウ</t>
    </rPh>
    <rPh sb="32" eb="33">
      <t>カン</t>
    </rPh>
    <rPh sb="35" eb="37">
      <t>ジギョウ</t>
    </rPh>
    <rPh sb="37" eb="39">
      <t>ジッシ</t>
    </rPh>
    <rPh sb="39" eb="42">
      <t>ケイカクショ</t>
    </rPh>
    <phoneticPr fontId="4"/>
  </si>
  <si>
    <t>交付決定日以降に事業実施(設備備品等の購入等)すること。</t>
    <rPh sb="0" eb="4">
      <t>コウフケッテイ</t>
    </rPh>
    <rPh sb="4" eb="5">
      <t>ビ</t>
    </rPh>
    <rPh sb="5" eb="7">
      <t>イコウ</t>
    </rPh>
    <rPh sb="8" eb="12">
      <t>ジギョウジッシ</t>
    </rPh>
    <rPh sb="13" eb="15">
      <t>セツビ</t>
    </rPh>
    <rPh sb="15" eb="17">
      <t>ビヒン</t>
    </rPh>
    <rPh sb="17" eb="18">
      <t>ナド</t>
    </rPh>
    <rPh sb="19" eb="21">
      <t>コウニュウ</t>
    </rPh>
    <rPh sb="21" eb="22">
      <t>ナド</t>
    </rPh>
    <phoneticPr fontId="4"/>
  </si>
  <si>
    <t>医療型児童発達支援</t>
    <rPh sb="0" eb="5">
      <t>イリョウガタジドウ</t>
    </rPh>
    <rPh sb="5" eb="9">
      <t>ハッタツシエン</t>
    </rPh>
    <phoneticPr fontId="4"/>
  </si>
  <si>
    <t>第１号様式 交付申請書に、申請者の郵便番号、住所（所在地）、法人名、代表者の役職、代表者氏名、日付を入力してください。また、下部にある【申請内容に関する問い合わせ先】にも必要事項の入力をお願いします。
・水色セル：必要情報を入力</t>
    <rPh sb="0" eb="1">
      <t>ダイ</t>
    </rPh>
    <rPh sb="2" eb="3">
      <t>ゴウ</t>
    </rPh>
    <rPh sb="3" eb="5">
      <t>ヨウシキ</t>
    </rPh>
    <rPh sb="6" eb="8">
      <t>コウフ</t>
    </rPh>
    <rPh sb="8" eb="11">
      <t>シンセイショ</t>
    </rPh>
    <rPh sb="13" eb="16">
      <t>シンセイシャ</t>
    </rPh>
    <rPh sb="17" eb="21">
      <t>ユウビンバンゴウ</t>
    </rPh>
    <rPh sb="25" eb="28">
      <t>ショザイチ</t>
    </rPh>
    <rPh sb="30" eb="32">
      <t>ホウジン</t>
    </rPh>
    <rPh sb="32" eb="33">
      <t>メイ</t>
    </rPh>
    <rPh sb="34" eb="37">
      <t>ダイヒョウシャ</t>
    </rPh>
    <rPh sb="38" eb="40">
      <t>ヤクショク</t>
    </rPh>
    <rPh sb="41" eb="44">
      <t>ダイヒョウシャ</t>
    </rPh>
    <rPh sb="44" eb="46">
      <t>シメイ</t>
    </rPh>
    <rPh sb="47" eb="49">
      <t>ヒヅケ</t>
    </rPh>
    <rPh sb="50" eb="52">
      <t>ニュウリョク</t>
    </rPh>
    <rPh sb="62" eb="64">
      <t>カブ</t>
    </rPh>
    <rPh sb="68" eb="70">
      <t>シンセイ</t>
    </rPh>
    <rPh sb="70" eb="72">
      <t>ナイヨウ</t>
    </rPh>
    <rPh sb="73" eb="74">
      <t>カン</t>
    </rPh>
    <rPh sb="76" eb="77">
      <t>ト</t>
    </rPh>
    <rPh sb="78" eb="79">
      <t>ア</t>
    </rPh>
    <rPh sb="81" eb="82">
      <t>サキ</t>
    </rPh>
    <rPh sb="85" eb="87">
      <t>ヒツヨウ</t>
    </rPh>
    <rPh sb="87" eb="89">
      <t>ジコウ</t>
    </rPh>
    <rPh sb="90" eb="92">
      <t>ニュウリョク</t>
    </rPh>
    <rPh sb="94" eb="95">
      <t>ネガ</t>
    </rPh>
    <phoneticPr fontId="4"/>
  </si>
  <si>
    <t>申請額（千円）</t>
    <rPh sb="0" eb="2">
      <t>シンセイ</t>
    </rPh>
    <rPh sb="2" eb="3">
      <t>ガク</t>
    </rPh>
    <rPh sb="4" eb="6">
      <t>センエン</t>
    </rPh>
    <phoneticPr fontId="4"/>
  </si>
  <si>
    <t>岡山県障害福祉サービス事業所等に対するサービス継続支援事業に関する事業実施計画書（事業所等単位）</t>
    <rPh sb="0" eb="3">
      <t>オカヤマケン</t>
    </rPh>
    <rPh sb="3" eb="7">
      <t>ショウガイフクシ</t>
    </rPh>
    <rPh sb="11" eb="15">
      <t>ジギョウショトウ</t>
    </rPh>
    <rPh sb="16" eb="17">
      <t>タイ</t>
    </rPh>
    <rPh sb="23" eb="29">
      <t>ケイゾクシエンジギョウ</t>
    </rPh>
    <rPh sb="41" eb="44">
      <t>ジギョウショ</t>
    </rPh>
    <rPh sb="44" eb="45">
      <t>トウ</t>
    </rPh>
    <rPh sb="45" eb="47">
      <t>タンイ</t>
    </rPh>
    <phoneticPr fontId="4"/>
  </si>
  <si>
    <t>事業所等概要</t>
    <rPh sb="0" eb="4">
      <t>ジギョウショトウ</t>
    </rPh>
    <rPh sb="4" eb="6">
      <t>ガイヨウ</t>
    </rPh>
    <phoneticPr fontId="4"/>
  </si>
  <si>
    <t>現時点で県税の滞納はありません。</t>
    <rPh sb="0" eb="3">
      <t>ゲンジテン</t>
    </rPh>
    <rPh sb="4" eb="5">
      <t>ケン</t>
    </rPh>
    <rPh sb="5" eb="6">
      <t>ゼイ</t>
    </rPh>
    <rPh sb="7" eb="9">
      <t>タイノウ</t>
    </rPh>
    <phoneticPr fontId="4"/>
  </si>
  <si>
    <t>補助金の振込先口座は、申請者が指定した１つの口座に限らせていただきますので、その旨ご了承ください。</t>
    <rPh sb="0" eb="3">
      <t>ホジョキン</t>
    </rPh>
    <rPh sb="4" eb="7">
      <t>フリコミサキ</t>
    </rPh>
    <rPh sb="7" eb="9">
      <t>コウザ</t>
    </rPh>
    <rPh sb="11" eb="14">
      <t>シンセイシャ</t>
    </rPh>
    <rPh sb="15" eb="17">
      <t>シテイ</t>
    </rPh>
    <rPh sb="22" eb="24">
      <t>コウザ</t>
    </rPh>
    <rPh sb="25" eb="26">
      <t>カギ</t>
    </rPh>
    <rPh sb="40" eb="41">
      <t>ムネ</t>
    </rPh>
    <rPh sb="42" eb="44">
      <t>リョウショウ</t>
    </rPh>
    <phoneticPr fontId="4"/>
  </si>
  <si>
    <t>（注）申請額は、補助上限額（基準単価）と所要額を比較していずれか低い方の額が入力される。</t>
    <rPh sb="1" eb="2">
      <t>チュウ</t>
    </rPh>
    <rPh sb="3" eb="6">
      <t>シンセイガク</t>
    </rPh>
    <rPh sb="8" eb="10">
      <t>ホジョ</t>
    </rPh>
    <rPh sb="10" eb="13">
      <t>ジョウゲンガク</t>
    </rPh>
    <rPh sb="14" eb="18">
      <t>キジュンタンカ</t>
    </rPh>
    <rPh sb="20" eb="22">
      <t>ショヨウ</t>
    </rPh>
    <rPh sb="22" eb="23">
      <t>ガク</t>
    </rPh>
    <rPh sb="24" eb="26">
      <t>ヒカク</t>
    </rPh>
    <rPh sb="32" eb="33">
      <t>ヒク</t>
    </rPh>
    <rPh sb="34" eb="35">
      <t>ホウ</t>
    </rPh>
    <rPh sb="36" eb="37">
      <t>ガク</t>
    </rPh>
    <rPh sb="38" eb="40">
      <t>ニュウリョク</t>
    </rPh>
    <phoneticPr fontId="4"/>
  </si>
  <si>
    <t>銀行</t>
  </si>
  <si>
    <t>支店</t>
  </si>
  <si>
    <t>申請額（千円）</t>
    <rPh sb="0" eb="2">
      <t>シンセイ</t>
    </rPh>
    <rPh sb="2" eb="3">
      <t>ガク</t>
    </rPh>
    <rPh sb="3" eb="5">
      <t>センエン</t>
    </rPh>
    <phoneticPr fontId="4"/>
  </si>
  <si>
    <t>事業所等名称</t>
    <rPh sb="0" eb="3">
      <t>ジギョウショ</t>
    </rPh>
    <rPh sb="3" eb="4">
      <t>トウ</t>
    </rPh>
    <rPh sb="4" eb="6">
      <t>メイショウ</t>
    </rPh>
    <phoneticPr fontId="4"/>
  </si>
  <si>
    <t>補助金交付要綱第２条に規定する本事業の目的を理解し、その目的に即した設備備品等を選定していること。</t>
    <rPh sb="0" eb="3">
      <t>ホジョキン</t>
    </rPh>
    <rPh sb="3" eb="5">
      <t>コウフ</t>
    </rPh>
    <rPh sb="5" eb="7">
      <t>ヨウコウ</t>
    </rPh>
    <rPh sb="7" eb="8">
      <t>ダイ</t>
    </rPh>
    <rPh sb="9" eb="10">
      <t>ジョウ</t>
    </rPh>
    <rPh sb="11" eb="13">
      <t>キテイ</t>
    </rPh>
    <rPh sb="15" eb="18">
      <t>ホンジギョウ</t>
    </rPh>
    <rPh sb="19" eb="21">
      <t>モクテキ</t>
    </rPh>
    <rPh sb="22" eb="24">
      <t>リカイ</t>
    </rPh>
    <rPh sb="28" eb="30">
      <t>モクテキ</t>
    </rPh>
    <rPh sb="31" eb="32">
      <t>ソク</t>
    </rPh>
    <rPh sb="34" eb="36">
      <t>セツビ</t>
    </rPh>
    <rPh sb="36" eb="38">
      <t>ビヒン</t>
    </rPh>
    <rPh sb="38" eb="39">
      <t>ナド</t>
    </rPh>
    <rPh sb="40" eb="42">
      <t>センテイ</t>
    </rPh>
    <phoneticPr fontId="4"/>
  </si>
  <si>
    <t>領収書、レシート等の証拠書類は事業所等において適切に保管すること。</t>
    <rPh sb="0" eb="3">
      <t>リョウシュウショ</t>
    </rPh>
    <rPh sb="10" eb="12">
      <t>ショウコ</t>
    </rPh>
    <rPh sb="12" eb="14">
      <t>ショルイ</t>
    </rPh>
    <rPh sb="18" eb="19">
      <t>トウ</t>
    </rPh>
    <phoneticPr fontId="4"/>
  </si>
  <si>
    <t>（事業所等単位）（別紙様式１－２）</t>
    <rPh sb="4" eb="5">
      <t>トウ</t>
    </rPh>
    <rPh sb="9" eb="11">
      <t>ベッシ</t>
    </rPh>
    <rPh sb="11" eb="13">
      <t>ヨウシキ</t>
    </rPh>
    <phoneticPr fontId="4"/>
  </si>
  <si>
    <t>700</t>
    <phoneticPr fontId="4"/>
  </si>
  <si>
    <t>8570</t>
    <phoneticPr fontId="4"/>
  </si>
  <si>
    <t>岡山市北区内山下2-4-6</t>
    <rPh sb="0" eb="8">
      <t>オカヤマシキタクウチサンゲ</t>
    </rPh>
    <phoneticPr fontId="4"/>
  </si>
  <si>
    <t>岡山県</t>
    <rPh sb="0" eb="3">
      <t>オカヤマケン</t>
    </rPh>
    <phoneticPr fontId="4"/>
  </si>
  <si>
    <t>理事長</t>
    <rPh sb="0" eb="3">
      <t>リジチョウ</t>
    </rPh>
    <phoneticPr fontId="4"/>
  </si>
  <si>
    <t>岡山太郎</t>
    <rPh sb="0" eb="2">
      <t>オカヤマ</t>
    </rPh>
    <rPh sb="2" eb="4">
      <t>タロウ</t>
    </rPh>
    <phoneticPr fontId="4"/>
  </si>
  <si>
    <t>総務部総務課</t>
    <rPh sb="0" eb="6">
      <t>ソウムブソウムカ</t>
    </rPh>
    <phoneticPr fontId="4"/>
  </si>
  <si>
    <t>岡山花子</t>
    <rPh sb="0" eb="4">
      <t>オカヤマハナコ</t>
    </rPh>
    <phoneticPr fontId="4"/>
  </si>
  <si>
    <t>086-123-4567</t>
    <phoneticPr fontId="4"/>
  </si>
  <si>
    <t>okayama@aaa.bbb.jp</t>
    <phoneticPr fontId="4"/>
  </si>
  <si>
    <t>3300000001</t>
    <phoneticPr fontId="4"/>
  </si>
  <si>
    <t>居宅介護事業所岡山県</t>
    <rPh sb="0" eb="2">
      <t>キョタク</t>
    </rPh>
    <rPh sb="2" eb="4">
      <t>カイゴ</t>
    </rPh>
    <rPh sb="4" eb="7">
      <t>ジギョウショ</t>
    </rPh>
    <rPh sb="7" eb="10">
      <t>オカヤマケン</t>
    </rPh>
    <phoneticPr fontId="4"/>
  </si>
  <si>
    <t>✔</t>
  </si>
  <si>
    <t>訪問に係るガソリン代　＠20,000/月×３ヶ月×2台</t>
    <rPh sb="0" eb="2">
      <t>ホウモン</t>
    </rPh>
    <rPh sb="3" eb="4">
      <t>カカ</t>
    </rPh>
    <rPh sb="9" eb="10">
      <t>ダイ</t>
    </rPh>
    <rPh sb="19" eb="20">
      <t>ツキ</t>
    </rPh>
    <rPh sb="23" eb="24">
      <t>ゲツ</t>
    </rPh>
    <rPh sb="26" eb="27">
      <t>ダイ</t>
    </rPh>
    <phoneticPr fontId="4"/>
  </si>
  <si>
    <t>スタッドレスタイヤ　＠40,000×2台</t>
    <rPh sb="19" eb="20">
      <t>ダイ</t>
    </rPh>
    <phoneticPr fontId="4"/>
  </si>
  <si>
    <t>就労継続支援B型事業所おかやま</t>
    <rPh sb="0" eb="2">
      <t>シュウロウ</t>
    </rPh>
    <rPh sb="2" eb="4">
      <t>ケイゾク</t>
    </rPh>
    <rPh sb="4" eb="6">
      <t>シエン</t>
    </rPh>
    <rPh sb="7" eb="8">
      <t>ガタ</t>
    </rPh>
    <rPh sb="8" eb="11">
      <t>ジギョウショ</t>
    </rPh>
    <phoneticPr fontId="4"/>
  </si>
  <si>
    <t>3300000002</t>
    <phoneticPr fontId="4"/>
  </si>
  <si>
    <t>備品購入費</t>
    <rPh sb="0" eb="5">
      <t>ビヒンコウニュウヒ</t>
    </rPh>
    <phoneticPr fontId="4"/>
  </si>
  <si>
    <t>ルームエアコン（三菱）　＠62,800（税込）×4台</t>
    <rPh sb="8" eb="10">
      <t>ミツビシ</t>
    </rPh>
    <rPh sb="20" eb="22">
      <t>ゼイコミ</t>
    </rPh>
    <rPh sb="25" eb="26">
      <t>ダイ</t>
    </rPh>
    <phoneticPr fontId="4"/>
  </si>
  <si>
    <t>障害者支援施設おかやま</t>
    <rPh sb="0" eb="3">
      <t>ショウガイシャ</t>
    </rPh>
    <rPh sb="3" eb="5">
      <t>シエン</t>
    </rPh>
    <rPh sb="5" eb="7">
      <t>シセツ</t>
    </rPh>
    <phoneticPr fontId="4"/>
  </si>
  <si>
    <t>施設電気代　＠150,000×1ヶ月</t>
    <rPh sb="0" eb="2">
      <t>シセツ</t>
    </rPh>
    <rPh sb="2" eb="5">
      <t>デンキダイ</t>
    </rPh>
    <rPh sb="17" eb="18">
      <t>ゲツ</t>
    </rPh>
    <phoneticPr fontId="4"/>
  </si>
  <si>
    <t>ポータブル発電機　＠200,000（税込）×1台</t>
    <rPh sb="5" eb="8">
      <t>ハツデンキ</t>
    </rPh>
    <rPh sb="18" eb="20">
      <t>ゼイコ</t>
    </rPh>
    <rPh sb="23" eb="24">
      <t>ダイ</t>
    </rPh>
    <phoneticPr fontId="4"/>
  </si>
  <si>
    <t>ﾌ)ｵｶﾔﾏｹﾝ</t>
    <phoneticPr fontId="4"/>
  </si>
  <si>
    <t>中国</t>
    <rPh sb="0" eb="2">
      <t>チュウゴク</t>
    </rPh>
    <phoneticPr fontId="4"/>
  </si>
  <si>
    <t>0168</t>
    <phoneticPr fontId="4"/>
  </si>
  <si>
    <t>普通預金</t>
  </si>
  <si>
    <t>岡山駅前</t>
    <rPh sb="0" eb="4">
      <t>オカヤマエキマエ</t>
    </rPh>
    <phoneticPr fontId="4"/>
  </si>
  <si>
    <t>0000001</t>
    <phoneticPr fontId="4"/>
  </si>
  <si>
    <t>105</t>
    <phoneticPr fontId="4"/>
  </si>
  <si>
    <t>総務部総務課
経理担当</t>
    <rPh sb="0" eb="6">
      <t>ソウムブソウムカ</t>
    </rPh>
    <rPh sb="7" eb="11">
      <t>ケイリタントウ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</si>
</sst>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quot;&quot;"/>
    <numFmt numFmtId="179" formatCode="[$]ggge&quot;年&quot;m&quot;月&quot;d&quot;日&quot;;@" x16r2:formatCode16="[$-ja-JP-x-gannen]ggge&quot;年&quot;m&quot;月&quot;d&quot;日&quot;;@"/>
    <numFmt numFmtId="180" formatCode="[&lt;=999]000;[&lt;=9999]000\-00;000\-000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
      <sz val="12"/>
      <color rgb="FFFF0000"/>
      <name val="ＭＳ 明朝"/>
      <family val="1"/>
      <charset val="128"/>
    </font>
    <font>
      <sz val="10"/>
      <color rgb="FFFF0000"/>
      <name val="ＭＳ 明朝"/>
      <family val="1"/>
      <charset val="128"/>
    </font>
    <font>
      <u/>
      <sz val="11"/>
      <color theme="10"/>
      <name val="ＭＳ Ｐゴシック"/>
      <family val="3"/>
      <charset val="128"/>
    </font>
    <font>
      <sz val="24"/>
      <name val="ＭＳ Ｐゴシック"/>
      <family val="3"/>
      <charset val="128"/>
      <scheme val="minor"/>
    </font>
    <font>
      <b/>
      <sz val="24"/>
      <name val="ＭＳ Ｐゴシック"/>
      <family val="3"/>
      <charset val="128"/>
      <scheme val="minor"/>
    </font>
    <font>
      <sz val="24"/>
      <name val="ＭＳ Ｐゴシック"/>
      <family val="3"/>
      <charset val="128"/>
    </font>
    <font>
      <b/>
      <sz val="20"/>
      <name val="ＭＳ Ｐゴシック"/>
      <family val="3"/>
      <charset val="128"/>
      <scheme val="minor"/>
    </font>
    <font>
      <b/>
      <sz val="20"/>
      <name val="ＭＳ Ｐゴシック"/>
      <family val="3"/>
      <charset val="128"/>
    </font>
    <font>
      <sz val="9"/>
      <color rgb="FFFF0000"/>
      <name val="ＭＳ Ｐ明朝"/>
      <family val="1"/>
      <charset val="128"/>
    </font>
    <font>
      <sz val="8"/>
      <color rgb="FFFF0000"/>
      <name val="ＭＳ Ｐ明朝"/>
      <family val="1"/>
      <charset val="128"/>
    </font>
    <font>
      <sz val="10"/>
      <color rgb="FFFF0000"/>
      <name val="ＭＳ Ｐ明朝"/>
      <family val="1"/>
      <charset val="128"/>
    </font>
  </fonts>
  <fills count="1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7" fillId="0" borderId="0" applyNumberFormat="0" applyFill="0" applyBorder="0" applyAlignment="0" applyProtection="0">
      <alignment vertical="center"/>
    </xf>
  </cellStyleXfs>
  <cellXfs count="455">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6" borderId="4" xfId="5" applyFont="1" applyFill="1" applyBorder="1">
      <alignment vertical="center"/>
    </xf>
    <xf numFmtId="0" fontId="17" fillId="6" borderId="5" xfId="5" applyFont="1" applyFill="1" applyBorder="1">
      <alignment vertical="center"/>
    </xf>
    <xf numFmtId="0" fontId="18" fillId="6" borderId="5" xfId="5" applyFont="1" applyFill="1" applyBorder="1">
      <alignment vertical="center"/>
    </xf>
    <xf numFmtId="0" fontId="18" fillId="6" borderId="6" xfId="5" applyFont="1" applyFill="1" applyBorder="1">
      <alignment vertical="center"/>
    </xf>
    <xf numFmtId="0" fontId="18" fillId="6"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6" borderId="14" xfId="5" applyFont="1" applyFill="1" applyBorder="1" applyAlignment="1">
      <alignment vertical="top"/>
    </xf>
    <xf numFmtId="0" fontId="18" fillId="3" borderId="8" xfId="5" applyFont="1" applyFill="1" applyBorder="1" applyAlignment="1">
      <alignment vertical="top"/>
    </xf>
    <xf numFmtId="0" fontId="18" fillId="6"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7" borderId="0" xfId="5" applyFont="1" applyFill="1">
      <alignment vertical="center"/>
    </xf>
    <xf numFmtId="0" fontId="18" fillId="6"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6" borderId="1" xfId="5" applyFont="1" applyFill="1" applyBorder="1" applyAlignment="1">
      <alignment horizontal="left" vertical="center"/>
    </xf>
    <xf numFmtId="0" fontId="18" fillId="6" borderId="1" xfId="5" applyFont="1" applyFill="1" applyBorder="1" applyAlignment="1">
      <alignment horizontal="left" vertical="center"/>
    </xf>
    <xf numFmtId="0" fontId="18" fillId="6" borderId="1"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2" xfId="5" applyFont="1" applyFill="1" applyBorder="1" applyAlignment="1">
      <alignment horizontal="left" vertical="center" shrinkToFit="1"/>
    </xf>
    <xf numFmtId="0" fontId="18" fillId="6" borderId="3" xfId="5" applyFont="1" applyFill="1" applyBorder="1" applyAlignment="1">
      <alignment horizontal="left" vertical="center" shrinkToFit="1"/>
    </xf>
    <xf numFmtId="0" fontId="19" fillId="6" borderId="28" xfId="5" applyFont="1" applyFill="1" applyBorder="1" applyAlignment="1">
      <alignment horizontal="left" vertical="center"/>
    </xf>
    <xf numFmtId="0" fontId="18" fillId="6" borderId="10" xfId="5" applyFont="1" applyFill="1" applyBorder="1" applyAlignment="1">
      <alignment horizontal="left" vertical="center" wrapText="1"/>
    </xf>
    <xf numFmtId="0" fontId="18" fillId="6" borderId="10" xfId="5" applyFont="1" applyFill="1" applyBorder="1" applyAlignment="1">
      <alignment horizontal="center" vertical="center" wrapText="1"/>
    </xf>
    <xf numFmtId="0" fontId="18" fillId="6" borderId="7" xfId="5" applyFont="1" applyFill="1" applyBorder="1" applyAlignment="1">
      <alignment horizontal="center" vertical="center" wrapText="1"/>
    </xf>
    <xf numFmtId="0" fontId="18" fillId="6" borderId="7" xfId="5" applyFont="1" applyFill="1" applyBorder="1" applyAlignment="1">
      <alignment horizontal="left" vertical="center" shrinkToFit="1"/>
    </xf>
    <xf numFmtId="0" fontId="18" fillId="6"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6" borderId="2" xfId="5" applyFont="1" applyFill="1" applyBorder="1">
      <alignment vertical="center"/>
    </xf>
    <xf numFmtId="0" fontId="18" fillId="6"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6" borderId="5" xfId="5" applyFont="1" applyFill="1" applyBorder="1" applyAlignment="1">
      <alignment horizontal="center" vertical="center"/>
    </xf>
    <xf numFmtId="0" fontId="18" fillId="6" borderId="6" xfId="5" applyFont="1" applyFill="1" applyBorder="1" applyAlignment="1">
      <alignment horizontal="center" vertical="center"/>
    </xf>
    <xf numFmtId="0" fontId="18" fillId="6" borderId="0" xfId="5" applyFont="1" applyFill="1">
      <alignment vertical="center"/>
    </xf>
    <xf numFmtId="0" fontId="6" fillId="4" borderId="0" xfId="0" applyFont="1" applyFill="1">
      <alignment vertical="center"/>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5"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0" fontId="25" fillId="0" borderId="28" xfId="0" applyFont="1" applyBorder="1" applyAlignment="1">
      <alignment horizontal="left" vertical="center" wrapText="1"/>
    </xf>
    <xf numFmtId="0" fontId="25"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0" fontId="13" fillId="5" borderId="28" xfId="0" applyFont="1" applyFill="1" applyBorder="1" applyAlignment="1">
      <alignment horizontal="center" vertical="center"/>
    </xf>
    <xf numFmtId="0" fontId="25" fillId="5" borderId="28" xfId="0" applyFont="1" applyFill="1" applyBorder="1" applyAlignment="1">
      <alignment horizontal="center" vertical="top"/>
    </xf>
    <xf numFmtId="0" fontId="13" fillId="0" borderId="9" xfId="0" applyFont="1" applyBorder="1">
      <alignment vertical="center"/>
    </xf>
    <xf numFmtId="0" fontId="8" fillId="0" borderId="33" xfId="0" applyFont="1" applyBorder="1">
      <alignment vertical="center"/>
    </xf>
    <xf numFmtId="178" fontId="11" fillId="2" borderId="3" xfId="4" applyNumberFormat="1" applyFont="1" applyFill="1" applyBorder="1" applyAlignment="1">
      <alignment horizontal="center" vertical="center" shrinkToFit="1"/>
    </xf>
    <xf numFmtId="0" fontId="28" fillId="0" borderId="0" xfId="0" applyFont="1">
      <alignment vertical="center"/>
    </xf>
    <xf numFmtId="0" fontId="26" fillId="9" borderId="29" xfId="0" applyFont="1" applyFill="1" applyBorder="1">
      <alignment vertical="center"/>
    </xf>
    <xf numFmtId="0" fontId="8" fillId="9" borderId="30" xfId="0" applyFont="1" applyFill="1" applyBorder="1">
      <alignment vertical="center"/>
    </xf>
    <xf numFmtId="49" fontId="8" fillId="0" borderId="28" xfId="0" applyNumberFormat="1" applyFont="1" applyBorder="1" applyAlignment="1">
      <alignment vertical="center" shrinkToFit="1"/>
    </xf>
    <xf numFmtId="0" fontId="30" fillId="0" borderId="0" xfId="0" applyFont="1">
      <alignment vertical="center"/>
    </xf>
    <xf numFmtId="0" fontId="31" fillId="0" borderId="0" xfId="0" applyFont="1">
      <alignment vertical="center"/>
    </xf>
    <xf numFmtId="0" fontId="31" fillId="0" borderId="0" xfId="0" applyFont="1" applyAlignment="1">
      <alignment horizontal="center" vertical="center"/>
    </xf>
    <xf numFmtId="0" fontId="32" fillId="0" borderId="0" xfId="0" applyFont="1">
      <alignment vertical="center"/>
    </xf>
    <xf numFmtId="0" fontId="30" fillId="0" borderId="0" xfId="0" applyFont="1" applyAlignment="1">
      <alignment horizontal="center" vertical="center"/>
    </xf>
    <xf numFmtId="0" fontId="32" fillId="0" borderId="38" xfId="0" applyFont="1" applyBorder="1">
      <alignment vertical="center"/>
    </xf>
    <xf numFmtId="0" fontId="32" fillId="0" borderId="39" xfId="0" applyFont="1" applyBorder="1">
      <alignment vertical="center"/>
    </xf>
    <xf numFmtId="0" fontId="39" fillId="0" borderId="41" xfId="0" applyFont="1" applyBorder="1" applyAlignment="1">
      <alignment vertical="center" wrapText="1"/>
    </xf>
    <xf numFmtId="49" fontId="44" fillId="11" borderId="44" xfId="0" applyNumberFormat="1" applyFont="1" applyFill="1" applyBorder="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0" xfId="0" applyFont="1"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center" wrapText="1"/>
    </xf>
    <xf numFmtId="0" fontId="49" fillId="0" borderId="38" xfId="0" applyFont="1" applyBorder="1">
      <alignment vertical="center"/>
    </xf>
    <xf numFmtId="0" fontId="49" fillId="0" borderId="0" xfId="0" applyFont="1">
      <alignment vertical="center"/>
    </xf>
    <xf numFmtId="0" fontId="49" fillId="0" borderId="0" xfId="0" applyFont="1" applyAlignment="1">
      <alignment horizontal="left" vertical="center"/>
    </xf>
    <xf numFmtId="0" fontId="49" fillId="0" borderId="0" xfId="0" applyFont="1" applyAlignment="1">
      <alignment horizontal="center" vertical="center"/>
    </xf>
    <xf numFmtId="0" fontId="49" fillId="0" borderId="0" xfId="0" applyFont="1" applyAlignment="1">
      <alignment horizontal="left" vertical="center" wrapText="1"/>
    </xf>
    <xf numFmtId="0" fontId="49" fillId="0" borderId="39" xfId="0" applyFont="1" applyBorder="1">
      <alignment vertical="center"/>
    </xf>
    <xf numFmtId="0" fontId="32" fillId="0" borderId="47" xfId="0" applyFont="1" applyBorder="1">
      <alignment vertical="center"/>
    </xf>
    <xf numFmtId="0" fontId="32" fillId="0" borderId="41" xfId="0" applyFont="1" applyBorder="1">
      <alignment vertical="center"/>
    </xf>
    <xf numFmtId="0" fontId="41" fillId="0" borderId="41" xfId="0" applyFont="1" applyBorder="1">
      <alignment vertical="center"/>
    </xf>
    <xf numFmtId="0" fontId="32" fillId="0" borderId="48" xfId="0" applyFont="1" applyBorder="1">
      <alignment vertical="center"/>
    </xf>
    <xf numFmtId="0" fontId="52" fillId="0" borderId="0" xfId="0" applyFont="1">
      <alignment vertical="center"/>
    </xf>
    <xf numFmtId="0" fontId="11" fillId="0" borderId="0" xfId="0" applyFont="1">
      <alignment vertical="center"/>
    </xf>
    <xf numFmtId="0" fontId="11" fillId="0" borderId="0" xfId="0" applyFont="1" applyAlignment="1">
      <alignment vertical="center" wrapText="1"/>
    </xf>
    <xf numFmtId="0" fontId="11" fillId="0" borderId="0" xfId="0" applyFont="1" applyAlignment="1">
      <alignment horizontal="center"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8" fillId="0" borderId="5" xfId="0" applyFont="1" applyBorder="1">
      <alignment vertical="center"/>
    </xf>
    <xf numFmtId="0" fontId="11" fillId="0" borderId="0" xfId="0" applyFont="1" applyAlignment="1">
      <alignment vertical="center" shrinkToFit="1"/>
    </xf>
    <xf numFmtId="0" fontId="13" fillId="0" borderId="0" xfId="0" applyFont="1" applyAlignment="1">
      <alignment horizontal="right" vertical="center"/>
    </xf>
    <xf numFmtId="0" fontId="13" fillId="0" borderId="0" xfId="0" applyFont="1" applyAlignment="1">
      <alignment horizontal="center" vertical="center"/>
    </xf>
    <xf numFmtId="176" fontId="13" fillId="0" borderId="0" xfId="0" applyNumberFormat="1" applyFont="1">
      <alignment vertical="center"/>
    </xf>
    <xf numFmtId="0" fontId="53" fillId="0" borderId="28" xfId="0" applyFont="1" applyBorder="1" applyAlignment="1">
      <alignment horizontal="center" vertical="center"/>
    </xf>
    <xf numFmtId="0" fontId="54" fillId="0" borderId="28" xfId="0" applyFont="1" applyBorder="1" applyAlignment="1">
      <alignment horizontal="left" vertical="center" wrapText="1"/>
    </xf>
    <xf numFmtId="0" fontId="54" fillId="0" borderId="13" xfId="0" applyFont="1" applyBorder="1" applyAlignment="1">
      <alignment horizontal="left" vertical="center" wrapText="1"/>
    </xf>
    <xf numFmtId="0" fontId="13" fillId="0" borderId="0" xfId="0" applyFont="1" applyAlignment="1">
      <alignment horizontal="left" vertical="center"/>
    </xf>
    <xf numFmtId="0" fontId="50" fillId="3" borderId="48" xfId="0" applyFont="1" applyFill="1" applyBorder="1" applyAlignment="1">
      <alignment horizontal="center" vertical="center"/>
    </xf>
    <xf numFmtId="0" fontId="50" fillId="3" borderId="10" xfId="0" applyFont="1" applyFill="1" applyBorder="1" applyAlignment="1">
      <alignment horizontal="center" vertical="center"/>
    </xf>
    <xf numFmtId="0" fontId="50" fillId="3" borderId="46" xfId="0" applyFont="1" applyFill="1" applyBorder="1" applyAlignment="1">
      <alignment horizontal="center" vertical="center"/>
    </xf>
    <xf numFmtId="49" fontId="8" fillId="0" borderId="28" xfId="0" applyNumberFormat="1" applyFont="1" applyBorder="1" applyAlignment="1">
      <alignment vertical="center" wrapText="1" shrinkToFit="1"/>
    </xf>
    <xf numFmtId="178" fontId="8" fillId="0" borderId="15"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0" fontId="8" fillId="14" borderId="58" xfId="0" applyFont="1" applyFill="1" applyBorder="1" applyAlignment="1">
      <alignment horizontal="center" vertical="center" wrapText="1" shrinkToFit="1"/>
    </xf>
    <xf numFmtId="0" fontId="8" fillId="14" borderId="50" xfId="0" applyFont="1" applyFill="1" applyBorder="1" applyAlignment="1">
      <alignment horizontal="center" vertical="center" wrapText="1" shrinkToFit="1"/>
    </xf>
    <xf numFmtId="0" fontId="8" fillId="14" borderId="73" xfId="0" applyFont="1" applyFill="1" applyBorder="1" applyAlignment="1">
      <alignment horizontal="center" vertical="center" wrapText="1" shrinkToFit="1"/>
    </xf>
    <xf numFmtId="0" fontId="26" fillId="0" borderId="0" xfId="0" applyFont="1">
      <alignment vertical="center"/>
    </xf>
    <xf numFmtId="180" fontId="8" fillId="0" borderId="74" xfId="0" applyNumberFormat="1" applyFont="1" applyBorder="1" applyAlignment="1">
      <alignment vertical="center" shrinkToFit="1"/>
    </xf>
    <xf numFmtId="0" fontId="32" fillId="0" borderId="0" xfId="0" applyFont="1" applyProtection="1">
      <alignment vertical="center"/>
      <protection locked="0"/>
    </xf>
    <xf numFmtId="0" fontId="8" fillId="0" borderId="28" xfId="0" applyFont="1" applyBorder="1" applyAlignment="1">
      <alignment vertical="center" wrapText="1" shrinkToFit="1"/>
    </xf>
    <xf numFmtId="0" fontId="7" fillId="13" borderId="29" xfId="0" applyFont="1" applyFill="1" applyBorder="1" applyAlignment="1">
      <alignment horizontal="center" vertical="center"/>
    </xf>
    <xf numFmtId="0" fontId="8" fillId="0" borderId="28" xfId="0" applyFont="1" applyBorder="1" applyAlignment="1">
      <alignment vertical="center" shrinkToFit="1"/>
    </xf>
    <xf numFmtId="0" fontId="24" fillId="0" borderId="0" xfId="0" applyFont="1" applyAlignment="1">
      <alignment horizontal="center" vertical="center"/>
    </xf>
    <xf numFmtId="179" fontId="13" fillId="3" borderId="0" xfId="0" applyNumberFormat="1" applyFont="1" applyFill="1" applyAlignment="1" applyProtection="1">
      <alignment horizontal="right" vertical="center"/>
      <protection locked="0"/>
    </xf>
    <xf numFmtId="0" fontId="13" fillId="0" borderId="0" xfId="0" applyFont="1" applyAlignment="1">
      <alignment horizontal="right" vertical="center"/>
    </xf>
    <xf numFmtId="0" fontId="6" fillId="2" borderId="4" xfId="0" applyFont="1" applyFill="1" applyBorder="1">
      <alignment vertical="center"/>
    </xf>
    <xf numFmtId="0" fontId="6" fillId="2" borderId="5"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0" fontId="13" fillId="0" borderId="0" xfId="0" applyFont="1">
      <alignment vertical="center"/>
    </xf>
    <xf numFmtId="49" fontId="6" fillId="3" borderId="28" xfId="0" applyNumberFormat="1" applyFont="1" applyFill="1" applyBorder="1" applyAlignment="1" applyProtection="1">
      <alignment horizontal="left" vertical="center"/>
      <protection locked="0"/>
    </xf>
    <xf numFmtId="0" fontId="13" fillId="0" borderId="0" xfId="0" applyFont="1" applyAlignment="1">
      <alignment horizontal="center" vertical="center"/>
    </xf>
    <xf numFmtId="176" fontId="13" fillId="0" borderId="7" xfId="0" applyNumberFormat="1" applyFont="1" applyBorder="1" applyAlignment="1">
      <alignment horizontal="center" vertical="center"/>
    </xf>
    <xf numFmtId="49" fontId="13" fillId="3" borderId="0" xfId="0" applyNumberFormat="1" applyFont="1" applyFill="1" applyAlignment="1" applyProtection="1">
      <alignment horizontal="left" vertical="center"/>
      <protection locked="0"/>
    </xf>
    <xf numFmtId="49" fontId="13" fillId="3" borderId="0" xfId="0" applyNumberFormat="1" applyFont="1" applyFill="1" applyAlignment="1" applyProtection="1">
      <alignment horizontal="center" vertical="center"/>
      <protection locked="0"/>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11" fillId="4" borderId="2" xfId="0" applyFont="1" applyFill="1" applyBorder="1">
      <alignment vertical="center"/>
    </xf>
    <xf numFmtId="0" fontId="11" fillId="4" borderId="54" xfId="0" applyFont="1" applyFill="1" applyBorder="1">
      <alignment vertical="center"/>
    </xf>
    <xf numFmtId="0" fontId="11" fillId="4" borderId="37" xfId="0" applyFont="1" applyFill="1" applyBorder="1">
      <alignment vertical="center"/>
    </xf>
    <xf numFmtId="0" fontId="11" fillId="4" borderId="56" xfId="0" applyFont="1" applyFill="1" applyBorder="1">
      <alignment vertical="center"/>
    </xf>
    <xf numFmtId="0" fontId="10" fillId="2" borderId="1" xfId="0" applyFont="1" applyFill="1" applyBorder="1" applyAlignment="1">
      <alignment vertical="center" wrapText="1" shrinkToFit="1"/>
    </xf>
    <xf numFmtId="0" fontId="10" fillId="2" borderId="2" xfId="0" applyFont="1" applyFill="1" applyBorder="1" applyAlignment="1">
      <alignment vertical="center" shrinkToFit="1"/>
    </xf>
    <xf numFmtId="0" fontId="10" fillId="2" borderId="3" xfId="0" applyFont="1" applyFill="1" applyBorder="1" applyAlignment="1">
      <alignment vertical="center" shrinkToFit="1"/>
    </xf>
    <xf numFmtId="0" fontId="11" fillId="2" borderId="2"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0" borderId="0" xfId="0" applyFont="1" applyAlignment="1">
      <alignment horizontal="center" vertical="center" textRotation="255"/>
    </xf>
    <xf numFmtId="0" fontId="11" fillId="0" borderId="8" xfId="0" applyFont="1" applyBorder="1" applyAlignment="1">
      <alignment vertical="center" wrapText="1"/>
    </xf>
    <xf numFmtId="0" fontId="11" fillId="0" borderId="0" xfId="0" applyFont="1" applyAlignment="1">
      <alignment vertical="center" wrapText="1"/>
    </xf>
    <xf numFmtId="0" fontId="11" fillId="0" borderId="0" xfId="0" applyFont="1">
      <alignment vertical="center"/>
    </xf>
    <xf numFmtId="178" fontId="11" fillId="0" borderId="53" xfId="0" applyNumberFormat="1" applyFont="1" applyBorder="1" applyAlignment="1">
      <alignment vertical="center" shrinkToFit="1"/>
    </xf>
    <xf numFmtId="178" fontId="11" fillId="0" borderId="2" xfId="0" applyNumberFormat="1" applyFont="1" applyBorder="1" applyAlignment="1">
      <alignment vertical="center" shrinkToFit="1"/>
    </xf>
    <xf numFmtId="178" fontId="11" fillId="0" borderId="55" xfId="0" applyNumberFormat="1" applyFont="1" applyBorder="1" applyAlignment="1">
      <alignment vertical="center" shrinkToFit="1"/>
    </xf>
    <xf numFmtId="178" fontId="11" fillId="0" borderId="37" xfId="0" applyNumberFormat="1" applyFont="1" applyBorder="1" applyAlignment="1">
      <alignment vertical="center" shrinkToFit="1"/>
    </xf>
    <xf numFmtId="0" fontId="11" fillId="2" borderId="7" xfId="0" applyFont="1" applyFill="1" applyBorder="1" applyAlignment="1">
      <alignment horizontal="center" vertical="center"/>
    </xf>
    <xf numFmtId="0" fontId="10" fillId="0" borderId="8" xfId="0" applyFont="1" applyBorder="1" applyAlignment="1">
      <alignment horizontal="left" vertical="top" wrapText="1"/>
    </xf>
    <xf numFmtId="0" fontId="10" fillId="0" borderId="0" xfId="0" applyFont="1" applyAlignment="1">
      <alignment horizontal="left" vertical="top" wrapText="1"/>
    </xf>
    <xf numFmtId="0" fontId="11" fillId="2" borderId="51"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52" xfId="0" applyFont="1" applyFill="1" applyBorder="1" applyAlignment="1">
      <alignment horizontal="center" vertical="center"/>
    </xf>
    <xf numFmtId="0" fontId="10" fillId="3" borderId="16" xfId="0" applyFont="1" applyFill="1" applyBorder="1" applyAlignment="1" applyProtection="1">
      <alignment horizontal="left" vertical="center" wrapText="1" shrinkToFit="1"/>
      <protection locked="0"/>
    </xf>
    <xf numFmtId="0" fontId="10" fillId="3" borderId="17" xfId="0" applyFont="1" applyFill="1" applyBorder="1" applyAlignment="1" applyProtection="1">
      <alignment horizontal="left" vertical="center" wrapText="1" shrinkToFit="1"/>
      <protection locked="0"/>
    </xf>
    <xf numFmtId="0" fontId="10" fillId="3" borderId="18" xfId="0" applyFont="1" applyFill="1" applyBorder="1" applyAlignment="1" applyProtection="1">
      <alignment horizontal="left" vertical="center" wrapText="1" shrinkToFit="1"/>
      <protection locked="0"/>
    </xf>
    <xf numFmtId="177" fontId="11" fillId="3" borderId="17" xfId="4" applyNumberFormat="1" applyFont="1" applyFill="1" applyBorder="1" applyAlignment="1" applyProtection="1">
      <alignment vertical="center" shrinkToFit="1"/>
      <protection locked="0"/>
    </xf>
    <xf numFmtId="49" fontId="11" fillId="3" borderId="76" xfId="0" applyNumberFormat="1" applyFont="1" applyFill="1" applyBorder="1" applyAlignment="1" applyProtection="1">
      <alignment horizontal="left" vertical="center"/>
      <protection locked="0"/>
    </xf>
    <xf numFmtId="49" fontId="11" fillId="3" borderId="12" xfId="0" applyNumberFormat="1" applyFont="1" applyFill="1" applyBorder="1" applyAlignment="1" applyProtection="1">
      <alignment horizontal="left" vertical="center"/>
      <protection locked="0"/>
    </xf>
    <xf numFmtId="49" fontId="11" fillId="3" borderId="77" xfId="0" applyNumberFormat="1" applyFont="1" applyFill="1" applyBorder="1" applyAlignment="1" applyProtection="1">
      <alignment horizontal="left" vertical="center"/>
      <protection locked="0"/>
    </xf>
    <xf numFmtId="49" fontId="11" fillId="3" borderId="16" xfId="0" applyNumberFormat="1" applyFont="1" applyFill="1" applyBorder="1" applyAlignment="1" applyProtection="1">
      <alignment horizontal="center" vertical="center"/>
      <protection locked="0"/>
    </xf>
    <xf numFmtId="49" fontId="11" fillId="3" borderId="17" xfId="0" applyNumberFormat="1" applyFont="1" applyFill="1" applyBorder="1" applyAlignment="1" applyProtection="1">
      <alignment horizontal="center" vertical="center"/>
      <protection locked="0"/>
    </xf>
    <xf numFmtId="49" fontId="11" fillId="3" borderId="18" xfId="0" applyNumberFormat="1" applyFont="1" applyFill="1" applyBorder="1" applyAlignment="1" applyProtection="1">
      <alignment horizontal="center" vertical="center"/>
      <protection locked="0"/>
    </xf>
    <xf numFmtId="49" fontId="11" fillId="3" borderId="78" xfId="0" applyNumberFormat="1" applyFont="1" applyFill="1" applyBorder="1" applyAlignment="1" applyProtection="1">
      <alignment horizontal="left" vertical="center"/>
      <protection locked="0"/>
    </xf>
    <xf numFmtId="49" fontId="11" fillId="3" borderId="79" xfId="0" applyNumberFormat="1" applyFont="1" applyFill="1" applyBorder="1" applyAlignment="1" applyProtection="1">
      <alignment horizontal="left" vertical="center"/>
      <protection locked="0"/>
    </xf>
    <xf numFmtId="49" fontId="11" fillId="3" borderId="80" xfId="0" applyNumberFormat="1" applyFont="1" applyFill="1" applyBorder="1" applyAlignment="1" applyProtection="1">
      <alignment horizontal="left" vertical="center"/>
      <protection locked="0"/>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77" fontId="11" fillId="3" borderId="12" xfId="4" applyNumberFormat="1" applyFont="1" applyFill="1" applyBorder="1" applyAlignment="1" applyProtection="1">
      <alignment vertical="center" shrinkToFit="1"/>
      <protection locked="0"/>
    </xf>
    <xf numFmtId="0" fontId="11" fillId="0" borderId="0" xfId="0" applyFont="1" applyAlignment="1">
      <alignment horizontal="center" vertical="center"/>
    </xf>
    <xf numFmtId="0" fontId="10" fillId="0" borderId="0" xfId="0" applyFont="1" applyAlignment="1">
      <alignment horizontal="center" vertical="center"/>
    </xf>
    <xf numFmtId="0" fontId="11" fillId="2" borderId="1" xfId="0" applyFont="1" applyFill="1" applyBorder="1" applyAlignment="1">
      <alignment horizontal="center" vertical="center" wrapText="1"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9" fillId="3" borderId="2" xfId="0" applyFont="1" applyFill="1" applyBorder="1" applyAlignment="1" applyProtection="1">
      <alignment vertical="center" shrinkToFit="1"/>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0" fillId="2" borderId="2" xfId="0" applyFont="1" applyFill="1" applyBorder="1" applyAlignment="1">
      <alignment vertical="center" wrapText="1" shrinkToFi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3" xfId="0" applyFont="1" applyFill="1" applyBorder="1" applyAlignment="1">
      <alignment horizontal="center" vertical="center" wrapText="1"/>
    </xf>
    <xf numFmtId="178" fontId="11" fillId="0" borderId="0" xfId="0" applyNumberFormat="1" applyFont="1" applyAlignment="1">
      <alignment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0" fontId="10" fillId="3" borderId="19" xfId="0" applyFont="1" applyFill="1" applyBorder="1" applyAlignment="1" applyProtection="1">
      <alignment horizontal="left" vertical="center" wrapText="1" shrinkToFit="1"/>
      <protection locked="0"/>
    </xf>
    <xf numFmtId="0" fontId="10" fillId="3" borderId="20" xfId="0" applyFont="1" applyFill="1" applyBorder="1" applyAlignment="1" applyProtection="1">
      <alignment horizontal="left" vertical="center" wrapText="1" shrinkToFit="1"/>
      <protection locked="0"/>
    </xf>
    <xf numFmtId="0" fontId="10" fillId="3" borderId="21" xfId="0" applyFont="1" applyFill="1" applyBorder="1" applyAlignment="1" applyProtection="1">
      <alignment horizontal="left" vertical="center" wrapText="1" shrinkToFit="1"/>
      <protection locked="0"/>
    </xf>
    <xf numFmtId="0" fontId="40" fillId="10" borderId="29" xfId="0" applyFont="1" applyFill="1" applyBorder="1" applyAlignment="1">
      <alignment horizontal="center" vertical="center" wrapText="1"/>
    </xf>
    <xf numFmtId="0" fontId="40" fillId="10" borderId="30" xfId="0" applyFont="1" applyFill="1" applyBorder="1" applyAlignment="1">
      <alignment horizontal="center" vertical="center"/>
    </xf>
    <xf numFmtId="0" fontId="37" fillId="3" borderId="29" xfId="0" applyFont="1" applyFill="1" applyBorder="1" applyAlignment="1" applyProtection="1">
      <alignment horizontal="center" vertical="center"/>
      <protection locked="0"/>
    </xf>
    <xf numFmtId="0" fontId="37" fillId="3" borderId="30" xfId="0" applyFont="1" applyFill="1" applyBorder="1" applyAlignment="1" applyProtection="1">
      <alignment horizontal="center" vertical="center"/>
      <protection locked="0"/>
    </xf>
    <xf numFmtId="0" fontId="37" fillId="3" borderId="33" xfId="0" applyFont="1" applyFill="1" applyBorder="1" applyAlignment="1" applyProtection="1">
      <alignment horizontal="center" vertical="center"/>
      <protection locked="0"/>
    </xf>
    <xf numFmtId="0" fontId="46" fillId="10" borderId="29" xfId="0" applyFont="1" applyFill="1" applyBorder="1" applyAlignment="1">
      <alignment horizontal="center" vertical="center" wrapText="1"/>
    </xf>
    <xf numFmtId="0" fontId="46" fillId="10" borderId="30" xfId="0" applyFont="1" applyFill="1" applyBorder="1" applyAlignment="1">
      <alignment horizontal="center" vertical="center" wrapText="1"/>
    </xf>
    <xf numFmtId="49" fontId="44" fillId="3" borderId="29" xfId="0" applyNumberFormat="1" applyFont="1" applyFill="1" applyBorder="1" applyAlignment="1" applyProtection="1">
      <alignment horizontal="center" vertical="center"/>
      <protection locked="0"/>
    </xf>
    <xf numFmtId="49" fontId="44" fillId="3" borderId="30" xfId="0" applyNumberFormat="1" applyFont="1" applyFill="1" applyBorder="1" applyAlignment="1" applyProtection="1">
      <alignment horizontal="center" vertical="center"/>
      <protection locked="0"/>
    </xf>
    <xf numFmtId="0" fontId="40" fillId="10" borderId="42" xfId="0" applyFont="1" applyFill="1" applyBorder="1" applyAlignment="1">
      <alignment horizontal="center" vertical="center"/>
    </xf>
    <xf numFmtId="0" fontId="40" fillId="10" borderId="40" xfId="0" applyFont="1" applyFill="1" applyBorder="1" applyAlignment="1">
      <alignment horizontal="center" vertical="center"/>
    </xf>
    <xf numFmtId="0" fontId="40" fillId="10" borderId="45" xfId="0" applyFont="1" applyFill="1" applyBorder="1" applyAlignment="1">
      <alignment horizontal="center" vertical="center"/>
    </xf>
    <xf numFmtId="0" fontId="40" fillId="10" borderId="38" xfId="0" applyFont="1" applyFill="1" applyBorder="1" applyAlignment="1">
      <alignment horizontal="center" vertical="center"/>
    </xf>
    <xf numFmtId="0" fontId="40" fillId="10" borderId="0" xfId="0" applyFont="1" applyFill="1" applyAlignment="1">
      <alignment horizontal="center" vertical="center"/>
    </xf>
    <xf numFmtId="0" fontId="40" fillId="10" borderId="39" xfId="0" applyFont="1" applyFill="1" applyBorder="1" applyAlignment="1">
      <alignment horizontal="center" vertical="center"/>
    </xf>
    <xf numFmtId="0" fontId="40" fillId="10" borderId="47" xfId="0" applyFont="1" applyFill="1" applyBorder="1" applyAlignment="1">
      <alignment horizontal="center" vertical="center"/>
    </xf>
    <xf numFmtId="0" fontId="40" fillId="10" borderId="41" xfId="0" applyFont="1" applyFill="1" applyBorder="1" applyAlignment="1">
      <alignment horizontal="center" vertical="center"/>
    </xf>
    <xf numFmtId="0" fontId="40" fillId="10" borderId="48" xfId="0" applyFont="1" applyFill="1" applyBorder="1" applyAlignment="1">
      <alignment horizontal="center" vertical="center"/>
    </xf>
    <xf numFmtId="0" fontId="40" fillId="10" borderId="31" xfId="0" applyFont="1" applyFill="1" applyBorder="1" applyAlignment="1">
      <alignment horizontal="center" vertical="center"/>
    </xf>
    <xf numFmtId="0" fontId="58" fillId="3" borderId="32" xfId="0" applyFont="1" applyFill="1" applyBorder="1" applyAlignment="1" applyProtection="1">
      <alignment horizontal="center" vertical="center"/>
      <protection locked="0"/>
    </xf>
    <xf numFmtId="0" fontId="58" fillId="3" borderId="30" xfId="0" applyFont="1" applyFill="1" applyBorder="1" applyAlignment="1" applyProtection="1">
      <alignment horizontal="center" vertical="center"/>
      <protection locked="0"/>
    </xf>
    <xf numFmtId="0" fontId="58" fillId="3" borderId="33" xfId="0" applyFont="1" applyFill="1" applyBorder="1" applyAlignment="1" applyProtection="1">
      <alignment horizontal="center" vertical="center"/>
      <protection locked="0"/>
    </xf>
    <xf numFmtId="0" fontId="40" fillId="10" borderId="29" xfId="0" applyFont="1" applyFill="1" applyBorder="1" applyAlignment="1">
      <alignment horizontal="center" vertical="center"/>
    </xf>
    <xf numFmtId="0" fontId="40" fillId="10" borderId="33" xfId="0" applyFont="1" applyFill="1" applyBorder="1" applyAlignment="1">
      <alignment horizontal="center" vertical="center"/>
    </xf>
    <xf numFmtId="0" fontId="59" fillId="3" borderId="29" xfId="0" applyFont="1" applyFill="1" applyBorder="1" applyAlignment="1" applyProtection="1">
      <alignment horizontal="center" vertical="center"/>
      <protection locked="0"/>
    </xf>
    <xf numFmtId="0" fontId="59" fillId="3" borderId="30" xfId="0" applyFont="1" applyFill="1" applyBorder="1" applyAlignment="1" applyProtection="1">
      <alignment horizontal="center" vertical="center"/>
      <protection locked="0"/>
    </xf>
    <xf numFmtId="0" fontId="59" fillId="3" borderId="33" xfId="0" applyFont="1" applyFill="1" applyBorder="1" applyAlignment="1" applyProtection="1">
      <alignment horizontal="center" vertical="center"/>
      <protection locked="0"/>
    </xf>
    <xf numFmtId="49" fontId="44" fillId="3" borderId="33" xfId="0" applyNumberFormat="1" applyFont="1" applyFill="1" applyBorder="1" applyAlignment="1" applyProtection="1">
      <alignment horizontal="center" vertical="center"/>
      <protection locked="0"/>
    </xf>
    <xf numFmtId="0" fontId="58" fillId="3" borderId="29" xfId="0" applyFont="1" applyFill="1" applyBorder="1" applyAlignment="1" applyProtection="1">
      <alignment horizontal="center" vertical="center"/>
      <protection locked="0"/>
    </xf>
    <xf numFmtId="0" fontId="40" fillId="10" borderId="7" xfId="0" applyFont="1" applyFill="1" applyBorder="1" applyAlignment="1">
      <alignment horizontal="center" vertical="center"/>
    </xf>
    <xf numFmtId="0" fontId="40" fillId="10" borderId="11" xfId="0" applyFont="1" applyFill="1" applyBorder="1" applyAlignment="1">
      <alignment horizontal="center" vertical="center"/>
    </xf>
    <xf numFmtId="0" fontId="32" fillId="0" borderId="47" xfId="0" applyFont="1" applyBorder="1" applyAlignment="1">
      <alignment horizontal="center" vertical="center"/>
    </xf>
    <xf numFmtId="0" fontId="32" fillId="0" borderId="41" xfId="0" applyFont="1" applyBorder="1" applyAlignment="1">
      <alignment horizontal="center" vertical="center"/>
    </xf>
    <xf numFmtId="49" fontId="44" fillId="3" borderId="36" xfId="0" applyNumberFormat="1" applyFont="1" applyFill="1" applyBorder="1" applyAlignment="1" applyProtection="1">
      <alignment horizontal="center" vertical="center"/>
      <protection locked="0"/>
    </xf>
    <xf numFmtId="0" fontId="29" fillId="0" borderId="0" xfId="0" applyFont="1" applyAlignment="1">
      <alignment horizontal="left" vertical="center"/>
    </xf>
    <xf numFmtId="0" fontId="61" fillId="3" borderId="30" xfId="0" applyFont="1" applyFill="1" applyBorder="1" applyAlignment="1" applyProtection="1">
      <alignment horizontal="center" vertical="center" wrapText="1"/>
      <protection locked="0"/>
    </xf>
    <xf numFmtId="0" fontId="62" fillId="3" borderId="30" xfId="0" applyFont="1" applyFill="1" applyBorder="1" applyAlignment="1" applyProtection="1">
      <alignment horizontal="center" vertical="center" wrapText="1"/>
      <protection locked="0"/>
    </xf>
    <xf numFmtId="0" fontId="62" fillId="3" borderId="33" xfId="0" applyFont="1" applyFill="1" applyBorder="1" applyAlignment="1" applyProtection="1">
      <alignment horizontal="center" vertical="center" wrapText="1"/>
      <protection locked="0"/>
    </xf>
    <xf numFmtId="0" fontId="41" fillId="4" borderId="0" xfId="0" applyFont="1" applyFill="1" applyAlignment="1">
      <alignment horizontal="left" vertical="center" wrapText="1"/>
    </xf>
    <xf numFmtId="0" fontId="40" fillId="10" borderId="42" xfId="0" applyFont="1" applyFill="1" applyBorder="1" applyAlignment="1">
      <alignment horizontal="center" vertical="center" wrapText="1"/>
    </xf>
    <xf numFmtId="0" fontId="43" fillId="10" borderId="43" xfId="0" applyFont="1" applyFill="1" applyBorder="1" applyAlignment="1">
      <alignment horizontal="center" vertical="center"/>
    </xf>
    <xf numFmtId="49" fontId="44" fillId="3" borderId="32" xfId="0" applyNumberFormat="1" applyFont="1" applyFill="1" applyBorder="1" applyAlignment="1" applyProtection="1">
      <alignment horizontal="center" vertical="center"/>
      <protection locked="0"/>
    </xf>
    <xf numFmtId="0" fontId="40" fillId="10" borderId="30" xfId="0" applyFont="1" applyFill="1" applyBorder="1" applyAlignment="1">
      <alignment horizontal="center" vertical="center" wrapText="1"/>
    </xf>
    <xf numFmtId="0" fontId="40" fillId="10" borderId="40" xfId="0" applyFont="1" applyFill="1" applyBorder="1" applyAlignment="1">
      <alignment horizontal="center" vertical="center" wrapText="1"/>
    </xf>
    <xf numFmtId="0" fontId="40" fillId="10" borderId="43" xfId="0" applyFont="1" applyFill="1" applyBorder="1" applyAlignment="1">
      <alignment horizontal="center" vertical="center" wrapText="1"/>
    </xf>
    <xf numFmtId="0" fontId="37" fillId="3" borderId="32" xfId="0" applyFont="1" applyFill="1" applyBorder="1" applyAlignment="1" applyProtection="1">
      <alignment horizontal="center" vertical="center" wrapText="1"/>
      <protection locked="0"/>
    </xf>
    <xf numFmtId="0" fontId="37" fillId="3" borderId="30" xfId="0" applyFont="1" applyFill="1" applyBorder="1" applyAlignment="1" applyProtection="1">
      <alignment horizontal="center" vertical="center" wrapText="1"/>
      <protection locked="0"/>
    </xf>
    <xf numFmtId="0" fontId="61" fillId="3" borderId="33" xfId="0" applyFont="1" applyFill="1" applyBorder="1" applyAlignment="1" applyProtection="1">
      <alignment horizontal="center" vertical="center" wrapText="1"/>
      <protection locked="0"/>
    </xf>
    <xf numFmtId="0" fontId="40" fillId="10" borderId="33" xfId="0" applyFont="1" applyFill="1" applyBorder="1" applyAlignment="1">
      <alignment horizontal="center" vertical="center" wrapText="1"/>
    </xf>
    <xf numFmtId="0" fontId="37" fillId="3" borderId="29" xfId="0" applyFont="1" applyFill="1" applyBorder="1" applyAlignment="1" applyProtection="1">
      <alignment horizontal="center" vertical="center" wrapText="1"/>
      <protection locked="0"/>
    </xf>
    <xf numFmtId="0" fontId="31" fillId="10" borderId="29" xfId="0" applyFont="1" applyFill="1" applyBorder="1" applyAlignment="1">
      <alignment horizontal="center" vertical="center"/>
    </xf>
    <xf numFmtId="0" fontId="31" fillId="10" borderId="30" xfId="0" applyFont="1" applyFill="1" applyBorder="1" applyAlignment="1">
      <alignment horizontal="center" vertical="center"/>
    </xf>
    <xf numFmtId="0" fontId="31" fillId="10" borderId="33" xfId="0" applyFont="1" applyFill="1" applyBorder="1" applyAlignment="1">
      <alignment horizontal="center" vertical="center"/>
    </xf>
    <xf numFmtId="0" fontId="33" fillId="10" borderId="29" xfId="0" applyFont="1" applyFill="1" applyBorder="1" applyAlignment="1">
      <alignment horizontal="center" vertical="center" wrapText="1"/>
    </xf>
    <xf numFmtId="0" fontId="33" fillId="10" borderId="30" xfId="0" applyFont="1" applyFill="1" applyBorder="1" applyAlignment="1">
      <alignment horizontal="center" vertical="center" wrapText="1"/>
    </xf>
    <xf numFmtId="49" fontId="37" fillId="3" borderId="32" xfId="0" applyNumberFormat="1" applyFont="1" applyFill="1" applyBorder="1" applyAlignment="1" applyProtection="1">
      <alignment horizontal="left" vertical="center" wrapText="1"/>
      <protection locked="0"/>
    </xf>
    <xf numFmtId="49" fontId="37" fillId="3" borderId="30" xfId="0" applyNumberFormat="1" applyFont="1" applyFill="1" applyBorder="1" applyAlignment="1" applyProtection="1">
      <alignment horizontal="left" vertical="center" wrapText="1"/>
      <protection locked="0"/>
    </xf>
    <xf numFmtId="49" fontId="37" fillId="3" borderId="33" xfId="0" applyNumberFormat="1" applyFont="1" applyFill="1" applyBorder="1" applyAlignment="1" applyProtection="1">
      <alignment horizontal="left" vertical="center" wrapText="1"/>
      <protection locked="0"/>
    </xf>
    <xf numFmtId="0" fontId="38" fillId="0" borderId="40" xfId="0" applyFont="1" applyBorder="1" applyAlignment="1">
      <alignment wrapText="1"/>
    </xf>
    <xf numFmtId="0" fontId="38" fillId="0" borderId="41" xfId="0" applyFont="1" applyBorder="1" applyAlignment="1">
      <alignment wrapText="1"/>
    </xf>
    <xf numFmtId="0" fontId="40" fillId="10" borderId="49" xfId="0" applyFont="1" applyFill="1" applyBorder="1" applyAlignment="1">
      <alignment horizontal="center" vertical="center"/>
    </xf>
    <xf numFmtId="0" fontId="51" fillId="0" borderId="38" xfId="0" applyFont="1" applyBorder="1" applyAlignment="1">
      <alignment vertical="center" wrapText="1"/>
    </xf>
    <xf numFmtId="0" fontId="51" fillId="0" borderId="0" xfId="0" applyFont="1" applyAlignment="1">
      <alignment vertical="center" wrapText="1"/>
    </xf>
    <xf numFmtId="0" fontId="51" fillId="0" borderId="39" xfId="0" applyFont="1" applyBorder="1" applyAlignment="1">
      <alignment vertical="center" wrapText="1"/>
    </xf>
    <xf numFmtId="0" fontId="31" fillId="0" borderId="7" xfId="0" applyFont="1" applyBorder="1" applyAlignment="1">
      <alignment vertical="center" wrapText="1"/>
    </xf>
    <xf numFmtId="49" fontId="60" fillId="3" borderId="7" xfId="7" applyNumberFormat="1" applyFont="1" applyFill="1" applyBorder="1" applyAlignment="1" applyProtection="1">
      <alignment horizontal="left" vertical="center" wrapText="1"/>
      <protection locked="0"/>
    </xf>
    <xf numFmtId="49" fontId="58" fillId="3" borderId="7" xfId="0" applyNumberFormat="1" applyFont="1" applyFill="1" applyBorder="1" applyAlignment="1" applyProtection="1">
      <alignment horizontal="left" vertical="center" wrapText="1"/>
      <protection locked="0"/>
    </xf>
    <xf numFmtId="0" fontId="32" fillId="0" borderId="0" xfId="0" applyFont="1" applyAlignment="1">
      <alignment horizontal="left" vertical="center"/>
    </xf>
    <xf numFmtId="0" fontId="31" fillId="0" borderId="0" xfId="0" applyFont="1" applyAlignment="1">
      <alignment horizontal="center" vertical="top" wrapText="1"/>
    </xf>
    <xf numFmtId="0" fontId="31" fillId="0" borderId="7" xfId="0" applyFont="1" applyBorder="1" applyAlignment="1">
      <alignment horizontal="left" vertical="center" wrapText="1"/>
    </xf>
    <xf numFmtId="49" fontId="58" fillId="3" borderId="7" xfId="0" applyNumberFormat="1" applyFont="1" applyFill="1" applyBorder="1" applyAlignment="1" applyProtection="1">
      <alignment horizontal="left" vertical="center"/>
      <protection locked="0"/>
    </xf>
    <xf numFmtId="0" fontId="31" fillId="0" borderId="7" xfId="0" applyFont="1" applyBorder="1" applyAlignment="1">
      <alignment horizontal="center" vertical="center"/>
    </xf>
    <xf numFmtId="0" fontId="31" fillId="0" borderId="2" xfId="0" applyFont="1" applyBorder="1" applyAlignment="1">
      <alignment vertical="center" wrapText="1"/>
    </xf>
    <xf numFmtId="49" fontId="58" fillId="3" borderId="2" xfId="0" applyNumberFormat="1" applyFont="1" applyFill="1" applyBorder="1" applyAlignment="1" applyProtection="1">
      <alignment horizontal="left" vertical="center" wrapText="1"/>
      <protection locked="0"/>
    </xf>
    <xf numFmtId="49" fontId="44" fillId="3" borderId="50" xfId="0" applyNumberFormat="1" applyFont="1" applyFill="1" applyBorder="1" applyAlignment="1" applyProtection="1">
      <alignment horizontal="center" vertical="center"/>
      <protection locked="0"/>
    </xf>
    <xf numFmtId="49" fontId="44" fillId="3" borderId="41" xfId="0" applyNumberFormat="1" applyFont="1" applyFill="1" applyBorder="1" applyAlignment="1" applyProtection="1">
      <alignment horizontal="center" vertical="center"/>
      <protection locked="0"/>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3" xfId="0" applyFont="1" applyFill="1" applyBorder="1" applyAlignment="1">
      <alignment horizontal="center" vertical="center"/>
    </xf>
    <xf numFmtId="0" fontId="11" fillId="2" borderId="64" xfId="0" applyFont="1" applyFill="1" applyBorder="1" applyAlignment="1">
      <alignment horizontal="center" vertical="center" shrinkToFit="1"/>
    </xf>
    <xf numFmtId="0" fontId="11" fillId="2" borderId="58" xfId="0" applyFont="1" applyFill="1" applyBorder="1" applyAlignment="1">
      <alignment horizontal="center" vertical="center" shrinkToFit="1"/>
    </xf>
    <xf numFmtId="0" fontId="7" fillId="14" borderId="65" xfId="0" applyFont="1" applyFill="1" applyBorder="1" applyAlignment="1">
      <alignment horizontal="center" vertical="center"/>
    </xf>
    <xf numFmtId="0" fontId="7" fillId="14" borderId="30" xfId="0" applyFont="1" applyFill="1" applyBorder="1" applyAlignment="1">
      <alignment horizontal="center" vertical="center"/>
    </xf>
    <xf numFmtId="0" fontId="7" fillId="14" borderId="33" xfId="0" applyFont="1" applyFill="1" applyBorder="1" applyAlignment="1">
      <alignment horizontal="center" vertical="center"/>
    </xf>
    <xf numFmtId="0" fontId="8" fillId="14" borderId="63" xfId="0" applyFont="1" applyFill="1" applyBorder="1" applyAlignment="1">
      <alignment horizontal="center" vertical="center" wrapText="1" shrinkToFit="1"/>
    </xf>
    <xf numFmtId="0" fontId="8" fillId="14" borderId="57" xfId="0" applyFont="1" applyFill="1" applyBorder="1" applyAlignment="1">
      <alignment horizontal="center" vertical="center" wrapText="1" shrinkToFit="1"/>
    </xf>
    <xf numFmtId="0" fontId="8" fillId="14" borderId="67" xfId="0" applyFont="1" applyFill="1" applyBorder="1" applyAlignment="1">
      <alignment horizontal="center" vertical="center" wrapText="1" shrinkToFit="1"/>
    </xf>
    <xf numFmtId="0" fontId="8" fillId="14" borderId="36" xfId="0" applyFont="1" applyFill="1" applyBorder="1" applyAlignment="1">
      <alignment horizontal="center" vertical="center" wrapText="1" shrinkToFit="1"/>
    </xf>
    <xf numFmtId="0" fontId="8" fillId="14" borderId="68" xfId="0" applyFont="1" applyFill="1" applyBorder="1" applyAlignment="1">
      <alignment horizontal="center" vertical="center" wrapText="1" shrinkToFit="1"/>
    </xf>
    <xf numFmtId="0" fontId="9" fillId="2" borderId="14" xfId="0" applyFont="1" applyFill="1" applyBorder="1" applyAlignment="1">
      <alignment horizontal="center" vertical="center" wrapText="1"/>
    </xf>
    <xf numFmtId="0" fontId="9" fillId="2" borderId="58" xfId="0" applyFont="1" applyFill="1" applyBorder="1" applyAlignment="1">
      <alignment horizontal="center" vertical="center" wrapText="1"/>
    </xf>
    <xf numFmtId="0" fontId="9" fillId="2" borderId="9"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6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72" xfId="0" applyFont="1" applyFill="1" applyBorder="1" applyAlignment="1">
      <alignment horizontal="center" vertical="center" wrapText="1"/>
    </xf>
    <xf numFmtId="0" fontId="9" fillId="2" borderId="15" xfId="0" applyFont="1" applyFill="1" applyBorder="1" applyAlignment="1">
      <alignment horizontal="center" vertical="center"/>
    </xf>
    <xf numFmtId="0" fontId="9" fillId="2" borderId="72" xfId="0" applyFont="1" applyFill="1" applyBorder="1" applyAlignment="1">
      <alignment horizontal="center" vertical="center"/>
    </xf>
    <xf numFmtId="0" fontId="8" fillId="0" borderId="69" xfId="0" applyFont="1" applyBorder="1" applyAlignment="1">
      <alignment horizontal="center" vertical="center" shrinkToFit="1"/>
    </xf>
    <xf numFmtId="0" fontId="8" fillId="0" borderId="70" xfId="0" applyFont="1" applyBorder="1" applyAlignment="1">
      <alignment horizontal="center" vertical="center" shrinkToFit="1"/>
    </xf>
    <xf numFmtId="0" fontId="8" fillId="0" borderId="71" xfId="0" applyFont="1" applyBorder="1" applyAlignment="1">
      <alignment horizontal="center" vertical="center" shrinkToFit="1"/>
    </xf>
    <xf numFmtId="0" fontId="8" fillId="14" borderId="52" xfId="0" applyFont="1" applyFill="1" applyBorder="1" applyAlignment="1">
      <alignment horizontal="center" vertical="center" wrapText="1" shrinkToFit="1"/>
    </xf>
    <xf numFmtId="0" fontId="7" fillId="12" borderId="29" xfId="0" applyFont="1" applyFill="1" applyBorder="1" applyAlignment="1">
      <alignment horizontal="center" vertical="center"/>
    </xf>
    <xf numFmtId="0" fontId="7" fillId="12" borderId="30" xfId="0" applyFont="1" applyFill="1" applyBorder="1" applyAlignment="1">
      <alignment horizontal="center" vertical="center"/>
    </xf>
    <xf numFmtId="0" fontId="7" fillId="12" borderId="33" xfId="0" applyFont="1" applyFill="1" applyBorder="1" applyAlignment="1">
      <alignment horizontal="center" vertical="center"/>
    </xf>
    <xf numFmtId="0" fontId="8" fillId="3" borderId="61" xfId="0" applyFont="1" applyFill="1" applyBorder="1" applyAlignment="1">
      <alignment horizontal="center" vertical="center" shrinkToFit="1"/>
    </xf>
    <xf numFmtId="0" fontId="8" fillId="3" borderId="59" xfId="0" applyFont="1" applyFill="1" applyBorder="1" applyAlignment="1">
      <alignment horizontal="center" vertical="center" shrinkToFit="1"/>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3" xfId="0" applyFont="1" applyFill="1" applyBorder="1" applyAlignment="1">
      <alignment horizontal="center" vertical="center"/>
    </xf>
    <xf numFmtId="0" fontId="8" fillId="13" borderId="63" xfId="0" applyFont="1" applyFill="1" applyBorder="1" applyAlignment="1">
      <alignment horizontal="center" vertical="center" shrinkToFit="1"/>
    </xf>
    <xf numFmtId="0" fontId="8" fillId="13" borderId="57" xfId="0" applyFont="1" applyFill="1" applyBorder="1" applyAlignment="1">
      <alignment horizontal="center" vertical="center" shrinkToFit="1"/>
    </xf>
    <xf numFmtId="0" fontId="8" fillId="12" borderId="60" xfId="0" applyFont="1" applyFill="1" applyBorder="1" applyAlignment="1">
      <alignment horizontal="center" vertical="center" shrinkToFit="1"/>
    </xf>
    <xf numFmtId="0" fontId="8" fillId="12" borderId="57" xfId="0" applyFont="1" applyFill="1" applyBorder="1" applyAlignment="1">
      <alignment horizontal="center" vertical="center" shrinkToFit="1"/>
    </xf>
    <xf numFmtId="0" fontId="8" fillId="12" borderId="14" xfId="0" applyFont="1" applyFill="1" applyBorder="1" applyAlignment="1">
      <alignment horizontal="center" vertical="center" shrinkToFit="1"/>
    </xf>
    <xf numFmtId="0" fontId="8" fillId="12" borderId="58" xfId="0" applyFont="1" applyFill="1" applyBorder="1" applyAlignment="1">
      <alignment horizontal="center" vertical="center" shrinkToFit="1"/>
    </xf>
    <xf numFmtId="0" fontId="8" fillId="12" borderId="61" xfId="0" applyFont="1" applyFill="1" applyBorder="1" applyAlignment="1">
      <alignment horizontal="center" vertical="center" shrinkToFit="1"/>
    </xf>
    <xf numFmtId="0" fontId="8" fillId="12" borderId="59" xfId="0" applyFont="1" applyFill="1" applyBorder="1" applyAlignment="1">
      <alignment horizontal="center" vertical="center" shrinkToFit="1"/>
    </xf>
    <xf numFmtId="0" fontId="8" fillId="3" borderId="60" xfId="0" applyFont="1" applyFill="1" applyBorder="1" applyAlignment="1">
      <alignment horizontal="center" vertical="center" shrinkToFit="1"/>
    </xf>
    <xf numFmtId="0" fontId="8" fillId="3" borderId="57" xfId="0" applyFont="1" applyFill="1" applyBorder="1" applyAlignment="1">
      <alignment horizontal="center" vertical="center" shrinkToFit="1"/>
    </xf>
    <xf numFmtId="0" fontId="8" fillId="3" borderId="14" xfId="0" applyFont="1" applyFill="1" applyBorder="1" applyAlignment="1">
      <alignment horizontal="center" vertical="center" shrinkToFit="1"/>
    </xf>
    <xf numFmtId="0" fontId="8" fillId="3" borderId="58" xfId="0" applyFont="1" applyFill="1" applyBorder="1" applyAlignment="1">
      <alignment horizontal="center" vertical="center" shrinkToFit="1"/>
    </xf>
    <xf numFmtId="0" fontId="20" fillId="0" borderId="8" xfId="5" applyFont="1" applyBorder="1" applyAlignment="1">
      <alignment horizontal="center" vertical="center"/>
    </xf>
    <xf numFmtId="0" fontId="19" fillId="0" borderId="0" xfId="5" applyFont="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8" fillId="0" borderId="28" xfId="5" applyFont="1" applyBorder="1" applyAlignment="1">
      <alignment horizontal="center" vertical="center"/>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0" fontId="20" fillId="0" borderId="0" xfId="5" applyFont="1" applyAlignment="1">
      <alignment horizontal="center" vertical="center"/>
    </xf>
    <xf numFmtId="0" fontId="18" fillId="0" borderId="28" xfId="5" applyFont="1" applyBorder="1">
      <alignment vertical="center"/>
    </xf>
    <xf numFmtId="0" fontId="18" fillId="0" borderId="28" xfId="5" applyFont="1" applyBorder="1" applyAlignment="1">
      <alignment horizontal="center" vertical="center" wrapText="1"/>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18" fillId="0" borderId="13" xfId="5" applyFont="1" applyBorder="1" applyAlignment="1">
      <alignment horizontal="center" vertical="center"/>
    </xf>
    <xf numFmtId="0" fontId="18" fillId="0" borderId="15" xfId="5" applyFont="1" applyBorder="1" applyAlignment="1">
      <alignment horizontal="center" vertical="center"/>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34" xfId="6" applyFont="1" applyFill="1" applyBorder="1" applyAlignment="1">
      <alignment horizontal="left" vertical="top" wrapText="1"/>
    </xf>
    <xf numFmtId="38" fontId="21" fillId="0" borderId="35" xfId="6" applyFont="1" applyFill="1" applyBorder="1" applyAlignment="1">
      <alignment horizontal="left" vertical="top"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xf numFmtId="177" fontId="63" fillId="3" borderId="12" xfId="4" applyNumberFormat="1" applyFont="1" applyFill="1" applyBorder="1" applyAlignment="1" applyProtection="1">
      <alignment vertical="center" shrinkToFit="1"/>
      <protection locked="0"/>
    </xf>
    <xf numFmtId="0" fontId="64" fillId="3" borderId="16" xfId="0" applyFont="1" applyFill="1" applyBorder="1" applyAlignment="1" applyProtection="1">
      <alignment horizontal="left" vertical="center" wrapText="1" shrinkToFit="1"/>
      <protection locked="0"/>
    </xf>
    <xf numFmtId="0" fontId="64" fillId="3" borderId="17" xfId="0" applyFont="1" applyFill="1" applyBorder="1" applyAlignment="1" applyProtection="1">
      <alignment horizontal="left" vertical="center" wrapText="1" shrinkToFit="1"/>
      <protection locked="0"/>
    </xf>
    <xf numFmtId="0" fontId="64" fillId="3" borderId="18" xfId="0" applyFont="1" applyFill="1" applyBorder="1" applyAlignment="1" applyProtection="1">
      <alignment horizontal="left" vertical="center" wrapText="1" shrinkToFit="1"/>
      <protection locked="0"/>
    </xf>
    <xf numFmtId="177" fontId="63" fillId="3" borderId="17" xfId="4" applyNumberFormat="1" applyFont="1" applyFill="1" applyBorder="1" applyAlignment="1" applyProtection="1">
      <alignment vertical="center" shrinkToFit="1"/>
      <protection locked="0"/>
    </xf>
    <xf numFmtId="49" fontId="63" fillId="3" borderId="76" xfId="0" applyNumberFormat="1" applyFont="1" applyFill="1" applyBorder="1" applyAlignment="1" applyProtection="1">
      <alignment horizontal="left" vertical="center"/>
      <protection locked="0"/>
    </xf>
    <xf numFmtId="49" fontId="63" fillId="3" borderId="12" xfId="0" applyNumberFormat="1" applyFont="1" applyFill="1" applyBorder="1" applyAlignment="1" applyProtection="1">
      <alignment horizontal="left" vertical="center"/>
      <protection locked="0"/>
    </xf>
    <xf numFmtId="49" fontId="63" fillId="3" borderId="77" xfId="0" applyNumberFormat="1" applyFont="1" applyFill="1" applyBorder="1" applyAlignment="1" applyProtection="1">
      <alignment horizontal="left" vertical="center"/>
      <protection locked="0"/>
    </xf>
    <xf numFmtId="0" fontId="65" fillId="3" borderId="1" xfId="0" applyFont="1" applyFill="1" applyBorder="1" applyAlignment="1" applyProtection="1">
      <alignment horizontal="center" vertical="center"/>
      <protection locked="0"/>
    </xf>
    <xf numFmtId="0" fontId="65" fillId="3" borderId="2" xfId="0" applyFont="1" applyFill="1" applyBorder="1" applyAlignment="1" applyProtection="1">
      <alignment horizontal="center" vertical="center"/>
      <protection locked="0"/>
    </xf>
    <xf numFmtId="0" fontId="65" fillId="3" borderId="3" xfId="0" applyFont="1" applyFill="1" applyBorder="1" applyAlignment="1" applyProtection="1">
      <alignment horizontal="center" vertical="center"/>
      <protection locked="0"/>
    </xf>
    <xf numFmtId="49" fontId="56" fillId="3" borderId="10" xfId="0" applyNumberFormat="1" applyFont="1" applyFill="1" applyBorder="1" applyAlignment="1" applyProtection="1">
      <alignment horizontal="center" vertical="center" shrinkToFit="1"/>
      <protection locked="0"/>
    </xf>
    <xf numFmtId="49" fontId="56" fillId="3" borderId="7" xfId="0" applyNumberFormat="1" applyFont="1" applyFill="1" applyBorder="1" applyAlignment="1" applyProtection="1">
      <alignment horizontal="center" vertical="center" shrinkToFit="1"/>
      <protection locked="0"/>
    </xf>
    <xf numFmtId="49" fontId="56" fillId="3" borderId="11" xfId="0" applyNumberFormat="1" applyFont="1" applyFill="1" applyBorder="1" applyAlignment="1" applyProtection="1">
      <alignment horizontal="center" vertical="center" shrinkToFit="1"/>
      <protection locked="0"/>
    </xf>
    <xf numFmtId="0" fontId="65" fillId="3" borderId="1" xfId="0" applyFont="1" applyFill="1" applyBorder="1" applyAlignment="1" applyProtection="1">
      <alignment vertical="center" shrinkToFit="1"/>
      <protection locked="0"/>
    </xf>
    <xf numFmtId="0" fontId="65" fillId="3" borderId="2" xfId="0" applyFont="1" applyFill="1" applyBorder="1" applyAlignment="1" applyProtection="1">
      <alignment vertical="center" shrinkToFit="1"/>
      <protection locked="0"/>
    </xf>
    <xf numFmtId="0" fontId="65" fillId="3" borderId="3" xfId="0" applyFont="1" applyFill="1" applyBorder="1" applyAlignment="1" applyProtection="1">
      <alignment vertical="center" shrinkToFit="1"/>
      <protection locked="0"/>
    </xf>
    <xf numFmtId="0" fontId="63" fillId="3" borderId="10" xfId="0" applyFont="1" applyFill="1" applyBorder="1" applyAlignment="1" applyProtection="1">
      <alignment horizontal="center" vertical="center"/>
      <protection locked="0"/>
    </xf>
    <xf numFmtId="0" fontId="63" fillId="3" borderId="7" xfId="0" applyFont="1" applyFill="1" applyBorder="1" applyAlignment="1" applyProtection="1">
      <alignment horizontal="center" vertical="center"/>
      <protection locked="0"/>
    </xf>
    <xf numFmtId="0" fontId="63" fillId="3" borderId="11" xfId="0" applyFont="1" applyFill="1" applyBorder="1" applyAlignment="1" applyProtection="1">
      <alignment horizontal="center" vertical="center"/>
      <protection locked="0"/>
    </xf>
    <xf numFmtId="0" fontId="63" fillId="3" borderId="1" xfId="0" applyFont="1" applyFill="1" applyBorder="1" applyAlignment="1" applyProtection="1">
      <alignment horizontal="left" vertical="center"/>
      <protection locked="0"/>
    </xf>
    <xf numFmtId="0" fontId="63" fillId="3" borderId="2" xfId="0" applyFont="1" applyFill="1" applyBorder="1" applyAlignment="1" applyProtection="1">
      <alignment horizontal="left" vertical="center"/>
      <protection locked="0"/>
    </xf>
    <xf numFmtId="0" fontId="63" fillId="3" borderId="3" xfId="0" applyFont="1" applyFill="1" applyBorder="1" applyAlignment="1" applyProtection="1">
      <alignment horizontal="left" vertical="center"/>
      <protection locked="0"/>
    </xf>
    <xf numFmtId="0" fontId="63" fillId="3" borderId="1" xfId="0" applyFont="1" applyFill="1" applyBorder="1" applyAlignment="1" applyProtection="1">
      <alignment vertical="center" shrinkToFit="1"/>
      <protection locked="0"/>
    </xf>
    <xf numFmtId="0" fontId="63" fillId="3" borderId="2" xfId="0" applyFont="1" applyFill="1" applyBorder="1" applyAlignment="1" applyProtection="1">
      <alignment vertical="center" shrinkToFit="1"/>
      <protection locked="0"/>
    </xf>
    <xf numFmtId="0" fontId="63" fillId="3" borderId="3" xfId="0" applyFont="1" applyFill="1" applyBorder="1" applyAlignment="1" applyProtection="1">
      <alignment vertical="center" shrinkToFit="1"/>
      <protection locked="0"/>
    </xf>
    <xf numFmtId="0" fontId="63" fillId="3" borderId="10" xfId="0" applyFont="1" applyFill="1" applyBorder="1" applyProtection="1">
      <alignment vertical="center"/>
      <protection locked="0"/>
    </xf>
    <xf numFmtId="0" fontId="63" fillId="3" borderId="7" xfId="0" applyFont="1" applyFill="1" applyBorder="1" applyProtection="1">
      <alignment vertical="center"/>
      <protection locked="0"/>
    </xf>
    <xf numFmtId="0" fontId="63" fillId="3" borderId="11" xfId="0" applyFont="1" applyFill="1" applyBorder="1" applyProtection="1">
      <alignment vertical="center"/>
      <protection locked="0"/>
    </xf>
    <xf numFmtId="0" fontId="63" fillId="3" borderId="10" xfId="0" applyFont="1" applyFill="1" applyBorder="1" applyAlignment="1" applyProtection="1">
      <alignment vertical="center" shrinkToFit="1"/>
      <protection locked="0"/>
    </xf>
    <xf numFmtId="0" fontId="63" fillId="3" borderId="7" xfId="0" applyFont="1" applyFill="1" applyBorder="1" applyAlignment="1" applyProtection="1">
      <alignment vertical="center" shrinkToFit="1"/>
      <protection locked="0"/>
    </xf>
    <xf numFmtId="0" fontId="63" fillId="3" borderId="11" xfId="0" applyFont="1" applyFill="1" applyBorder="1" applyAlignment="1" applyProtection="1">
      <alignment vertical="center" shrinkToFit="1"/>
      <protection locked="0"/>
    </xf>
    <xf numFmtId="49" fontId="63" fillId="3" borderId="16" xfId="0" applyNumberFormat="1" applyFont="1" applyFill="1" applyBorder="1" applyAlignment="1" applyProtection="1">
      <alignment horizontal="left" vertical="center"/>
      <protection locked="0"/>
    </xf>
    <xf numFmtId="49" fontId="63" fillId="3" borderId="17" xfId="0" applyNumberFormat="1" applyFont="1" applyFill="1" applyBorder="1" applyAlignment="1" applyProtection="1">
      <alignment horizontal="left" vertical="center"/>
      <protection locked="0"/>
    </xf>
    <xf numFmtId="49" fontId="63" fillId="3" borderId="18" xfId="0" applyNumberFormat="1" applyFont="1" applyFill="1" applyBorder="1" applyAlignment="1" applyProtection="1">
      <alignment horizontal="left" vertical="center"/>
      <protection locked="0"/>
    </xf>
    <xf numFmtId="0" fontId="64" fillId="3" borderId="19" xfId="0" applyFont="1" applyFill="1" applyBorder="1" applyAlignment="1" applyProtection="1">
      <alignment horizontal="left" vertical="center" wrapText="1" shrinkToFit="1"/>
      <protection locked="0"/>
    </xf>
    <xf numFmtId="0" fontId="64" fillId="3" borderId="20" xfId="0" applyFont="1" applyFill="1" applyBorder="1" applyAlignment="1" applyProtection="1">
      <alignment horizontal="left" vertical="center" wrapText="1" shrinkToFit="1"/>
      <protection locked="0"/>
    </xf>
    <xf numFmtId="0" fontId="64" fillId="3" borderId="21" xfId="0" applyFont="1" applyFill="1" applyBorder="1" applyAlignment="1" applyProtection="1">
      <alignment horizontal="left" vertical="center" wrapText="1" shrinkToFit="1"/>
      <protection locked="0"/>
    </xf>
  </cellXfs>
  <cellStyles count="8">
    <cellStyle name="パーセント 2" xfId="2" xr:uid="{00000000-0005-0000-0000-000000000000}"/>
    <cellStyle name="ハイパーリンク" xfId="7" builtinId="8"/>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DFFFF"/>
      <color rgb="FFCCFFCC"/>
      <color rgb="FFFFFF99"/>
      <color rgb="FFFFFF66"/>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42</xdr:col>
      <xdr:colOff>152400</xdr:colOff>
      <xdr:row>3</xdr:row>
      <xdr:rowOff>161925</xdr:rowOff>
    </xdr:from>
    <xdr:to>
      <xdr:col>59</xdr:col>
      <xdr:colOff>114300</xdr:colOff>
      <xdr:row>8</xdr:row>
      <xdr:rowOff>0</xdr:rowOff>
    </xdr:to>
    <xdr:sp macro="" textlink="">
      <xdr:nvSpPr>
        <xdr:cNvPr id="2" name="テキスト ボックス 1">
          <a:extLst>
            <a:ext uri="{FF2B5EF4-FFF2-40B4-BE49-F238E27FC236}">
              <a16:creationId xmlns:a16="http://schemas.microsoft.com/office/drawing/2014/main" id="{27AE0344-BB83-9BDC-20C4-09ACAA7DECF0}"/>
            </a:ext>
          </a:extLst>
        </xdr:cNvPr>
        <xdr:cNvSpPr txBox="1"/>
      </xdr:nvSpPr>
      <xdr:spPr>
        <a:xfrm>
          <a:off x="7381875" y="819150"/>
          <a:ext cx="2876550" cy="9334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水色のセルについては、必要情報の入力をお願いします。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28130</xdr:colOff>
      <xdr:row>15</xdr:row>
      <xdr:rowOff>263637</xdr:rowOff>
    </xdr:from>
    <xdr:to>
      <xdr:col>38</xdr:col>
      <xdr:colOff>152688</xdr:colOff>
      <xdr:row>18</xdr:row>
      <xdr:rowOff>6462</xdr:rowOff>
    </xdr:to>
    <xdr:sp macro="" textlink="">
      <xdr:nvSpPr>
        <xdr:cNvPr id="2" name="テキスト ボックス 1">
          <a:extLst>
            <a:ext uri="{FF2B5EF4-FFF2-40B4-BE49-F238E27FC236}">
              <a16:creationId xmlns:a16="http://schemas.microsoft.com/office/drawing/2014/main" id="{382414D1-BF07-7103-9C56-624628739849}"/>
            </a:ext>
          </a:extLst>
        </xdr:cNvPr>
        <xdr:cNvSpPr txBox="1"/>
      </xdr:nvSpPr>
      <xdr:spPr>
        <a:xfrm>
          <a:off x="4552505" y="3350758"/>
          <a:ext cx="2182638" cy="635793"/>
        </a:xfrm>
        <a:prstGeom prst="rect">
          <a:avLst/>
        </a:prstGeom>
        <a:solidFill>
          <a:srgbClr val="FFFF00"/>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solidFill>
                <a:srgbClr val="FF0000"/>
              </a:solidFill>
              <a:latin typeface="+mn-lt"/>
              <a:ea typeface="+mn-ea"/>
              <a:cs typeface="+mn-cs"/>
            </a:rPr>
            <a:t>【</a:t>
          </a:r>
          <a:r>
            <a:rPr kumimoji="1" lang="ja-JP" altLang="ja-JP" sz="800">
              <a:solidFill>
                <a:srgbClr val="FF0000"/>
              </a:solidFill>
              <a:latin typeface="+mn-lt"/>
              <a:ea typeface="+mn-ea"/>
              <a:cs typeface="+mn-cs"/>
            </a:rPr>
            <a:t>注意</a:t>
          </a:r>
          <a:r>
            <a:rPr kumimoji="1" lang="en-US" altLang="ja-JP" sz="800">
              <a:solidFill>
                <a:srgbClr val="FF0000"/>
              </a:solidFill>
              <a:latin typeface="+mn-lt"/>
              <a:ea typeface="+mn-ea"/>
              <a:cs typeface="+mn-cs"/>
            </a:rPr>
            <a:t>】</a:t>
          </a:r>
          <a:r>
            <a:rPr kumimoji="1" lang="ja-JP" altLang="en-US" sz="800">
              <a:solidFill>
                <a:srgbClr val="FF0000"/>
              </a:solidFill>
              <a:latin typeface="+mn-lt"/>
              <a:ea typeface="+mn-ea"/>
              <a:cs typeface="+mn-cs"/>
            </a:rPr>
            <a:t>申請</a:t>
          </a:r>
          <a:r>
            <a:rPr kumimoji="1" lang="ja-JP" altLang="en-US" sz="800">
              <a:solidFill>
                <a:srgbClr val="FF0000"/>
              </a:solidFill>
            </a:rPr>
            <a:t>にあたっての同意事項及び留意事項をよくご確認いただき、✓を入れてご提出ください。</a:t>
          </a:r>
        </a:p>
      </xdr:txBody>
    </xdr:sp>
    <xdr:clientData/>
  </xdr:twoCellAnchor>
  <xdr:twoCellAnchor>
    <xdr:from>
      <xdr:col>48</xdr:col>
      <xdr:colOff>76200</xdr:colOff>
      <xdr:row>0</xdr:row>
      <xdr:rowOff>66675</xdr:rowOff>
    </xdr:from>
    <xdr:to>
      <xdr:col>65</xdr:col>
      <xdr:colOff>38100</xdr:colOff>
      <xdr:row>7</xdr:row>
      <xdr:rowOff>0</xdr:rowOff>
    </xdr:to>
    <xdr:sp macro="" textlink="">
      <xdr:nvSpPr>
        <xdr:cNvPr id="3" name="テキスト ボックス 2">
          <a:extLst>
            <a:ext uri="{FF2B5EF4-FFF2-40B4-BE49-F238E27FC236}">
              <a16:creationId xmlns:a16="http://schemas.microsoft.com/office/drawing/2014/main" id="{9CFA237C-EBE2-43D5-A83D-2A617D868340}"/>
            </a:ext>
          </a:extLst>
        </xdr:cNvPr>
        <xdr:cNvSpPr txBox="1"/>
      </xdr:nvSpPr>
      <xdr:spPr>
        <a:xfrm>
          <a:off x="7239000" y="66675"/>
          <a:ext cx="2876550" cy="9334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水色のセルについては、必要情報の入力をお願いします。</a:t>
          </a:r>
        </a:p>
      </xdr:txBody>
    </xdr:sp>
    <xdr:clientData/>
  </xdr:twoCellAnchor>
  <xdr:twoCellAnchor>
    <xdr:from>
      <xdr:col>48</xdr:col>
      <xdr:colOff>142875</xdr:colOff>
      <xdr:row>42</xdr:row>
      <xdr:rowOff>0</xdr:rowOff>
    </xdr:from>
    <xdr:to>
      <xdr:col>65</xdr:col>
      <xdr:colOff>104775</xdr:colOff>
      <xdr:row>50</xdr:row>
      <xdr:rowOff>25514</xdr:rowOff>
    </xdr:to>
    <xdr:sp macro="" textlink="">
      <xdr:nvSpPr>
        <xdr:cNvPr id="6" name="テキスト ボックス 5">
          <a:extLst>
            <a:ext uri="{FF2B5EF4-FFF2-40B4-BE49-F238E27FC236}">
              <a16:creationId xmlns:a16="http://schemas.microsoft.com/office/drawing/2014/main" id="{EC6009C2-EFFD-4AEC-8509-C6AAEB708A24}"/>
            </a:ext>
          </a:extLst>
        </xdr:cNvPr>
        <xdr:cNvSpPr txBox="1"/>
      </xdr:nvSpPr>
      <xdr:spPr>
        <a:xfrm>
          <a:off x="7235598" y="8666049"/>
          <a:ext cx="2853418" cy="127567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関数が壊れるため、行の追加・削除は行わないでください。</a:t>
          </a:r>
          <a:endParaRPr kumimoji="1" lang="en-US" altLang="ja-JP" sz="1600" b="1">
            <a:solidFill>
              <a:srgbClr val="FF0000"/>
            </a:solidFill>
          </a:endParaRPr>
        </a:p>
        <a:p>
          <a:pPr algn="ctr"/>
          <a:r>
            <a:rPr kumimoji="1" lang="ja-JP" altLang="en-US" sz="1600" b="1">
              <a:solidFill>
                <a:srgbClr val="FF0000"/>
              </a:solidFill>
            </a:rPr>
            <a:t>記載枠が不足する場合は、行の高さを調整してください。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28130</xdr:colOff>
      <xdr:row>15</xdr:row>
      <xdr:rowOff>263637</xdr:rowOff>
    </xdr:from>
    <xdr:to>
      <xdr:col>38</xdr:col>
      <xdr:colOff>152688</xdr:colOff>
      <xdr:row>18</xdr:row>
      <xdr:rowOff>6462</xdr:rowOff>
    </xdr:to>
    <xdr:sp macro="" textlink="">
      <xdr:nvSpPr>
        <xdr:cNvPr id="2" name="テキスト ボックス 1">
          <a:extLst>
            <a:ext uri="{FF2B5EF4-FFF2-40B4-BE49-F238E27FC236}">
              <a16:creationId xmlns:a16="http://schemas.microsoft.com/office/drawing/2014/main" id="{7B4ED631-AA42-47CB-9828-64B490E3A650}"/>
            </a:ext>
          </a:extLst>
        </xdr:cNvPr>
        <xdr:cNvSpPr txBox="1"/>
      </xdr:nvSpPr>
      <xdr:spPr>
        <a:xfrm>
          <a:off x="4600130" y="3664062"/>
          <a:ext cx="2201008" cy="628650"/>
        </a:xfrm>
        <a:prstGeom prst="rect">
          <a:avLst/>
        </a:prstGeom>
        <a:solidFill>
          <a:srgbClr val="FFFF00"/>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solidFill>
                <a:srgbClr val="FF0000"/>
              </a:solidFill>
              <a:latin typeface="+mn-lt"/>
              <a:ea typeface="+mn-ea"/>
              <a:cs typeface="+mn-cs"/>
            </a:rPr>
            <a:t>【</a:t>
          </a:r>
          <a:r>
            <a:rPr kumimoji="1" lang="ja-JP" altLang="ja-JP" sz="800">
              <a:solidFill>
                <a:srgbClr val="FF0000"/>
              </a:solidFill>
              <a:latin typeface="+mn-lt"/>
              <a:ea typeface="+mn-ea"/>
              <a:cs typeface="+mn-cs"/>
            </a:rPr>
            <a:t>注意</a:t>
          </a:r>
          <a:r>
            <a:rPr kumimoji="1" lang="en-US" altLang="ja-JP" sz="800">
              <a:solidFill>
                <a:srgbClr val="FF0000"/>
              </a:solidFill>
              <a:latin typeface="+mn-lt"/>
              <a:ea typeface="+mn-ea"/>
              <a:cs typeface="+mn-cs"/>
            </a:rPr>
            <a:t>】</a:t>
          </a:r>
          <a:r>
            <a:rPr kumimoji="1" lang="ja-JP" altLang="en-US" sz="800">
              <a:solidFill>
                <a:srgbClr val="FF0000"/>
              </a:solidFill>
              <a:latin typeface="+mn-lt"/>
              <a:ea typeface="+mn-ea"/>
              <a:cs typeface="+mn-cs"/>
            </a:rPr>
            <a:t>申請</a:t>
          </a:r>
          <a:r>
            <a:rPr kumimoji="1" lang="ja-JP" altLang="en-US" sz="800">
              <a:solidFill>
                <a:srgbClr val="FF0000"/>
              </a:solidFill>
            </a:rPr>
            <a:t>にあたっての同意事項及び留意事項をよくご確認いただき、✓を入れてご提出ください。</a:t>
          </a:r>
        </a:p>
      </xdr:txBody>
    </xdr:sp>
    <xdr:clientData/>
  </xdr:twoCellAnchor>
  <xdr:twoCellAnchor>
    <xdr:from>
      <xdr:col>48</xdr:col>
      <xdr:colOff>76200</xdr:colOff>
      <xdr:row>0</xdr:row>
      <xdr:rowOff>66675</xdr:rowOff>
    </xdr:from>
    <xdr:to>
      <xdr:col>65</xdr:col>
      <xdr:colOff>38100</xdr:colOff>
      <xdr:row>7</xdr:row>
      <xdr:rowOff>0</xdr:rowOff>
    </xdr:to>
    <xdr:sp macro="" textlink="">
      <xdr:nvSpPr>
        <xdr:cNvPr id="3" name="テキスト ボックス 2">
          <a:extLst>
            <a:ext uri="{FF2B5EF4-FFF2-40B4-BE49-F238E27FC236}">
              <a16:creationId xmlns:a16="http://schemas.microsoft.com/office/drawing/2014/main" id="{3F373A0B-CBCE-4943-89D7-98FB8A283A82}"/>
            </a:ext>
          </a:extLst>
        </xdr:cNvPr>
        <xdr:cNvSpPr txBox="1"/>
      </xdr:nvSpPr>
      <xdr:spPr>
        <a:xfrm>
          <a:off x="7239000" y="66675"/>
          <a:ext cx="2876550" cy="137160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水色のセルについては、必要情報の入力をお願いします。</a:t>
          </a:r>
        </a:p>
      </xdr:txBody>
    </xdr:sp>
    <xdr:clientData/>
  </xdr:twoCellAnchor>
  <xdr:twoCellAnchor>
    <xdr:from>
      <xdr:col>48</xdr:col>
      <xdr:colOff>142875</xdr:colOff>
      <xdr:row>42</xdr:row>
      <xdr:rowOff>0</xdr:rowOff>
    </xdr:from>
    <xdr:to>
      <xdr:col>65</xdr:col>
      <xdr:colOff>104775</xdr:colOff>
      <xdr:row>50</xdr:row>
      <xdr:rowOff>25514</xdr:rowOff>
    </xdr:to>
    <xdr:sp macro="" textlink="">
      <xdr:nvSpPr>
        <xdr:cNvPr id="4" name="テキスト ボックス 3">
          <a:extLst>
            <a:ext uri="{FF2B5EF4-FFF2-40B4-BE49-F238E27FC236}">
              <a16:creationId xmlns:a16="http://schemas.microsoft.com/office/drawing/2014/main" id="{4861F2FA-4B5E-4B7A-8946-B53BE9BE1FEB}"/>
            </a:ext>
          </a:extLst>
        </xdr:cNvPr>
        <xdr:cNvSpPr txBox="1"/>
      </xdr:nvSpPr>
      <xdr:spPr>
        <a:xfrm>
          <a:off x="7305675" y="8953500"/>
          <a:ext cx="2876550" cy="1282814"/>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関数が壊れるため、行の追加・削除は行わないでください。</a:t>
          </a:r>
          <a:endParaRPr kumimoji="1" lang="en-US" altLang="ja-JP" sz="1600" b="1">
            <a:solidFill>
              <a:srgbClr val="FF0000"/>
            </a:solidFill>
          </a:endParaRPr>
        </a:p>
        <a:p>
          <a:pPr algn="ctr"/>
          <a:r>
            <a:rPr kumimoji="1" lang="ja-JP" altLang="en-US" sz="1600" b="1">
              <a:solidFill>
                <a:srgbClr val="FF0000"/>
              </a:solidFill>
            </a:rPr>
            <a:t>記載枠が不足する場合は、行の高さを調整してください。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28130</xdr:colOff>
      <xdr:row>15</xdr:row>
      <xdr:rowOff>263637</xdr:rowOff>
    </xdr:from>
    <xdr:to>
      <xdr:col>38</xdr:col>
      <xdr:colOff>152688</xdr:colOff>
      <xdr:row>18</xdr:row>
      <xdr:rowOff>6462</xdr:rowOff>
    </xdr:to>
    <xdr:sp macro="" textlink="">
      <xdr:nvSpPr>
        <xdr:cNvPr id="2" name="テキスト ボックス 1">
          <a:extLst>
            <a:ext uri="{FF2B5EF4-FFF2-40B4-BE49-F238E27FC236}">
              <a16:creationId xmlns:a16="http://schemas.microsoft.com/office/drawing/2014/main" id="{45C781E0-4AA0-4634-8432-12A85DCD217B}"/>
            </a:ext>
          </a:extLst>
        </xdr:cNvPr>
        <xdr:cNvSpPr txBox="1"/>
      </xdr:nvSpPr>
      <xdr:spPr>
        <a:xfrm>
          <a:off x="4600130" y="3664062"/>
          <a:ext cx="2201008" cy="628650"/>
        </a:xfrm>
        <a:prstGeom prst="rect">
          <a:avLst/>
        </a:prstGeom>
        <a:solidFill>
          <a:srgbClr val="FFFF00"/>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solidFill>
                <a:srgbClr val="FF0000"/>
              </a:solidFill>
              <a:latin typeface="+mn-lt"/>
              <a:ea typeface="+mn-ea"/>
              <a:cs typeface="+mn-cs"/>
            </a:rPr>
            <a:t>【</a:t>
          </a:r>
          <a:r>
            <a:rPr kumimoji="1" lang="ja-JP" altLang="ja-JP" sz="800">
              <a:solidFill>
                <a:srgbClr val="FF0000"/>
              </a:solidFill>
              <a:latin typeface="+mn-lt"/>
              <a:ea typeface="+mn-ea"/>
              <a:cs typeface="+mn-cs"/>
            </a:rPr>
            <a:t>注意</a:t>
          </a:r>
          <a:r>
            <a:rPr kumimoji="1" lang="en-US" altLang="ja-JP" sz="800">
              <a:solidFill>
                <a:srgbClr val="FF0000"/>
              </a:solidFill>
              <a:latin typeface="+mn-lt"/>
              <a:ea typeface="+mn-ea"/>
              <a:cs typeface="+mn-cs"/>
            </a:rPr>
            <a:t>】</a:t>
          </a:r>
          <a:r>
            <a:rPr kumimoji="1" lang="ja-JP" altLang="en-US" sz="800">
              <a:solidFill>
                <a:srgbClr val="FF0000"/>
              </a:solidFill>
              <a:latin typeface="+mn-lt"/>
              <a:ea typeface="+mn-ea"/>
              <a:cs typeface="+mn-cs"/>
            </a:rPr>
            <a:t>申請</a:t>
          </a:r>
          <a:r>
            <a:rPr kumimoji="1" lang="ja-JP" altLang="en-US" sz="800">
              <a:solidFill>
                <a:srgbClr val="FF0000"/>
              </a:solidFill>
            </a:rPr>
            <a:t>にあたっての同意事項及び留意事項をよくご確認いただき、✓を入れてご提出ください。</a:t>
          </a:r>
        </a:p>
      </xdr:txBody>
    </xdr:sp>
    <xdr:clientData/>
  </xdr:twoCellAnchor>
  <xdr:twoCellAnchor>
    <xdr:from>
      <xdr:col>48</xdr:col>
      <xdr:colOff>76200</xdr:colOff>
      <xdr:row>0</xdr:row>
      <xdr:rowOff>66675</xdr:rowOff>
    </xdr:from>
    <xdr:to>
      <xdr:col>65</xdr:col>
      <xdr:colOff>38100</xdr:colOff>
      <xdr:row>7</xdr:row>
      <xdr:rowOff>0</xdr:rowOff>
    </xdr:to>
    <xdr:sp macro="" textlink="">
      <xdr:nvSpPr>
        <xdr:cNvPr id="3" name="テキスト ボックス 2">
          <a:extLst>
            <a:ext uri="{FF2B5EF4-FFF2-40B4-BE49-F238E27FC236}">
              <a16:creationId xmlns:a16="http://schemas.microsoft.com/office/drawing/2014/main" id="{B8873E41-65B9-44A4-B62B-C5D7984FD052}"/>
            </a:ext>
          </a:extLst>
        </xdr:cNvPr>
        <xdr:cNvSpPr txBox="1"/>
      </xdr:nvSpPr>
      <xdr:spPr>
        <a:xfrm>
          <a:off x="7239000" y="66675"/>
          <a:ext cx="2876550" cy="137160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水色のセルについては、必要情報の入力をお願いします。</a:t>
          </a:r>
        </a:p>
      </xdr:txBody>
    </xdr:sp>
    <xdr:clientData/>
  </xdr:twoCellAnchor>
  <xdr:twoCellAnchor>
    <xdr:from>
      <xdr:col>48</xdr:col>
      <xdr:colOff>142875</xdr:colOff>
      <xdr:row>42</xdr:row>
      <xdr:rowOff>0</xdr:rowOff>
    </xdr:from>
    <xdr:to>
      <xdr:col>65</xdr:col>
      <xdr:colOff>104775</xdr:colOff>
      <xdr:row>50</xdr:row>
      <xdr:rowOff>25514</xdr:rowOff>
    </xdr:to>
    <xdr:sp macro="" textlink="">
      <xdr:nvSpPr>
        <xdr:cNvPr id="4" name="テキスト ボックス 3">
          <a:extLst>
            <a:ext uri="{FF2B5EF4-FFF2-40B4-BE49-F238E27FC236}">
              <a16:creationId xmlns:a16="http://schemas.microsoft.com/office/drawing/2014/main" id="{C87C8610-F9CD-4382-AF38-86FE3EE7BA16}"/>
            </a:ext>
          </a:extLst>
        </xdr:cNvPr>
        <xdr:cNvSpPr txBox="1"/>
      </xdr:nvSpPr>
      <xdr:spPr>
        <a:xfrm>
          <a:off x="7305675" y="8953500"/>
          <a:ext cx="2876550" cy="1282814"/>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関数が壊れるため、行の追加・削除は行わないでください。</a:t>
          </a:r>
          <a:endParaRPr kumimoji="1" lang="en-US" altLang="ja-JP" sz="1600" b="1">
            <a:solidFill>
              <a:srgbClr val="FF0000"/>
            </a:solidFill>
          </a:endParaRPr>
        </a:p>
        <a:p>
          <a:pPr algn="ctr"/>
          <a:r>
            <a:rPr kumimoji="1" lang="ja-JP" altLang="en-US" sz="1600" b="1">
              <a:solidFill>
                <a:srgbClr val="FF0000"/>
              </a:solidFill>
            </a:rPr>
            <a:t>記載枠が不足する場合は、行の高さを調整してください。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326572</xdr:colOff>
      <xdr:row>9</xdr:row>
      <xdr:rowOff>435429</xdr:rowOff>
    </xdr:from>
    <xdr:to>
      <xdr:col>26</xdr:col>
      <xdr:colOff>353786</xdr:colOff>
      <xdr:row>9</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23</xdr:row>
      <xdr:rowOff>103910</xdr:rowOff>
    </xdr:from>
    <xdr:to>
      <xdr:col>24</xdr:col>
      <xdr:colOff>588817</xdr:colOff>
      <xdr:row>26</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173182</xdr:colOff>
      <xdr:row>2</xdr:row>
      <xdr:rowOff>103909</xdr:rowOff>
    </xdr:from>
    <xdr:to>
      <xdr:col>30</xdr:col>
      <xdr:colOff>173182</xdr:colOff>
      <xdr:row>6</xdr:row>
      <xdr:rowOff>242456</xdr:rowOff>
    </xdr:to>
    <xdr:sp macro="" textlink="">
      <xdr:nvSpPr>
        <xdr:cNvPr id="4" name="テキスト ボックス 3">
          <a:extLst>
            <a:ext uri="{FF2B5EF4-FFF2-40B4-BE49-F238E27FC236}">
              <a16:creationId xmlns:a16="http://schemas.microsoft.com/office/drawing/2014/main" id="{F0A088A4-F2B0-490E-A2EE-FA49284B261A}"/>
            </a:ext>
          </a:extLst>
        </xdr:cNvPr>
        <xdr:cNvSpPr txBox="1"/>
      </xdr:nvSpPr>
      <xdr:spPr>
        <a:xfrm>
          <a:off x="15776864" y="762000"/>
          <a:ext cx="3463636" cy="1575956"/>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水色のセルについては、必要情報の入力をお願いします。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12"/>
  <sheetViews>
    <sheetView showGridLines="0" tabSelected="1" zoomScale="80" zoomScaleNormal="80" zoomScaleSheetLayoutView="100" workbookViewId="0"/>
  </sheetViews>
  <sheetFormatPr defaultColWidth="9" defaultRowHeight="13.5"/>
  <cols>
    <col min="1" max="1" width="5.625" style="71" customWidth="1"/>
    <col min="2" max="3" width="45.625" style="69" customWidth="1"/>
    <col min="4" max="4" width="4.25" style="71" customWidth="1"/>
    <col min="5" max="16384" width="9" style="71"/>
  </cols>
  <sheetData>
    <row r="2" spans="1:3" ht="17.25">
      <c r="A2" s="151" t="s">
        <v>212</v>
      </c>
      <c r="B2" s="151"/>
      <c r="C2" s="151"/>
    </row>
    <row r="3" spans="1:3" ht="14.25">
      <c r="B3" s="70"/>
    </row>
    <row r="4" spans="1:3" ht="14.25">
      <c r="A4" s="78" t="s">
        <v>0</v>
      </c>
      <c r="B4" s="79" t="s">
        <v>210</v>
      </c>
      <c r="C4" s="79" t="s">
        <v>1</v>
      </c>
    </row>
    <row r="5" spans="1:3" ht="134.25" customHeight="1">
      <c r="A5" s="72">
        <v>1</v>
      </c>
      <c r="B5" s="133" t="s">
        <v>287</v>
      </c>
      <c r="C5" s="74"/>
    </row>
    <row r="6" spans="1:3" ht="114.75" customHeight="1">
      <c r="A6" s="72">
        <f>A5+1</f>
        <v>2</v>
      </c>
      <c r="B6" s="73" t="s">
        <v>243</v>
      </c>
      <c r="C6" s="73"/>
    </row>
    <row r="7" spans="1:3" ht="84.75" customHeight="1">
      <c r="A7" s="72">
        <f t="shared" ref="A7:A11" si="0">A6+1</f>
        <v>3</v>
      </c>
      <c r="B7" s="73" t="s">
        <v>241</v>
      </c>
      <c r="C7" s="73"/>
    </row>
    <row r="8" spans="1:3" ht="99" customHeight="1">
      <c r="A8" s="72">
        <f t="shared" si="0"/>
        <v>4</v>
      </c>
      <c r="B8" s="73"/>
      <c r="C8" s="73" t="s">
        <v>213</v>
      </c>
    </row>
    <row r="9" spans="1:3" ht="171.75" customHeight="1">
      <c r="A9" s="132">
        <f t="shared" si="0"/>
        <v>5</v>
      </c>
      <c r="B9" s="133" t="s">
        <v>242</v>
      </c>
      <c r="C9" s="133"/>
    </row>
    <row r="10" spans="1:3" ht="72" customHeight="1">
      <c r="A10" s="72">
        <f t="shared" si="0"/>
        <v>6</v>
      </c>
      <c r="B10" s="134" t="s">
        <v>238</v>
      </c>
      <c r="C10" s="80"/>
    </row>
    <row r="11" spans="1:3" ht="75" customHeight="1">
      <c r="A11" s="72">
        <f t="shared" si="0"/>
        <v>7</v>
      </c>
      <c r="B11" s="73" t="s">
        <v>240</v>
      </c>
      <c r="C11" s="73"/>
    </row>
    <row r="12" spans="1:3" ht="54" customHeight="1"/>
  </sheetData>
  <sheetProtection algorithmName="SHA-512" hashValue="Bs6EU1+EBxQ9Ui3D72par0/cJgMMNu/irBYz8mYpNyWASSLrd4hl91ksv87yHtS8rnkhreuk0/K7DtL7wn0nhA==" saltValue="NZOFTF4P2UP48nIY88nCsg==" spinCount="100000" sheet="1" objects="1" scenarios="1"/>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D81"/>
  <sheetViews>
    <sheetView workbookViewId="0">
      <selection activeCell="A2" sqref="A2:Y2"/>
    </sheetView>
  </sheetViews>
  <sheetFormatPr defaultRowHeight="13.5"/>
  <cols>
    <col min="2" max="2" width="33.375" bestFit="1" customWidth="1"/>
  </cols>
  <sheetData>
    <row r="1" spans="1:4">
      <c r="B1" t="s">
        <v>175</v>
      </c>
    </row>
    <row r="2" spans="1:4">
      <c r="A2">
        <v>1</v>
      </c>
      <c r="B2" t="s">
        <v>250</v>
      </c>
      <c r="C2">
        <v>200</v>
      </c>
      <c r="D2" t="s">
        <v>123</v>
      </c>
    </row>
    <row r="3" spans="1:4" ht="13.5" customHeight="1">
      <c r="A3">
        <v>2</v>
      </c>
      <c r="B3" t="s">
        <v>251</v>
      </c>
      <c r="C3">
        <v>200</v>
      </c>
      <c r="D3" t="s">
        <v>123</v>
      </c>
    </row>
    <row r="4" spans="1:4">
      <c r="A4">
        <v>3</v>
      </c>
      <c r="B4" t="s">
        <v>252</v>
      </c>
      <c r="C4">
        <v>200</v>
      </c>
      <c r="D4" t="s">
        <v>123</v>
      </c>
    </row>
    <row r="5" spans="1:4">
      <c r="A5">
        <v>4</v>
      </c>
      <c r="B5" t="s">
        <v>253</v>
      </c>
      <c r="C5">
        <v>200</v>
      </c>
      <c r="D5" t="s">
        <v>123</v>
      </c>
    </row>
    <row r="6" spans="1:4">
      <c r="A6">
        <v>5</v>
      </c>
      <c r="B6" t="s">
        <v>254</v>
      </c>
      <c r="C6">
        <v>200</v>
      </c>
      <c r="D6" t="s">
        <v>123</v>
      </c>
    </row>
    <row r="7" spans="1:4">
      <c r="A7">
        <v>6</v>
      </c>
      <c r="B7" t="s">
        <v>255</v>
      </c>
      <c r="C7">
        <v>200</v>
      </c>
      <c r="D7" t="s">
        <v>123</v>
      </c>
    </row>
    <row r="8" spans="1:4">
      <c r="A8">
        <v>7</v>
      </c>
      <c r="B8" t="s">
        <v>256</v>
      </c>
      <c r="C8">
        <v>200</v>
      </c>
      <c r="D8" t="s">
        <v>123</v>
      </c>
    </row>
    <row r="9" spans="1:4">
      <c r="A9">
        <v>8</v>
      </c>
      <c r="B9" t="s">
        <v>257</v>
      </c>
      <c r="C9">
        <v>200</v>
      </c>
      <c r="D9" t="s">
        <v>123</v>
      </c>
    </row>
    <row r="10" spans="1:4">
      <c r="A10">
        <v>9</v>
      </c>
      <c r="B10" t="s">
        <v>258</v>
      </c>
      <c r="C10">
        <v>200</v>
      </c>
      <c r="D10" t="s">
        <v>123</v>
      </c>
    </row>
    <row r="11" spans="1:4">
      <c r="A11">
        <v>10</v>
      </c>
      <c r="B11" t="s">
        <v>259</v>
      </c>
      <c r="C11">
        <v>200</v>
      </c>
      <c r="D11" t="s">
        <v>123</v>
      </c>
    </row>
    <row r="12" spans="1:4">
      <c r="A12">
        <v>11</v>
      </c>
      <c r="B12" t="s">
        <v>260</v>
      </c>
      <c r="C12">
        <v>200</v>
      </c>
      <c r="D12" t="s">
        <v>123</v>
      </c>
    </row>
    <row r="13" spans="1:4" ht="13.5" customHeight="1">
      <c r="A13">
        <v>12</v>
      </c>
      <c r="B13" t="s">
        <v>261</v>
      </c>
      <c r="C13">
        <v>200</v>
      </c>
      <c r="D13" t="s">
        <v>123</v>
      </c>
    </row>
    <row r="14" spans="1:4">
      <c r="A14">
        <v>13</v>
      </c>
      <c r="B14" t="s">
        <v>262</v>
      </c>
      <c r="C14">
        <v>200</v>
      </c>
      <c r="D14" t="s">
        <v>123</v>
      </c>
    </row>
    <row r="15" spans="1:4">
      <c r="A15">
        <v>14</v>
      </c>
      <c r="B15" t="s">
        <v>263</v>
      </c>
      <c r="C15">
        <v>200</v>
      </c>
      <c r="D15" t="s">
        <v>123</v>
      </c>
    </row>
    <row r="16" spans="1:4">
      <c r="A16">
        <v>15</v>
      </c>
      <c r="B16" t="s">
        <v>264</v>
      </c>
      <c r="C16">
        <v>200</v>
      </c>
      <c r="D16" t="s">
        <v>123</v>
      </c>
    </row>
    <row r="17" spans="1:4">
      <c r="A17">
        <v>16</v>
      </c>
      <c r="B17" t="s">
        <v>265</v>
      </c>
      <c r="C17">
        <v>200</v>
      </c>
      <c r="D17" t="s">
        <v>123</v>
      </c>
    </row>
    <row r="18" spans="1:4" ht="13.5" customHeight="1">
      <c r="A18">
        <v>17</v>
      </c>
      <c r="B18" t="s">
        <v>266</v>
      </c>
      <c r="C18">
        <v>200</v>
      </c>
      <c r="D18" t="s">
        <v>123</v>
      </c>
    </row>
    <row r="19" spans="1:4" ht="13.5" customHeight="1">
      <c r="A19">
        <v>18</v>
      </c>
      <c r="B19" t="s">
        <v>286</v>
      </c>
      <c r="C19">
        <v>200</v>
      </c>
      <c r="D19" t="s">
        <v>123</v>
      </c>
    </row>
    <row r="20" spans="1:4">
      <c r="A20">
        <v>19</v>
      </c>
      <c r="B20" t="s">
        <v>267</v>
      </c>
      <c r="C20">
        <v>200</v>
      </c>
      <c r="D20" t="s">
        <v>123</v>
      </c>
    </row>
    <row r="21" spans="1:4">
      <c r="A21">
        <v>20</v>
      </c>
      <c r="B21" t="s">
        <v>268</v>
      </c>
      <c r="C21">
        <v>200</v>
      </c>
      <c r="D21" t="s">
        <v>123</v>
      </c>
    </row>
    <row r="22" spans="1:4">
      <c r="A22">
        <v>21</v>
      </c>
      <c r="B22" t="s">
        <v>269</v>
      </c>
      <c r="C22">
        <v>200</v>
      </c>
      <c r="D22" t="s">
        <v>123</v>
      </c>
    </row>
    <row r="23" spans="1:4">
      <c r="A23">
        <v>22</v>
      </c>
      <c r="B23" t="s">
        <v>270</v>
      </c>
      <c r="C23">
        <v>200</v>
      </c>
      <c r="D23" t="s">
        <v>123</v>
      </c>
    </row>
    <row r="24" spans="1:4">
      <c r="A24">
        <v>23</v>
      </c>
      <c r="B24" t="s">
        <v>271</v>
      </c>
      <c r="C24">
        <v>200</v>
      </c>
      <c r="D24" t="s">
        <v>123</v>
      </c>
    </row>
    <row r="25" spans="1:4">
      <c r="A25">
        <v>24</v>
      </c>
      <c r="B25" t="s">
        <v>272</v>
      </c>
      <c r="C25">
        <v>200</v>
      </c>
      <c r="D25" t="s">
        <v>123</v>
      </c>
    </row>
    <row r="26" spans="1:4">
      <c r="A26">
        <v>25</v>
      </c>
      <c r="B26" t="s">
        <v>273</v>
      </c>
      <c r="C26">
        <v>200</v>
      </c>
      <c r="D26" t="s">
        <v>123</v>
      </c>
    </row>
    <row r="27" spans="1:4">
      <c r="A27">
        <v>26</v>
      </c>
      <c r="B27" t="s">
        <v>274</v>
      </c>
      <c r="C27">
        <v>6</v>
      </c>
      <c r="D27" t="s">
        <v>124</v>
      </c>
    </row>
    <row r="28" spans="1:4">
      <c r="A28">
        <v>27</v>
      </c>
      <c r="B28" t="s">
        <v>275</v>
      </c>
      <c r="C28">
        <v>6</v>
      </c>
      <c r="D28" t="s">
        <v>124</v>
      </c>
    </row>
    <row r="29" spans="1:4">
      <c r="A29">
        <v>28</v>
      </c>
      <c r="B29" t="s">
        <v>276</v>
      </c>
      <c r="C29">
        <v>6</v>
      </c>
      <c r="D29" t="s">
        <v>124</v>
      </c>
    </row>
    <row r="30" spans="1:4">
      <c r="A30">
        <v>29</v>
      </c>
      <c r="B30" t="s">
        <v>277</v>
      </c>
      <c r="C30">
        <v>6</v>
      </c>
      <c r="D30" t="s">
        <v>124</v>
      </c>
    </row>
    <row r="31" spans="1:4">
      <c r="A31">
        <v>30</v>
      </c>
      <c r="B31" t="s">
        <v>278</v>
      </c>
      <c r="C31">
        <v>6</v>
      </c>
      <c r="D31" t="s">
        <v>124</v>
      </c>
    </row>
    <row r="32" spans="1:4">
      <c r="A32">
        <v>31</v>
      </c>
      <c r="B32" t="s">
        <v>279</v>
      </c>
      <c r="C32">
        <v>6</v>
      </c>
      <c r="D32" t="s">
        <v>124</v>
      </c>
    </row>
    <row r="33" spans="1:4">
      <c r="A33">
        <v>32</v>
      </c>
      <c r="B33" t="s">
        <v>280</v>
      </c>
      <c r="C33">
        <v>6</v>
      </c>
      <c r="D33" t="s">
        <v>124</v>
      </c>
    </row>
    <row r="35" spans="1:4">
      <c r="B35" t="s">
        <v>281</v>
      </c>
    </row>
    <row r="36" spans="1:4">
      <c r="B36" t="s">
        <v>178</v>
      </c>
    </row>
    <row r="37" spans="1:4">
      <c r="B37" t="s">
        <v>179</v>
      </c>
    </row>
    <row r="38" spans="1:4">
      <c r="B38" t="s">
        <v>180</v>
      </c>
    </row>
    <row r="39" spans="1:4">
      <c r="B39" t="s">
        <v>181</v>
      </c>
    </row>
    <row r="40" spans="1:4">
      <c r="B40" t="s">
        <v>182</v>
      </c>
    </row>
    <row r="41" spans="1:4">
      <c r="B41" t="s">
        <v>183</v>
      </c>
    </row>
    <row r="42" spans="1:4">
      <c r="B42" t="s">
        <v>184</v>
      </c>
    </row>
    <row r="43" spans="1:4">
      <c r="B43" t="s">
        <v>185</v>
      </c>
    </row>
    <row r="44" spans="1:4">
      <c r="B44" t="s">
        <v>186</v>
      </c>
    </row>
    <row r="45" spans="1:4">
      <c r="B45" t="s">
        <v>187</v>
      </c>
    </row>
    <row r="46" spans="1:4">
      <c r="B46" t="s">
        <v>188</v>
      </c>
    </row>
    <row r="47" spans="1:4">
      <c r="B47" t="s">
        <v>24</v>
      </c>
    </row>
    <row r="48" spans="1:4">
      <c r="B48" t="s">
        <v>189</v>
      </c>
    </row>
    <row r="49" spans="2:2">
      <c r="B49" t="s">
        <v>190</v>
      </c>
    </row>
    <row r="50" spans="2:2">
      <c r="B50" t="s">
        <v>191</v>
      </c>
    </row>
    <row r="51" spans="2:2">
      <c r="B51" t="s">
        <v>192</v>
      </c>
    </row>
    <row r="52" spans="2:2">
      <c r="B52" t="s">
        <v>193</v>
      </c>
    </row>
    <row r="53" spans="2:2">
      <c r="B53" t="s">
        <v>194</v>
      </c>
    </row>
    <row r="54" spans="2:2">
      <c r="B54" t="s">
        <v>195</v>
      </c>
    </row>
    <row r="55" spans="2:2">
      <c r="B55" t="s">
        <v>125</v>
      </c>
    </row>
    <row r="56" spans="2:2">
      <c r="B56" t="s">
        <v>126</v>
      </c>
    </row>
    <row r="57" spans="2:2">
      <c r="B57" t="s">
        <v>127</v>
      </c>
    </row>
    <row r="58" spans="2:2">
      <c r="B58" t="s">
        <v>128</v>
      </c>
    </row>
    <row r="59" spans="2:2">
      <c r="B59" t="s">
        <v>129</v>
      </c>
    </row>
    <row r="60" spans="2:2">
      <c r="B60" t="s">
        <v>130</v>
      </c>
    </row>
    <row r="61" spans="2:2">
      <c r="B61" t="s">
        <v>131</v>
      </c>
    </row>
    <row r="62" spans="2:2">
      <c r="B62" t="s">
        <v>132</v>
      </c>
    </row>
    <row r="63" spans="2:2">
      <c r="B63" t="s">
        <v>133</v>
      </c>
    </row>
    <row r="64" spans="2:2">
      <c r="B64" t="s">
        <v>134</v>
      </c>
    </row>
    <row r="65" spans="2:2">
      <c r="B65" t="s">
        <v>135</v>
      </c>
    </row>
    <row r="66" spans="2:2">
      <c r="B66" t="s">
        <v>136</v>
      </c>
    </row>
    <row r="67" spans="2:2">
      <c r="B67" t="s">
        <v>137</v>
      </c>
    </row>
    <row r="68" spans="2:2">
      <c r="B68" t="s">
        <v>138</v>
      </c>
    </row>
    <row r="69" spans="2:2">
      <c r="B69" t="s">
        <v>139</v>
      </c>
    </row>
    <row r="70" spans="2:2">
      <c r="B70" t="s">
        <v>140</v>
      </c>
    </row>
    <row r="71" spans="2:2">
      <c r="B71" t="s">
        <v>141</v>
      </c>
    </row>
    <row r="72" spans="2:2">
      <c r="B72" t="s">
        <v>142</v>
      </c>
    </row>
    <row r="73" spans="2:2">
      <c r="B73" t="s">
        <v>143</v>
      </c>
    </row>
    <row r="74" spans="2:2">
      <c r="B74" t="s">
        <v>144</v>
      </c>
    </row>
    <row r="75" spans="2:2">
      <c r="B75" t="s">
        <v>145</v>
      </c>
    </row>
    <row r="76" spans="2:2">
      <c r="B76" t="s">
        <v>146</v>
      </c>
    </row>
    <row r="77" spans="2:2">
      <c r="B77" t="s">
        <v>147</v>
      </c>
    </row>
    <row r="78" spans="2:2">
      <c r="B78" t="s">
        <v>148</v>
      </c>
    </row>
    <row r="79" spans="2:2">
      <c r="B79" t="s">
        <v>149</v>
      </c>
    </row>
    <row r="80" spans="2:2">
      <c r="B80" t="s">
        <v>150</v>
      </c>
    </row>
    <row r="81" spans="2:2">
      <c r="B81" t="s">
        <v>196</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43"/>
  <sheetViews>
    <sheetView showGridLines="0" showZeros="0" view="pageBreakPreview" zoomScale="90" zoomScaleNormal="40" zoomScaleSheetLayoutView="90" workbookViewId="0"/>
  </sheetViews>
  <sheetFormatPr defaultColWidth="2.25" defaultRowHeight="12"/>
  <cols>
    <col min="1" max="1" width="2.625" style="1" customWidth="1"/>
    <col min="2" max="16384" width="2.25" style="1"/>
  </cols>
  <sheetData>
    <row r="1" spans="1:39" ht="17.25" customHeight="1">
      <c r="AM1" s="129"/>
    </row>
    <row r="2" spans="1:39" ht="17.25" customHeight="1">
      <c r="A2" s="130"/>
      <c r="B2" s="71" t="s">
        <v>205</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row>
    <row r="3" spans="1:39" ht="17.25" customHeight="1">
      <c r="A3" s="71"/>
      <c r="B3" s="71"/>
      <c r="C3" s="130"/>
      <c r="D3" s="130"/>
      <c r="E3" s="71"/>
      <c r="F3" s="71"/>
      <c r="G3" s="71"/>
      <c r="H3" s="71"/>
      <c r="I3" s="71"/>
      <c r="J3" s="71"/>
      <c r="K3" s="71"/>
      <c r="L3" s="71"/>
      <c r="M3" s="71"/>
      <c r="N3" s="71"/>
      <c r="O3" s="71"/>
      <c r="P3" s="71"/>
      <c r="Q3" s="71"/>
      <c r="R3" s="71"/>
      <c r="S3" s="71"/>
      <c r="T3" s="71"/>
      <c r="U3" s="71"/>
      <c r="V3" s="71"/>
      <c r="W3" s="71"/>
      <c r="X3" s="71"/>
      <c r="Y3" s="71"/>
      <c r="Z3" s="71"/>
      <c r="AA3" s="71"/>
      <c r="AB3" s="71"/>
      <c r="AC3" s="129"/>
      <c r="AD3" s="152">
        <v>46127</v>
      </c>
      <c r="AE3" s="152"/>
      <c r="AF3" s="152"/>
      <c r="AG3" s="152"/>
      <c r="AH3" s="152"/>
      <c r="AI3" s="152"/>
      <c r="AJ3" s="152"/>
      <c r="AK3" s="152"/>
      <c r="AL3" s="130"/>
      <c r="AM3" s="130"/>
    </row>
    <row r="4" spans="1:39" ht="17.25" customHeight="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row>
    <row r="5" spans="1:39" ht="17.25" customHeight="1">
      <c r="A5" s="165" t="s">
        <v>248</v>
      </c>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row>
    <row r="6" spans="1:39" ht="17.25" customHeight="1">
      <c r="A6" s="165" t="s">
        <v>203</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row>
    <row r="7" spans="1:39" ht="17.25" customHeight="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row>
    <row r="8" spans="1:39" ht="17.25" customHeight="1">
      <c r="A8" s="153" t="s">
        <v>197</v>
      </c>
      <c r="B8" s="153"/>
      <c r="C8" s="153"/>
      <c r="D8" s="153"/>
      <c r="E8" s="153"/>
      <c r="F8" s="153"/>
      <c r="G8" s="153"/>
      <c r="H8" s="71"/>
      <c r="I8" s="71" t="s">
        <v>2</v>
      </c>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row>
    <row r="9" spans="1:39" ht="17.25" customHeight="1">
      <c r="A9" s="129"/>
      <c r="B9" s="129"/>
      <c r="C9" s="129"/>
      <c r="D9" s="129"/>
      <c r="E9" s="129"/>
      <c r="F9" s="129"/>
      <c r="G9" s="129"/>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row>
    <row r="10" spans="1:39" ht="17.25" customHeight="1">
      <c r="A10" s="129"/>
      <c r="B10" s="129"/>
      <c r="C10" s="129"/>
      <c r="D10" s="129"/>
      <c r="E10" s="129"/>
      <c r="F10" s="129"/>
      <c r="G10" s="129"/>
      <c r="H10" s="71"/>
      <c r="I10" s="71"/>
      <c r="J10" s="71"/>
      <c r="K10" s="71"/>
      <c r="L10" s="71"/>
      <c r="M10" s="71"/>
      <c r="N10" s="71"/>
      <c r="O10" s="71"/>
      <c r="P10" s="71"/>
      <c r="Q10" s="71"/>
      <c r="R10" s="165" t="s">
        <v>198</v>
      </c>
      <c r="S10" s="165"/>
      <c r="T10" s="165"/>
      <c r="U10" s="165"/>
      <c r="V10" s="71"/>
      <c r="W10" s="165"/>
      <c r="X10" s="165"/>
      <c r="Y10" s="165"/>
      <c r="Z10" s="165"/>
      <c r="AA10" s="71"/>
      <c r="AB10" s="71"/>
      <c r="AC10" s="71"/>
      <c r="AD10" s="71"/>
      <c r="AE10" s="71"/>
      <c r="AF10" s="71"/>
      <c r="AG10" s="71"/>
      <c r="AH10" s="71"/>
      <c r="AI10" s="71"/>
      <c r="AJ10" s="71"/>
      <c r="AK10" s="71"/>
      <c r="AL10" s="71"/>
      <c r="AM10" s="71"/>
    </row>
    <row r="11" spans="1:39" ht="17.25" customHeight="1">
      <c r="A11" s="129"/>
      <c r="B11" s="129"/>
      <c r="C11" s="129"/>
      <c r="D11" s="129"/>
      <c r="E11" s="129"/>
      <c r="F11" s="129"/>
      <c r="G11" s="129"/>
      <c r="H11" s="71"/>
      <c r="I11" s="71"/>
      <c r="J11" s="71"/>
      <c r="K11" s="71"/>
      <c r="L11" s="71"/>
      <c r="M11" s="71"/>
      <c r="N11" s="71"/>
      <c r="O11" s="71"/>
      <c r="P11" s="71"/>
      <c r="Q11" s="71"/>
      <c r="R11" s="71" t="s">
        <v>199</v>
      </c>
      <c r="T11" s="71"/>
      <c r="U11" s="71"/>
      <c r="V11" s="71"/>
      <c r="W11" s="130"/>
      <c r="X11" s="135" t="s">
        <v>215</v>
      </c>
      <c r="Y11" s="168" t="s">
        <v>301</v>
      </c>
      <c r="Z11" s="168"/>
      <c r="AA11" s="71" t="s">
        <v>216</v>
      </c>
      <c r="AB11" s="168" t="s">
        <v>302</v>
      </c>
      <c r="AC11" s="168"/>
      <c r="AD11" s="168"/>
      <c r="AE11" s="71"/>
      <c r="AF11" s="71"/>
      <c r="AG11" s="71"/>
      <c r="AH11" s="71"/>
      <c r="AI11" s="71"/>
      <c r="AJ11" s="71"/>
      <c r="AK11" s="71"/>
      <c r="AL11" s="71"/>
      <c r="AM11" s="71"/>
    </row>
    <row r="12" spans="1:39" ht="17.25" customHeight="1">
      <c r="A12" s="129"/>
      <c r="B12" s="129"/>
      <c r="C12" s="129"/>
      <c r="D12" s="129"/>
      <c r="E12" s="129"/>
      <c r="F12" s="129"/>
      <c r="G12" s="129"/>
      <c r="H12" s="71"/>
      <c r="I12" s="71"/>
      <c r="J12" s="71"/>
      <c r="K12" s="71"/>
      <c r="L12" s="71"/>
      <c r="M12" s="71"/>
      <c r="N12" s="71"/>
      <c r="O12" s="71"/>
      <c r="P12" s="71"/>
      <c r="Q12" s="71"/>
      <c r="R12" s="71" t="s">
        <v>15</v>
      </c>
      <c r="S12" s="71"/>
      <c r="T12" s="71"/>
      <c r="U12" s="71"/>
      <c r="V12" s="71"/>
      <c r="W12" s="130"/>
      <c r="X12" s="167" t="s">
        <v>303</v>
      </c>
      <c r="Y12" s="167"/>
      <c r="Z12" s="167"/>
      <c r="AA12" s="167"/>
      <c r="AB12" s="167"/>
      <c r="AC12" s="167"/>
      <c r="AD12" s="167"/>
      <c r="AE12" s="167"/>
      <c r="AF12" s="167"/>
      <c r="AG12" s="167"/>
      <c r="AH12" s="167"/>
      <c r="AI12" s="167"/>
      <c r="AJ12" s="167"/>
      <c r="AK12" s="167"/>
      <c r="AL12" s="167"/>
      <c r="AM12" s="71"/>
    </row>
    <row r="13" spans="1:39" ht="17.25" customHeight="1">
      <c r="A13" s="129"/>
      <c r="B13" s="129"/>
      <c r="C13" s="129"/>
      <c r="D13" s="129"/>
      <c r="E13" s="129"/>
      <c r="F13" s="129"/>
      <c r="G13" s="129"/>
      <c r="H13" s="71"/>
      <c r="I13" s="71"/>
      <c r="J13" s="71"/>
      <c r="K13" s="71"/>
      <c r="L13" s="71"/>
      <c r="M13" s="71"/>
      <c r="N13" s="71"/>
      <c r="O13" s="71"/>
      <c r="P13" s="71"/>
      <c r="Q13" s="71"/>
      <c r="R13" s="71"/>
      <c r="S13" s="71"/>
      <c r="T13" s="71"/>
      <c r="U13" s="71"/>
      <c r="V13" s="71"/>
      <c r="W13" s="130"/>
      <c r="X13" s="167"/>
      <c r="Y13" s="167"/>
      <c r="Z13" s="167"/>
      <c r="AA13" s="167"/>
      <c r="AB13" s="167"/>
      <c r="AC13" s="167"/>
      <c r="AD13" s="167"/>
      <c r="AE13" s="167"/>
      <c r="AF13" s="167"/>
      <c r="AG13" s="167"/>
      <c r="AH13" s="167"/>
      <c r="AI13" s="167"/>
      <c r="AJ13" s="167"/>
      <c r="AK13" s="167"/>
      <c r="AL13" s="167"/>
      <c r="AM13" s="71"/>
    </row>
    <row r="14" spans="1:39" ht="17.25" customHeight="1">
      <c r="A14" s="129"/>
      <c r="B14" s="129"/>
      <c r="C14" s="129"/>
      <c r="D14" s="129"/>
      <c r="E14" s="129"/>
      <c r="F14" s="129"/>
      <c r="G14" s="129"/>
      <c r="H14" s="71"/>
      <c r="I14" s="71"/>
      <c r="J14" s="71"/>
      <c r="K14" s="71"/>
      <c r="L14" s="71"/>
      <c r="M14" s="71"/>
      <c r="N14" s="71"/>
      <c r="O14" s="71"/>
      <c r="P14" s="71"/>
      <c r="Q14" s="71"/>
      <c r="R14" s="71" t="s">
        <v>200</v>
      </c>
      <c r="S14" s="71"/>
      <c r="T14" s="71"/>
      <c r="U14" s="71"/>
      <c r="V14" s="71"/>
      <c r="W14" s="130"/>
      <c r="X14" s="167" t="s">
        <v>304</v>
      </c>
      <c r="Y14" s="167"/>
      <c r="Z14" s="167"/>
      <c r="AA14" s="167"/>
      <c r="AB14" s="167"/>
      <c r="AC14" s="167"/>
      <c r="AD14" s="167"/>
      <c r="AE14" s="167"/>
      <c r="AF14" s="167"/>
      <c r="AG14" s="167"/>
      <c r="AH14" s="167"/>
      <c r="AI14" s="167"/>
      <c r="AJ14" s="167"/>
      <c r="AK14" s="167"/>
      <c r="AL14" s="167"/>
      <c r="AM14" s="71"/>
    </row>
    <row r="15" spans="1:39" ht="17.25" customHeight="1">
      <c r="A15" s="129"/>
      <c r="B15" s="129"/>
      <c r="C15" s="129"/>
      <c r="D15" s="129"/>
      <c r="E15" s="129"/>
      <c r="F15" s="129"/>
      <c r="G15" s="129"/>
      <c r="H15" s="71"/>
      <c r="I15" s="71"/>
      <c r="J15" s="71"/>
      <c r="K15" s="71"/>
      <c r="L15" s="71"/>
      <c r="M15" s="71"/>
      <c r="N15" s="71"/>
      <c r="O15" s="71"/>
      <c r="P15" s="71"/>
      <c r="Q15" s="71"/>
      <c r="R15" s="71" t="s">
        <v>201</v>
      </c>
      <c r="S15" s="71"/>
      <c r="T15" s="71"/>
      <c r="U15" s="71"/>
      <c r="V15" s="71"/>
      <c r="W15" s="71"/>
      <c r="X15" s="167" t="s">
        <v>305</v>
      </c>
      <c r="Y15" s="167"/>
      <c r="Z15" s="167"/>
      <c r="AA15" s="167"/>
      <c r="AB15" s="167"/>
      <c r="AC15" s="167"/>
      <c r="AD15" s="167"/>
      <c r="AE15" s="167"/>
      <c r="AF15" s="167"/>
      <c r="AG15" s="167"/>
      <c r="AH15" s="167"/>
      <c r="AI15" s="167"/>
      <c r="AJ15" s="167"/>
      <c r="AK15" s="167"/>
      <c r="AL15" s="167"/>
      <c r="AM15" s="71"/>
    </row>
    <row r="16" spans="1:39" ht="17.25" customHeight="1">
      <c r="A16" s="129"/>
      <c r="B16" s="129"/>
      <c r="C16" s="129"/>
      <c r="D16" s="129"/>
      <c r="E16" s="129"/>
      <c r="F16" s="129"/>
      <c r="G16" s="129"/>
      <c r="H16" s="71"/>
      <c r="I16" s="71"/>
      <c r="J16" s="71"/>
      <c r="K16" s="71"/>
      <c r="L16" s="71"/>
      <c r="M16" s="71"/>
      <c r="N16" s="71"/>
      <c r="O16" s="71"/>
      <c r="P16" s="71"/>
      <c r="Q16" s="71"/>
      <c r="R16" s="71" t="s">
        <v>202</v>
      </c>
      <c r="S16" s="71"/>
      <c r="T16" s="71"/>
      <c r="U16" s="71"/>
      <c r="V16" s="71"/>
      <c r="W16" s="71"/>
      <c r="X16" s="167" t="s">
        <v>306</v>
      </c>
      <c r="Y16" s="167"/>
      <c r="Z16" s="167"/>
      <c r="AA16" s="167"/>
      <c r="AB16" s="167"/>
      <c r="AC16" s="167"/>
      <c r="AD16" s="167"/>
      <c r="AE16" s="167"/>
      <c r="AF16" s="167"/>
      <c r="AG16" s="167"/>
      <c r="AH16" s="167"/>
      <c r="AI16" s="167"/>
      <c r="AJ16" s="167"/>
      <c r="AK16" s="167"/>
      <c r="AL16" s="167"/>
      <c r="AM16" s="71"/>
    </row>
    <row r="17" spans="1:39" ht="17.25" customHeight="1">
      <c r="A17" s="129"/>
      <c r="B17" s="129"/>
      <c r="C17" s="129"/>
      <c r="D17" s="129"/>
      <c r="E17" s="129"/>
      <c r="F17" s="129"/>
      <c r="G17" s="129"/>
      <c r="H17" s="71"/>
      <c r="I17" s="71"/>
      <c r="J17" s="71"/>
      <c r="K17" s="71"/>
      <c r="L17" s="71"/>
      <c r="M17" s="71"/>
      <c r="N17" s="71"/>
      <c r="O17" s="71"/>
      <c r="P17" s="71"/>
      <c r="Q17" s="71"/>
      <c r="R17" s="71"/>
      <c r="S17" s="71"/>
      <c r="T17" s="71"/>
      <c r="U17" s="71"/>
      <c r="V17" s="71"/>
      <c r="W17" s="71"/>
      <c r="X17" s="135"/>
      <c r="Y17" s="135"/>
      <c r="Z17" s="135"/>
      <c r="AA17" s="135"/>
      <c r="AB17" s="135"/>
      <c r="AC17" s="135"/>
      <c r="AD17" s="135"/>
      <c r="AE17" s="135"/>
      <c r="AF17" s="135"/>
      <c r="AG17" s="135"/>
      <c r="AH17" s="135"/>
      <c r="AI17" s="135"/>
      <c r="AJ17" s="135"/>
      <c r="AK17" s="135"/>
      <c r="AL17" s="135"/>
      <c r="AM17" s="71"/>
    </row>
    <row r="18" spans="1:39" ht="17.25" customHeight="1">
      <c r="A18" s="129"/>
      <c r="B18" s="129"/>
      <c r="C18" s="129"/>
      <c r="D18" s="129"/>
      <c r="E18" s="129"/>
      <c r="F18" s="129"/>
      <c r="G18" s="129"/>
      <c r="H18" s="71"/>
      <c r="I18" s="71"/>
      <c r="J18" s="71"/>
      <c r="K18" s="71"/>
      <c r="L18" s="71"/>
      <c r="M18" s="71"/>
      <c r="N18" s="71"/>
      <c r="O18" s="71"/>
      <c r="P18" s="71"/>
      <c r="Q18" s="71"/>
      <c r="R18" s="71"/>
      <c r="S18" s="71"/>
      <c r="T18" s="71"/>
      <c r="U18" s="71"/>
      <c r="V18" s="71"/>
      <c r="W18" s="71"/>
      <c r="X18" s="135"/>
      <c r="Y18" s="135"/>
      <c r="Z18" s="135"/>
      <c r="AA18" s="135"/>
      <c r="AB18" s="135"/>
      <c r="AC18" s="135"/>
      <c r="AD18" s="135"/>
      <c r="AE18" s="135"/>
      <c r="AF18" s="135"/>
      <c r="AG18" s="135"/>
      <c r="AH18" s="135"/>
      <c r="AI18" s="135"/>
      <c r="AJ18" s="135"/>
      <c r="AK18" s="135"/>
      <c r="AL18" s="135"/>
      <c r="AM18" s="71"/>
    </row>
    <row r="19" spans="1:39" ht="17.25" customHeight="1">
      <c r="A19" s="71" t="s">
        <v>176</v>
      </c>
      <c r="B19" s="71"/>
      <c r="C19" s="130"/>
      <c r="D19" s="130"/>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row>
    <row r="20" spans="1:39" ht="17.25" customHeight="1">
      <c r="A20" s="71"/>
      <c r="B20" s="71"/>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row>
    <row r="21" spans="1:39" ht="30" customHeight="1">
      <c r="A21" s="71"/>
      <c r="B21" s="163" t="s">
        <v>3</v>
      </c>
      <c r="C21" s="163"/>
      <c r="D21" s="163"/>
      <c r="E21" s="163"/>
      <c r="F21" s="163"/>
      <c r="G21" s="163"/>
      <c r="H21" s="163"/>
      <c r="I21" s="163"/>
      <c r="J21" s="163"/>
      <c r="K21" s="166">
        <f ca="1">SUM(申請額一覧!I5:I54)*1000</f>
        <v>750000</v>
      </c>
      <c r="L21" s="166"/>
      <c r="M21" s="166"/>
      <c r="N21" s="166"/>
      <c r="O21" s="166"/>
      <c r="P21" s="166"/>
      <c r="Q21" s="166"/>
      <c r="R21" s="166"/>
      <c r="S21" s="166"/>
      <c r="T21" s="166"/>
      <c r="U21" s="166"/>
      <c r="V21" s="165" t="s">
        <v>204</v>
      </c>
      <c r="W21" s="165"/>
      <c r="X21" s="71"/>
      <c r="Y21" s="71"/>
      <c r="Z21" s="71"/>
      <c r="AA21" s="71"/>
      <c r="AB21" s="71"/>
      <c r="AC21" s="71"/>
      <c r="AD21" s="71"/>
      <c r="AE21" s="71"/>
      <c r="AF21" s="71"/>
      <c r="AG21" s="71"/>
      <c r="AH21" s="71"/>
      <c r="AI21" s="71"/>
      <c r="AJ21" s="71"/>
      <c r="AK21" s="71"/>
      <c r="AL21" s="71"/>
    </row>
    <row r="22" spans="1:39" ht="17.25" customHeight="1">
      <c r="A22" s="71"/>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row>
    <row r="23" spans="1:39" ht="17.25" customHeight="1">
      <c r="A23" s="71"/>
      <c r="B23" s="71"/>
      <c r="C23" s="71"/>
      <c r="D23" s="71"/>
      <c r="E23" s="71"/>
      <c r="F23" s="71"/>
      <c r="G23" s="71"/>
      <c r="H23" s="71"/>
      <c r="I23" s="71"/>
      <c r="J23" s="71"/>
      <c r="K23" s="71"/>
      <c r="L23" s="71"/>
      <c r="M23" s="71"/>
      <c r="N23" s="71"/>
      <c r="O23" s="71"/>
      <c r="P23" s="71"/>
      <c r="Q23" s="71"/>
      <c r="R23" s="71"/>
      <c r="S23" s="71"/>
      <c r="T23" s="71"/>
      <c r="U23" s="71"/>
      <c r="V23" s="71"/>
      <c r="W23" s="71"/>
      <c r="X23" s="131"/>
      <c r="Y23" s="131"/>
      <c r="Z23" s="131"/>
      <c r="AA23" s="131"/>
      <c r="AB23" s="131"/>
      <c r="AC23" s="71"/>
      <c r="AD23" s="71"/>
      <c r="AE23" s="71"/>
      <c r="AF23" s="71"/>
      <c r="AG23" s="71"/>
      <c r="AH23" s="71"/>
      <c r="AI23" s="71"/>
      <c r="AJ23" s="71"/>
      <c r="AK23" s="71"/>
      <c r="AL23" s="71"/>
      <c r="AM23" s="71"/>
    </row>
    <row r="24" spans="1:39" ht="17.25" customHeight="1">
      <c r="A24" s="71"/>
      <c r="B24" s="71"/>
      <c r="C24" s="71"/>
      <c r="D24" s="71"/>
      <c r="E24" s="71"/>
      <c r="F24" s="71"/>
      <c r="G24" s="71"/>
      <c r="H24" s="71"/>
      <c r="I24" s="71"/>
      <c r="J24" s="71"/>
      <c r="K24" s="71"/>
      <c r="L24" s="71"/>
      <c r="M24" s="71"/>
      <c r="N24" s="71"/>
      <c r="O24" s="71"/>
      <c r="P24" s="71"/>
      <c r="Q24" s="71"/>
      <c r="R24" s="71"/>
      <c r="S24" s="71"/>
      <c r="T24" s="71"/>
      <c r="U24" s="71"/>
      <c r="V24" s="71"/>
      <c r="W24" s="71"/>
      <c r="X24" s="131"/>
      <c r="Y24" s="131"/>
      <c r="Z24" s="131"/>
      <c r="AA24" s="131"/>
      <c r="AB24" s="131"/>
      <c r="AC24" s="71"/>
      <c r="AD24" s="71"/>
      <c r="AE24" s="71"/>
      <c r="AF24" s="71"/>
      <c r="AG24" s="71"/>
      <c r="AH24" s="71"/>
      <c r="AI24" s="71"/>
      <c r="AJ24" s="71"/>
      <c r="AK24" s="71"/>
      <c r="AL24" s="71"/>
      <c r="AM24" s="71"/>
    </row>
    <row r="25" spans="1:39" ht="17.25" customHeight="1">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row>
    <row r="26" spans="1:39" ht="17.25" customHeight="1">
      <c r="B26" s="71" t="s">
        <v>5</v>
      </c>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row>
    <row r="27" spans="1:39" ht="17.25" customHeight="1">
      <c r="B27" s="71" t="s">
        <v>207</v>
      </c>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row>
    <row r="28" spans="1:39" ht="17.25" customHeight="1">
      <c r="B28" s="71" t="s">
        <v>284</v>
      </c>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row>
    <row r="29" spans="1:39" ht="17.25" customHeight="1">
      <c r="B29" s="71"/>
      <c r="C29" s="71"/>
      <c r="D29" s="71" t="s">
        <v>300</v>
      </c>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row>
    <row r="30" spans="1:39" ht="17.25" customHeight="1">
      <c r="B30" s="71" t="s">
        <v>244</v>
      </c>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row>
    <row r="31" spans="1:39" ht="17.25" customHeight="1">
      <c r="B31" s="71" t="s">
        <v>239</v>
      </c>
    </row>
    <row r="32" spans="1:39" ht="17.25" customHeight="1"/>
    <row r="33" spans="1:37" ht="17.25" customHeight="1">
      <c r="M33" s="1" t="s">
        <v>6</v>
      </c>
    </row>
    <row r="34" spans="1:37" ht="17.25" customHeight="1">
      <c r="M34" s="161" t="s">
        <v>7</v>
      </c>
      <c r="N34" s="162"/>
      <c r="O34" s="162"/>
      <c r="P34" s="162"/>
      <c r="Q34" s="162"/>
      <c r="R34" s="162"/>
      <c r="S34" s="162"/>
      <c r="T34" s="76"/>
      <c r="U34" s="164" t="s">
        <v>307</v>
      </c>
      <c r="V34" s="164"/>
      <c r="W34" s="164"/>
      <c r="X34" s="164"/>
      <c r="Y34" s="164"/>
      <c r="Z34" s="164"/>
      <c r="AA34" s="164"/>
      <c r="AB34" s="164"/>
      <c r="AC34" s="164"/>
      <c r="AD34" s="164"/>
      <c r="AE34" s="164"/>
      <c r="AF34" s="164"/>
      <c r="AG34" s="164"/>
      <c r="AH34" s="164"/>
      <c r="AI34" s="164"/>
      <c r="AJ34" s="164"/>
      <c r="AK34" s="164"/>
    </row>
    <row r="35" spans="1:37" ht="17.25" customHeight="1">
      <c r="M35" s="161" t="s">
        <v>8</v>
      </c>
      <c r="N35" s="162"/>
      <c r="O35" s="162"/>
      <c r="P35" s="162"/>
      <c r="Q35" s="162"/>
      <c r="R35" s="162"/>
      <c r="S35" s="162"/>
      <c r="T35" s="76"/>
      <c r="U35" s="164" t="s">
        <v>308</v>
      </c>
      <c r="V35" s="164"/>
      <c r="W35" s="164"/>
      <c r="X35" s="164"/>
      <c r="Y35" s="164"/>
      <c r="Z35" s="164"/>
      <c r="AA35" s="164"/>
      <c r="AB35" s="164"/>
      <c r="AC35" s="164"/>
      <c r="AD35" s="164"/>
      <c r="AE35" s="164"/>
      <c r="AF35" s="164"/>
      <c r="AG35" s="164"/>
      <c r="AH35" s="164"/>
      <c r="AI35" s="164"/>
      <c r="AJ35" s="164"/>
      <c r="AK35" s="164"/>
    </row>
    <row r="36" spans="1:37" ht="17.25" customHeight="1">
      <c r="M36" s="154" t="s">
        <v>9</v>
      </c>
      <c r="N36" s="155"/>
      <c r="O36" s="155"/>
      <c r="P36" s="75"/>
      <c r="Q36" s="158" t="s">
        <v>10</v>
      </c>
      <c r="R36" s="159"/>
      <c r="S36" s="159"/>
      <c r="T36" s="160"/>
      <c r="U36" s="164" t="s">
        <v>309</v>
      </c>
      <c r="V36" s="164"/>
      <c r="W36" s="164"/>
      <c r="X36" s="164"/>
      <c r="Y36" s="164"/>
      <c r="Z36" s="164"/>
      <c r="AA36" s="164"/>
      <c r="AB36" s="164"/>
      <c r="AC36" s="164"/>
      <c r="AD36" s="164"/>
      <c r="AE36" s="164"/>
      <c r="AF36" s="164"/>
      <c r="AG36" s="164"/>
      <c r="AH36" s="164"/>
      <c r="AI36" s="164"/>
      <c r="AJ36" s="164"/>
      <c r="AK36" s="164"/>
    </row>
    <row r="37" spans="1:37" ht="17.25" customHeight="1">
      <c r="M37" s="156"/>
      <c r="N37" s="157"/>
      <c r="O37" s="157"/>
      <c r="P37" s="77"/>
      <c r="Q37" s="158" t="s">
        <v>11</v>
      </c>
      <c r="R37" s="159"/>
      <c r="S37" s="159"/>
      <c r="T37" s="160"/>
      <c r="U37" s="164" t="s">
        <v>310</v>
      </c>
      <c r="V37" s="164"/>
      <c r="W37" s="164"/>
      <c r="X37" s="164"/>
      <c r="Y37" s="164"/>
      <c r="Z37" s="164"/>
      <c r="AA37" s="164"/>
      <c r="AB37" s="164"/>
      <c r="AC37" s="164"/>
      <c r="AD37" s="164"/>
      <c r="AE37" s="164"/>
      <c r="AF37" s="164"/>
      <c r="AG37" s="164"/>
      <c r="AH37" s="164"/>
      <c r="AI37" s="164"/>
      <c r="AJ37" s="164"/>
      <c r="AK37" s="164"/>
    </row>
    <row r="38" spans="1:37" ht="18.75" customHeight="1">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row>
    <row r="39" spans="1:37">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row>
    <row r="40" spans="1:37">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1:37">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row>
    <row r="42" spans="1:37">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row r="43" spans="1:37">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row>
  </sheetData>
  <sheetProtection algorithmName="SHA-512" hashValue="dU8S8PBOzKef2fl/kwI7E47ue2XmcRHH/RrTNnKRaj6fCFADnbb1M9pQvidPImXJIui832OLqeensYXIj+h5Xg==" saltValue="6hBm6qrcBlT/xQKr1hICVA==" spinCount="100000" sheet="1" objects="1" scenarios="1"/>
  <mergeCells count="25">
    <mergeCell ref="W10:Z10"/>
    <mergeCell ref="R10:U10"/>
    <mergeCell ref="X16:AL16"/>
    <mergeCell ref="X14:AL14"/>
    <mergeCell ref="X15:AL15"/>
    <mergeCell ref="X12:AL12"/>
    <mergeCell ref="X13:AL13"/>
    <mergeCell ref="Y11:Z11"/>
    <mergeCell ref="AB11:AD11"/>
    <mergeCell ref="AD3:AK3"/>
    <mergeCell ref="A8:G8"/>
    <mergeCell ref="M36:O37"/>
    <mergeCell ref="Q36:T36"/>
    <mergeCell ref="Q37:T37"/>
    <mergeCell ref="M34:S34"/>
    <mergeCell ref="M35:S35"/>
    <mergeCell ref="B21:J21"/>
    <mergeCell ref="U37:AK37"/>
    <mergeCell ref="A5:AM5"/>
    <mergeCell ref="U34:AK34"/>
    <mergeCell ref="U35:AK35"/>
    <mergeCell ref="U36:AK36"/>
    <mergeCell ref="A6:AM6"/>
    <mergeCell ref="K21:U21"/>
    <mergeCell ref="V21:W21"/>
  </mergeCells>
  <phoneticPr fontId="4"/>
  <printOptions horizontalCentered="1"/>
  <pageMargins left="0.51181102362204722" right="0.51181102362204722" top="0.74803149606299213" bottom="0.7480314960629921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F54"/>
  <sheetViews>
    <sheetView showGridLines="0" showZeros="0" view="pageBreakPreview" zoomScaleNormal="100" zoomScaleSheetLayoutView="100" workbookViewId="0">
      <selection activeCell="B1" sqref="B1"/>
    </sheetView>
  </sheetViews>
  <sheetFormatPr defaultColWidth="2.25" defaultRowHeight="13.5"/>
  <cols>
    <col min="1" max="1" width="2.25" style="2"/>
    <col min="2" max="2" width="4.875" style="2" customWidth="1"/>
    <col min="3" max="3" width="35.625" style="2" customWidth="1"/>
    <col min="4" max="4" width="18.375" style="2" customWidth="1"/>
    <col min="5" max="5" width="30.625" style="2" customWidth="1"/>
    <col min="6" max="6" width="12.875" style="2" customWidth="1"/>
    <col min="7" max="7" width="30.625" style="2" customWidth="1"/>
    <col min="8" max="9" width="15.625" style="2" customWidth="1"/>
    <col min="10" max="10" width="5.625" style="2" customWidth="1"/>
    <col min="11" max="12" width="2.25" style="2"/>
    <col min="13" max="13" width="4.375" style="2" bestFit="1" customWidth="1"/>
    <col min="14" max="16384" width="2.25" style="2"/>
  </cols>
  <sheetData>
    <row r="1" spans="2:32">
      <c r="B1" s="2" t="s">
        <v>206</v>
      </c>
    </row>
    <row r="2" spans="2:32">
      <c r="B2" s="65"/>
    </row>
    <row r="3" spans="2:32" ht="18" customHeight="1">
      <c r="B3" s="172" t="s">
        <v>12</v>
      </c>
      <c r="C3" s="171" t="s">
        <v>13</v>
      </c>
      <c r="D3" s="173" t="s">
        <v>249</v>
      </c>
      <c r="E3" s="171" t="s">
        <v>14</v>
      </c>
      <c r="F3" s="171" t="s">
        <v>10</v>
      </c>
      <c r="G3" s="176" t="s">
        <v>15</v>
      </c>
      <c r="H3" s="174" t="s">
        <v>214</v>
      </c>
      <c r="I3" s="178" t="s">
        <v>288</v>
      </c>
      <c r="J3" s="169" t="s">
        <v>16</v>
      </c>
    </row>
    <row r="4" spans="2:32" ht="14.25" thickBot="1">
      <c r="B4" s="172"/>
      <c r="C4" s="171"/>
      <c r="D4" s="173"/>
      <c r="E4" s="171"/>
      <c r="F4" s="171"/>
      <c r="G4" s="177"/>
      <c r="H4" s="175"/>
      <c r="I4" s="179"/>
      <c r="J4" s="170"/>
    </row>
    <row r="5" spans="2:32" ht="39.950000000000003" customHeight="1" thickBot="1">
      <c r="B5" s="66">
        <f>ROW()-4</f>
        <v>1</v>
      </c>
      <c r="C5" s="139" t="str">
        <f ca="1">IFERROR(INDIRECT("個票"&amp;$B5&amp;"！$t$7"),"")</f>
        <v>居宅介護事業所岡山県</v>
      </c>
      <c r="D5" s="86" t="str">
        <f ca="1">IFERROR(INDIRECT("個票"&amp;$B5&amp;"！$h$7"),"")</f>
        <v>3300000001</v>
      </c>
      <c r="E5" s="139" t="str">
        <f ca="1">IFERROR(INDIRECT("個票"&amp;$B5&amp;"！$l$10"),"")</f>
        <v>居宅介護</v>
      </c>
      <c r="F5" s="86" t="str">
        <f ca="1">IFERROR(INDIRECT("個票"&amp;$B5&amp;"！$w$9"),"")</f>
        <v>086-123-4567</v>
      </c>
      <c r="G5" s="139" t="str">
        <f ca="1">IFERROR(INDIRECT("個票"&amp;$B5&amp;"！$ｄ$9")&amp;INDIRECT("個票"&amp;$B5&amp;"！$ｈ$9"),"")</f>
        <v>岡山県岡山市北区内山下2-4-6</v>
      </c>
      <c r="H5" s="148" t="str">
        <f ca="1">IF(I5&lt;&gt;"",申請書!$X$14,"")</f>
        <v>岡山県</v>
      </c>
      <c r="I5" s="68">
        <f ca="1">IFERROR(INDIRECT("個票"&amp;$B5&amp;"！$ai$24"),"")</f>
        <v>200</v>
      </c>
      <c r="J5" s="82"/>
      <c r="M5" s="84" t="str">
        <f ca="1">IF(_xlfn.SHEETS()-7=COUNTIF(I5:I54,"&gt;0"),"○","！（本表の事業所数と個票の枚数が一致しません）")</f>
        <v>○</v>
      </c>
      <c r="N5" s="85"/>
      <c r="O5" s="85"/>
      <c r="P5" s="85"/>
      <c r="Q5" s="85"/>
      <c r="R5" s="85"/>
      <c r="S5" s="85"/>
      <c r="T5" s="85"/>
      <c r="U5" s="85"/>
      <c r="V5" s="85"/>
      <c r="W5" s="85"/>
      <c r="X5" s="85"/>
      <c r="Y5" s="85"/>
      <c r="Z5" s="85"/>
      <c r="AA5" s="85"/>
      <c r="AB5" s="85"/>
      <c r="AC5" s="85"/>
      <c r="AD5" s="85"/>
      <c r="AE5" s="85"/>
      <c r="AF5" s="81"/>
    </row>
    <row r="6" spans="2:32" ht="39.950000000000003" customHeight="1">
      <c r="B6" s="66">
        <f t="shared" ref="B6:B54" si="0">ROW()-4</f>
        <v>2</v>
      </c>
      <c r="C6" s="139" t="str">
        <f t="shared" ref="C6:C54" ca="1" si="1">IFERROR(INDIRECT("個票"&amp;$B6&amp;"！$t$7"),"")</f>
        <v>就労継続支援B型事業所おかやま</v>
      </c>
      <c r="D6" s="86" t="str">
        <f t="shared" ref="D6:D54" ca="1" si="2">IFERROR(INDIRECT("個票"&amp;$B6&amp;"！$h$7"),"")</f>
        <v>3300000002</v>
      </c>
      <c r="E6" s="86" t="str">
        <f t="shared" ref="E6:E54" ca="1" si="3">IFERROR(INDIRECT("個票"&amp;$B6&amp;"！$l$10"),"")</f>
        <v>就労継続支援Ｂ型</v>
      </c>
      <c r="F6" s="86" t="str">
        <f t="shared" ref="F6:F54" ca="1" si="4">IFERROR(INDIRECT("個票"&amp;$B6&amp;"！$w$9"),"")</f>
        <v>086-123-4567</v>
      </c>
      <c r="G6" s="139" t="str">
        <f t="shared" ref="G6:G54" ca="1" si="5">IFERROR(INDIRECT("個票"&amp;$B6&amp;"！$ｄ$9")&amp;INDIRECT("個票"&amp;$B6&amp;"！$ｈ$9"),"")</f>
        <v>岡山県岡山市北区内山下2-4-6</v>
      </c>
      <c r="H6" s="148" t="str">
        <f ca="1">IF(I6&lt;&gt;"",申請書!$X$14,"")</f>
        <v>岡山県</v>
      </c>
      <c r="I6" s="68">
        <f t="shared" ref="I6:I54" ca="1" si="6">IFERROR(INDIRECT("個票"&amp;$B6&amp;"！$ai$24"),"")</f>
        <v>200</v>
      </c>
      <c r="J6" s="82"/>
      <c r="M6" s="83" t="s">
        <v>18</v>
      </c>
    </row>
    <row r="7" spans="2:32" ht="39.950000000000003" customHeight="1">
      <c r="B7" s="66">
        <f t="shared" si="0"/>
        <v>3</v>
      </c>
      <c r="C7" s="139" t="str">
        <f t="shared" ca="1" si="1"/>
        <v>障害者支援施設おかやま</v>
      </c>
      <c r="D7" s="86" t="str">
        <f t="shared" ca="1" si="2"/>
        <v>3300000002</v>
      </c>
      <c r="E7" s="86" t="str">
        <f t="shared" ca="1" si="3"/>
        <v>施設入所支援</v>
      </c>
      <c r="F7" s="86" t="str">
        <f t="shared" ca="1" si="4"/>
        <v>086-123-4567</v>
      </c>
      <c r="G7" s="139" t="str">
        <f t="shared" ca="1" si="5"/>
        <v>岡山県岡山市北区内山下2-4-6</v>
      </c>
      <c r="H7" s="148" t="str">
        <f ca="1">IF(I7&lt;&gt;"",申請書!$X$14,"")</f>
        <v>岡山県</v>
      </c>
      <c r="I7" s="68">
        <f t="shared" ca="1" si="6"/>
        <v>350</v>
      </c>
      <c r="J7" s="82"/>
      <c r="M7" s="83" t="s">
        <v>19</v>
      </c>
    </row>
    <row r="8" spans="2:32" ht="39.950000000000003" customHeight="1">
      <c r="B8" s="66">
        <f t="shared" si="0"/>
        <v>4</v>
      </c>
      <c r="C8" s="139" t="str">
        <f t="shared" ca="1" si="1"/>
        <v/>
      </c>
      <c r="D8" s="86" t="str">
        <f t="shared" ca="1" si="2"/>
        <v/>
      </c>
      <c r="E8" s="86" t="str">
        <f t="shared" ca="1" si="3"/>
        <v/>
      </c>
      <c r="F8" s="86" t="str">
        <f t="shared" ca="1" si="4"/>
        <v/>
      </c>
      <c r="G8" s="139" t="str">
        <f t="shared" ca="1" si="5"/>
        <v/>
      </c>
      <c r="H8" s="148" t="str">
        <f ca="1">IF(I8&lt;&gt;"",申請書!$X$14,"")</f>
        <v/>
      </c>
      <c r="I8" s="68" t="str">
        <f t="shared" ca="1" si="6"/>
        <v/>
      </c>
      <c r="J8" s="82"/>
    </row>
    <row r="9" spans="2:32" ht="39.950000000000003" customHeight="1">
      <c r="B9" s="66">
        <f t="shared" si="0"/>
        <v>5</v>
      </c>
      <c r="C9" s="139" t="str">
        <f t="shared" ca="1" si="1"/>
        <v/>
      </c>
      <c r="D9" s="86" t="str">
        <f t="shared" ca="1" si="2"/>
        <v/>
      </c>
      <c r="E9" s="86" t="str">
        <f t="shared" ca="1" si="3"/>
        <v/>
      </c>
      <c r="F9" s="86" t="str">
        <f t="shared" ca="1" si="4"/>
        <v/>
      </c>
      <c r="G9" s="139" t="str">
        <f t="shared" ca="1" si="5"/>
        <v/>
      </c>
      <c r="H9" s="148" t="str">
        <f ca="1">IF(I9&lt;&gt;"",申請書!$X$14,"")</f>
        <v/>
      </c>
      <c r="I9" s="68" t="str">
        <f t="shared" ca="1" si="6"/>
        <v/>
      </c>
      <c r="J9" s="82"/>
    </row>
    <row r="10" spans="2:32" ht="39.950000000000003" customHeight="1">
      <c r="B10" s="66">
        <f t="shared" si="0"/>
        <v>6</v>
      </c>
      <c r="C10" s="139" t="str">
        <f t="shared" ca="1" si="1"/>
        <v/>
      </c>
      <c r="D10" s="86" t="str">
        <f t="shared" ca="1" si="2"/>
        <v/>
      </c>
      <c r="E10" s="86" t="str">
        <f t="shared" ca="1" si="3"/>
        <v/>
      </c>
      <c r="F10" s="86" t="str">
        <f t="shared" ca="1" si="4"/>
        <v/>
      </c>
      <c r="G10" s="139" t="str">
        <f t="shared" ca="1" si="5"/>
        <v/>
      </c>
      <c r="H10" s="148" t="str">
        <f ca="1">IF(I10&lt;&gt;"",申請書!$X$14,"")</f>
        <v/>
      </c>
      <c r="I10" s="68" t="str">
        <f t="shared" ca="1" si="6"/>
        <v/>
      </c>
      <c r="J10" s="82"/>
    </row>
    <row r="11" spans="2:32" ht="39.950000000000003" customHeight="1">
      <c r="B11" s="66">
        <f t="shared" si="0"/>
        <v>7</v>
      </c>
      <c r="C11" s="139" t="str">
        <f t="shared" ca="1" si="1"/>
        <v/>
      </c>
      <c r="D11" s="86" t="str">
        <f t="shared" ca="1" si="2"/>
        <v/>
      </c>
      <c r="E11" s="86" t="str">
        <f t="shared" ca="1" si="3"/>
        <v/>
      </c>
      <c r="F11" s="86" t="str">
        <f t="shared" ca="1" si="4"/>
        <v/>
      </c>
      <c r="G11" s="139" t="str">
        <f t="shared" ca="1" si="5"/>
        <v/>
      </c>
      <c r="H11" s="148" t="str">
        <f ca="1">IF(I11&lt;&gt;"",申請書!$X$14,"")</f>
        <v/>
      </c>
      <c r="I11" s="68" t="str">
        <f t="shared" ca="1" si="6"/>
        <v/>
      </c>
      <c r="J11" s="82"/>
    </row>
    <row r="12" spans="2:32" ht="39.950000000000003" customHeight="1">
      <c r="B12" s="66">
        <f t="shared" si="0"/>
        <v>8</v>
      </c>
      <c r="C12" s="139" t="str">
        <f t="shared" ca="1" si="1"/>
        <v/>
      </c>
      <c r="D12" s="86" t="str">
        <f t="shared" ca="1" si="2"/>
        <v/>
      </c>
      <c r="E12" s="86" t="str">
        <f t="shared" ca="1" si="3"/>
        <v/>
      </c>
      <c r="F12" s="86" t="str">
        <f t="shared" ca="1" si="4"/>
        <v/>
      </c>
      <c r="G12" s="139" t="str">
        <f t="shared" ca="1" si="5"/>
        <v/>
      </c>
      <c r="H12" s="148" t="str">
        <f ca="1">IF(I12&lt;&gt;"",申請書!$X$14,"")</f>
        <v/>
      </c>
      <c r="I12" s="68" t="str">
        <f t="shared" ca="1" si="6"/>
        <v/>
      </c>
      <c r="J12" s="82"/>
    </row>
    <row r="13" spans="2:32" ht="39.950000000000003" customHeight="1">
      <c r="B13" s="66">
        <f t="shared" si="0"/>
        <v>9</v>
      </c>
      <c r="C13" s="139" t="str">
        <f t="shared" ca="1" si="1"/>
        <v/>
      </c>
      <c r="D13" s="86" t="str">
        <f t="shared" ca="1" si="2"/>
        <v/>
      </c>
      <c r="E13" s="86" t="str">
        <f t="shared" ca="1" si="3"/>
        <v/>
      </c>
      <c r="F13" s="86" t="str">
        <f t="shared" ca="1" si="4"/>
        <v/>
      </c>
      <c r="G13" s="139" t="str">
        <f t="shared" ca="1" si="5"/>
        <v/>
      </c>
      <c r="H13" s="148" t="str">
        <f ca="1">IF(I13&lt;&gt;"",申請書!$X$14,"")</f>
        <v/>
      </c>
      <c r="I13" s="68" t="str">
        <f t="shared" ca="1" si="6"/>
        <v/>
      </c>
      <c r="J13" s="82"/>
    </row>
    <row r="14" spans="2:32" ht="39.950000000000003" customHeight="1">
      <c r="B14" s="66">
        <f t="shared" si="0"/>
        <v>10</v>
      </c>
      <c r="C14" s="139" t="str">
        <f t="shared" ca="1" si="1"/>
        <v/>
      </c>
      <c r="D14" s="86" t="str">
        <f t="shared" ca="1" si="2"/>
        <v/>
      </c>
      <c r="E14" s="86" t="str">
        <f t="shared" ca="1" si="3"/>
        <v/>
      </c>
      <c r="F14" s="86" t="str">
        <f t="shared" ca="1" si="4"/>
        <v/>
      </c>
      <c r="G14" s="139" t="str">
        <f t="shared" ca="1" si="5"/>
        <v/>
      </c>
      <c r="H14" s="148" t="str">
        <f ca="1">IF(I14&lt;&gt;"",申請書!$X$14,"")</f>
        <v/>
      </c>
      <c r="I14" s="68" t="str">
        <f t="shared" ca="1" si="6"/>
        <v/>
      </c>
      <c r="J14" s="82"/>
    </row>
    <row r="15" spans="2:32" ht="39.950000000000003" customHeight="1">
      <c r="B15" s="66">
        <f t="shared" si="0"/>
        <v>11</v>
      </c>
      <c r="C15" s="139" t="str">
        <f t="shared" ca="1" si="1"/>
        <v/>
      </c>
      <c r="D15" s="86" t="str">
        <f t="shared" ca="1" si="2"/>
        <v/>
      </c>
      <c r="E15" s="86" t="str">
        <f t="shared" ca="1" si="3"/>
        <v/>
      </c>
      <c r="F15" s="86" t="str">
        <f t="shared" ca="1" si="4"/>
        <v/>
      </c>
      <c r="G15" s="139" t="str">
        <f t="shared" ca="1" si="5"/>
        <v/>
      </c>
      <c r="H15" s="148" t="str">
        <f ca="1">IF(I15&lt;&gt;"",申請書!$X$14,"")</f>
        <v/>
      </c>
      <c r="I15" s="68" t="str">
        <f t="shared" ca="1" si="6"/>
        <v/>
      </c>
      <c r="J15" s="82"/>
    </row>
    <row r="16" spans="2:32" ht="39.950000000000003" customHeight="1">
      <c r="B16" s="66">
        <f t="shared" si="0"/>
        <v>12</v>
      </c>
      <c r="C16" s="139" t="str">
        <f t="shared" ca="1" si="1"/>
        <v/>
      </c>
      <c r="D16" s="86" t="str">
        <f t="shared" ca="1" si="2"/>
        <v/>
      </c>
      <c r="E16" s="86" t="str">
        <f t="shared" ca="1" si="3"/>
        <v/>
      </c>
      <c r="F16" s="86" t="str">
        <f t="shared" ca="1" si="4"/>
        <v/>
      </c>
      <c r="G16" s="139" t="str">
        <f t="shared" ca="1" si="5"/>
        <v/>
      </c>
      <c r="H16" s="148" t="str">
        <f ca="1">IF(I16&lt;&gt;"",申請書!$X$14,"")</f>
        <v/>
      </c>
      <c r="I16" s="68" t="str">
        <f t="shared" ca="1" si="6"/>
        <v/>
      </c>
      <c r="J16" s="82"/>
    </row>
    <row r="17" spans="2:10" ht="39.950000000000003" customHeight="1">
      <c r="B17" s="66">
        <f t="shared" si="0"/>
        <v>13</v>
      </c>
      <c r="C17" s="139" t="str">
        <f t="shared" ca="1" si="1"/>
        <v/>
      </c>
      <c r="D17" s="86" t="str">
        <f t="shared" ca="1" si="2"/>
        <v/>
      </c>
      <c r="E17" s="86" t="str">
        <f t="shared" ca="1" si="3"/>
        <v/>
      </c>
      <c r="F17" s="86" t="str">
        <f t="shared" ca="1" si="4"/>
        <v/>
      </c>
      <c r="G17" s="139" t="str">
        <f t="shared" ca="1" si="5"/>
        <v/>
      </c>
      <c r="H17" s="148" t="str">
        <f ca="1">IF(I17&lt;&gt;"",申請書!$X$14,"")</f>
        <v/>
      </c>
      <c r="I17" s="68" t="str">
        <f t="shared" ca="1" si="6"/>
        <v/>
      </c>
      <c r="J17" s="82"/>
    </row>
    <row r="18" spans="2:10" ht="39.950000000000003" customHeight="1">
      <c r="B18" s="66">
        <f t="shared" si="0"/>
        <v>14</v>
      </c>
      <c r="C18" s="139" t="str">
        <f t="shared" ca="1" si="1"/>
        <v/>
      </c>
      <c r="D18" s="86" t="str">
        <f t="shared" ca="1" si="2"/>
        <v/>
      </c>
      <c r="E18" s="86" t="str">
        <f t="shared" ca="1" si="3"/>
        <v/>
      </c>
      <c r="F18" s="86" t="str">
        <f t="shared" ca="1" si="4"/>
        <v/>
      </c>
      <c r="G18" s="139" t="str">
        <f t="shared" ca="1" si="5"/>
        <v/>
      </c>
      <c r="H18" s="148" t="str">
        <f ca="1">IF(I18&lt;&gt;"",申請書!$X$14,"")</f>
        <v/>
      </c>
      <c r="I18" s="68" t="str">
        <f t="shared" ca="1" si="6"/>
        <v/>
      </c>
      <c r="J18" s="82"/>
    </row>
    <row r="19" spans="2:10" ht="39.950000000000003" customHeight="1">
      <c r="B19" s="66">
        <f t="shared" si="0"/>
        <v>15</v>
      </c>
      <c r="C19" s="139" t="str">
        <f t="shared" ca="1" si="1"/>
        <v/>
      </c>
      <c r="D19" s="86" t="str">
        <f t="shared" ca="1" si="2"/>
        <v/>
      </c>
      <c r="E19" s="86" t="str">
        <f t="shared" ca="1" si="3"/>
        <v/>
      </c>
      <c r="F19" s="86" t="str">
        <f t="shared" ca="1" si="4"/>
        <v/>
      </c>
      <c r="G19" s="139" t="str">
        <f t="shared" ca="1" si="5"/>
        <v/>
      </c>
      <c r="H19" s="148" t="str">
        <f ca="1">IF(I19&lt;&gt;"",申請書!$X$14,"")</f>
        <v/>
      </c>
      <c r="I19" s="68" t="str">
        <f t="shared" ca="1" si="6"/>
        <v/>
      </c>
      <c r="J19" s="82"/>
    </row>
    <row r="20" spans="2:10" ht="39.950000000000003" customHeight="1">
      <c r="B20" s="66">
        <f t="shared" si="0"/>
        <v>16</v>
      </c>
      <c r="C20" s="139" t="str">
        <f t="shared" ca="1" si="1"/>
        <v/>
      </c>
      <c r="D20" s="86" t="str">
        <f t="shared" ca="1" si="2"/>
        <v/>
      </c>
      <c r="E20" s="86" t="str">
        <f t="shared" ca="1" si="3"/>
        <v/>
      </c>
      <c r="F20" s="86" t="str">
        <f t="shared" ca="1" si="4"/>
        <v/>
      </c>
      <c r="G20" s="139" t="str">
        <f t="shared" ca="1" si="5"/>
        <v/>
      </c>
      <c r="H20" s="148" t="str">
        <f ca="1">IF(I20&lt;&gt;"",申請書!$X$14,"")</f>
        <v/>
      </c>
      <c r="I20" s="68" t="str">
        <f t="shared" ca="1" si="6"/>
        <v/>
      </c>
      <c r="J20" s="82"/>
    </row>
    <row r="21" spans="2:10" ht="39.950000000000003" customHeight="1">
      <c r="B21" s="66">
        <f t="shared" si="0"/>
        <v>17</v>
      </c>
      <c r="C21" s="139" t="str">
        <f t="shared" ca="1" si="1"/>
        <v/>
      </c>
      <c r="D21" s="86" t="str">
        <f t="shared" ca="1" si="2"/>
        <v/>
      </c>
      <c r="E21" s="86" t="str">
        <f t="shared" ca="1" si="3"/>
        <v/>
      </c>
      <c r="F21" s="86" t="str">
        <f t="shared" ca="1" si="4"/>
        <v/>
      </c>
      <c r="G21" s="139" t="str">
        <f t="shared" ca="1" si="5"/>
        <v/>
      </c>
      <c r="H21" s="148" t="str">
        <f ca="1">IF(I21&lt;&gt;"",申請書!$X$14,"")</f>
        <v/>
      </c>
      <c r="I21" s="68" t="str">
        <f t="shared" ca="1" si="6"/>
        <v/>
      </c>
      <c r="J21" s="82"/>
    </row>
    <row r="22" spans="2:10" ht="39.950000000000003" customHeight="1">
      <c r="B22" s="66">
        <f t="shared" si="0"/>
        <v>18</v>
      </c>
      <c r="C22" s="139" t="str">
        <f t="shared" ca="1" si="1"/>
        <v/>
      </c>
      <c r="D22" s="86" t="str">
        <f t="shared" ca="1" si="2"/>
        <v/>
      </c>
      <c r="E22" s="86" t="str">
        <f t="shared" ca="1" si="3"/>
        <v/>
      </c>
      <c r="F22" s="86" t="str">
        <f t="shared" ca="1" si="4"/>
        <v/>
      </c>
      <c r="G22" s="139" t="str">
        <f t="shared" ca="1" si="5"/>
        <v/>
      </c>
      <c r="H22" s="148" t="str">
        <f ca="1">IF(I22&lt;&gt;"",申請書!$X$14,"")</f>
        <v/>
      </c>
      <c r="I22" s="68" t="str">
        <f t="shared" ca="1" si="6"/>
        <v/>
      </c>
      <c r="J22" s="82"/>
    </row>
    <row r="23" spans="2:10" ht="39.950000000000003" customHeight="1">
      <c r="B23" s="66">
        <f t="shared" si="0"/>
        <v>19</v>
      </c>
      <c r="C23" s="139" t="str">
        <f t="shared" ca="1" si="1"/>
        <v/>
      </c>
      <c r="D23" s="86" t="str">
        <f t="shared" ca="1" si="2"/>
        <v/>
      </c>
      <c r="E23" s="86" t="str">
        <f t="shared" ca="1" si="3"/>
        <v/>
      </c>
      <c r="F23" s="86" t="str">
        <f t="shared" ca="1" si="4"/>
        <v/>
      </c>
      <c r="G23" s="139" t="str">
        <f t="shared" ca="1" si="5"/>
        <v/>
      </c>
      <c r="H23" s="148" t="str">
        <f ca="1">IF(I23&lt;&gt;"",申請書!$X$14,"")</f>
        <v/>
      </c>
      <c r="I23" s="68" t="str">
        <f t="shared" ca="1" si="6"/>
        <v/>
      </c>
      <c r="J23" s="82"/>
    </row>
    <row r="24" spans="2:10" ht="39.950000000000003" customHeight="1">
      <c r="B24" s="66">
        <f t="shared" si="0"/>
        <v>20</v>
      </c>
      <c r="C24" s="139" t="str">
        <f t="shared" ca="1" si="1"/>
        <v/>
      </c>
      <c r="D24" s="86" t="str">
        <f t="shared" ca="1" si="2"/>
        <v/>
      </c>
      <c r="E24" s="86" t="str">
        <f t="shared" ca="1" si="3"/>
        <v/>
      </c>
      <c r="F24" s="86" t="str">
        <f t="shared" ca="1" si="4"/>
        <v/>
      </c>
      <c r="G24" s="139" t="str">
        <f t="shared" ca="1" si="5"/>
        <v/>
      </c>
      <c r="H24" s="148" t="str">
        <f ca="1">IF(I24&lt;&gt;"",申請書!$X$14,"")</f>
        <v/>
      </c>
      <c r="I24" s="68" t="str">
        <f t="shared" ca="1" si="6"/>
        <v/>
      </c>
      <c r="J24" s="82"/>
    </row>
    <row r="25" spans="2:10" ht="39.950000000000003" customHeight="1">
      <c r="B25" s="66">
        <f t="shared" si="0"/>
        <v>21</v>
      </c>
      <c r="C25" s="139" t="str">
        <f t="shared" ca="1" si="1"/>
        <v/>
      </c>
      <c r="D25" s="86" t="str">
        <f t="shared" ca="1" si="2"/>
        <v/>
      </c>
      <c r="E25" s="86" t="str">
        <f t="shared" ca="1" si="3"/>
        <v/>
      </c>
      <c r="F25" s="86" t="str">
        <f t="shared" ca="1" si="4"/>
        <v/>
      </c>
      <c r="G25" s="139" t="str">
        <f t="shared" ca="1" si="5"/>
        <v/>
      </c>
      <c r="H25" s="148" t="str">
        <f ca="1">IF(I25&lt;&gt;"",申請書!$X$14,"")</f>
        <v/>
      </c>
      <c r="I25" s="68" t="str">
        <f t="shared" ca="1" si="6"/>
        <v/>
      </c>
      <c r="J25" s="82"/>
    </row>
    <row r="26" spans="2:10" ht="39.950000000000003" customHeight="1">
      <c r="B26" s="66">
        <f t="shared" si="0"/>
        <v>22</v>
      </c>
      <c r="C26" s="139" t="str">
        <f t="shared" ca="1" si="1"/>
        <v/>
      </c>
      <c r="D26" s="86" t="str">
        <f t="shared" ca="1" si="2"/>
        <v/>
      </c>
      <c r="E26" s="86" t="str">
        <f t="shared" ca="1" si="3"/>
        <v/>
      </c>
      <c r="F26" s="86" t="str">
        <f t="shared" ca="1" si="4"/>
        <v/>
      </c>
      <c r="G26" s="139" t="str">
        <f t="shared" ca="1" si="5"/>
        <v/>
      </c>
      <c r="H26" s="148" t="str">
        <f ca="1">IF(I26&lt;&gt;"",申請書!$X$14,"")</f>
        <v/>
      </c>
      <c r="I26" s="68" t="str">
        <f t="shared" ca="1" si="6"/>
        <v/>
      </c>
      <c r="J26" s="82"/>
    </row>
    <row r="27" spans="2:10" ht="39.950000000000003" customHeight="1">
      <c r="B27" s="66">
        <f t="shared" si="0"/>
        <v>23</v>
      </c>
      <c r="C27" s="139" t="str">
        <f t="shared" ca="1" si="1"/>
        <v/>
      </c>
      <c r="D27" s="86" t="str">
        <f t="shared" ca="1" si="2"/>
        <v/>
      </c>
      <c r="E27" s="86" t="str">
        <f t="shared" ca="1" si="3"/>
        <v/>
      </c>
      <c r="F27" s="86" t="str">
        <f t="shared" ca="1" si="4"/>
        <v/>
      </c>
      <c r="G27" s="139" t="str">
        <f t="shared" ca="1" si="5"/>
        <v/>
      </c>
      <c r="H27" s="148" t="str">
        <f ca="1">IF(I27&lt;&gt;"",申請書!$X$14,"")</f>
        <v/>
      </c>
      <c r="I27" s="68" t="str">
        <f t="shared" ca="1" si="6"/>
        <v/>
      </c>
      <c r="J27" s="82"/>
    </row>
    <row r="28" spans="2:10" ht="39.950000000000003" customHeight="1">
      <c r="B28" s="66">
        <f t="shared" si="0"/>
        <v>24</v>
      </c>
      <c r="C28" s="139" t="str">
        <f t="shared" ca="1" si="1"/>
        <v/>
      </c>
      <c r="D28" s="86" t="str">
        <f t="shared" ca="1" si="2"/>
        <v/>
      </c>
      <c r="E28" s="86" t="str">
        <f t="shared" ca="1" si="3"/>
        <v/>
      </c>
      <c r="F28" s="86" t="str">
        <f t="shared" ca="1" si="4"/>
        <v/>
      </c>
      <c r="G28" s="139" t="str">
        <f t="shared" ca="1" si="5"/>
        <v/>
      </c>
      <c r="H28" s="148" t="str">
        <f ca="1">IF(I28&lt;&gt;"",申請書!$X$14,"")</f>
        <v/>
      </c>
      <c r="I28" s="68" t="str">
        <f t="shared" ca="1" si="6"/>
        <v/>
      </c>
      <c r="J28" s="82"/>
    </row>
    <row r="29" spans="2:10" ht="39.950000000000003" customHeight="1">
      <c r="B29" s="66">
        <f t="shared" si="0"/>
        <v>25</v>
      </c>
      <c r="C29" s="139" t="str">
        <f t="shared" ca="1" si="1"/>
        <v/>
      </c>
      <c r="D29" s="86" t="str">
        <f t="shared" ca="1" si="2"/>
        <v/>
      </c>
      <c r="E29" s="86" t="str">
        <f t="shared" ca="1" si="3"/>
        <v/>
      </c>
      <c r="F29" s="86" t="str">
        <f t="shared" ca="1" si="4"/>
        <v/>
      </c>
      <c r="G29" s="139" t="str">
        <f t="shared" ca="1" si="5"/>
        <v/>
      </c>
      <c r="H29" s="148" t="str">
        <f ca="1">IF(I29&lt;&gt;"",申請書!$X$14,"")</f>
        <v/>
      </c>
      <c r="I29" s="68" t="str">
        <f t="shared" ca="1" si="6"/>
        <v/>
      </c>
      <c r="J29" s="82"/>
    </row>
    <row r="30" spans="2:10" ht="39.950000000000003" customHeight="1">
      <c r="B30" s="66">
        <f t="shared" si="0"/>
        <v>26</v>
      </c>
      <c r="C30" s="139" t="str">
        <f t="shared" ca="1" si="1"/>
        <v/>
      </c>
      <c r="D30" s="86" t="str">
        <f t="shared" ca="1" si="2"/>
        <v/>
      </c>
      <c r="E30" s="86" t="str">
        <f t="shared" ca="1" si="3"/>
        <v/>
      </c>
      <c r="F30" s="86" t="str">
        <f t="shared" ca="1" si="4"/>
        <v/>
      </c>
      <c r="G30" s="139" t="str">
        <f t="shared" ca="1" si="5"/>
        <v/>
      </c>
      <c r="H30" s="148" t="str">
        <f ca="1">IF(I30&lt;&gt;"",申請書!$X$14,"")</f>
        <v/>
      </c>
      <c r="I30" s="68" t="str">
        <f t="shared" ca="1" si="6"/>
        <v/>
      </c>
      <c r="J30" s="82"/>
    </row>
    <row r="31" spans="2:10" ht="39.950000000000003" customHeight="1">
      <c r="B31" s="66">
        <f t="shared" si="0"/>
        <v>27</v>
      </c>
      <c r="C31" s="139" t="str">
        <f t="shared" ca="1" si="1"/>
        <v/>
      </c>
      <c r="D31" s="86" t="str">
        <f t="shared" ca="1" si="2"/>
        <v/>
      </c>
      <c r="E31" s="86" t="str">
        <f t="shared" ca="1" si="3"/>
        <v/>
      </c>
      <c r="F31" s="86" t="str">
        <f t="shared" ca="1" si="4"/>
        <v/>
      </c>
      <c r="G31" s="139" t="str">
        <f t="shared" ca="1" si="5"/>
        <v/>
      </c>
      <c r="H31" s="148" t="str">
        <f ca="1">IF(I31&lt;&gt;"",申請書!$X$14,"")</f>
        <v/>
      </c>
      <c r="I31" s="68" t="str">
        <f t="shared" ca="1" si="6"/>
        <v/>
      </c>
      <c r="J31" s="82"/>
    </row>
    <row r="32" spans="2:10" ht="39.950000000000003" customHeight="1">
      <c r="B32" s="66">
        <f t="shared" si="0"/>
        <v>28</v>
      </c>
      <c r="C32" s="139" t="str">
        <f t="shared" ca="1" si="1"/>
        <v/>
      </c>
      <c r="D32" s="86" t="str">
        <f t="shared" ca="1" si="2"/>
        <v/>
      </c>
      <c r="E32" s="86" t="str">
        <f t="shared" ca="1" si="3"/>
        <v/>
      </c>
      <c r="F32" s="86" t="str">
        <f t="shared" ca="1" si="4"/>
        <v/>
      </c>
      <c r="G32" s="139" t="str">
        <f t="shared" ca="1" si="5"/>
        <v/>
      </c>
      <c r="H32" s="148" t="str">
        <f ca="1">IF(I32&lt;&gt;"",申請書!$X$14,"")</f>
        <v/>
      </c>
      <c r="I32" s="68" t="str">
        <f t="shared" ca="1" si="6"/>
        <v/>
      </c>
      <c r="J32" s="82"/>
    </row>
    <row r="33" spans="2:10" ht="39.950000000000003" customHeight="1">
      <c r="B33" s="66">
        <f t="shared" si="0"/>
        <v>29</v>
      </c>
      <c r="C33" s="139" t="str">
        <f t="shared" ca="1" si="1"/>
        <v/>
      </c>
      <c r="D33" s="86" t="str">
        <f t="shared" ca="1" si="2"/>
        <v/>
      </c>
      <c r="E33" s="86" t="str">
        <f t="shared" ca="1" si="3"/>
        <v/>
      </c>
      <c r="F33" s="86" t="str">
        <f t="shared" ca="1" si="4"/>
        <v/>
      </c>
      <c r="G33" s="139" t="str">
        <f t="shared" ca="1" si="5"/>
        <v/>
      </c>
      <c r="H33" s="148" t="str">
        <f ca="1">IF(I33&lt;&gt;"",申請書!$X$14,"")</f>
        <v/>
      </c>
      <c r="I33" s="68" t="str">
        <f t="shared" ca="1" si="6"/>
        <v/>
      </c>
      <c r="J33" s="82"/>
    </row>
    <row r="34" spans="2:10" ht="39.950000000000003" customHeight="1">
      <c r="B34" s="66">
        <f t="shared" si="0"/>
        <v>30</v>
      </c>
      <c r="C34" s="139" t="str">
        <f t="shared" ca="1" si="1"/>
        <v/>
      </c>
      <c r="D34" s="86" t="str">
        <f t="shared" ca="1" si="2"/>
        <v/>
      </c>
      <c r="E34" s="86" t="str">
        <f t="shared" ca="1" si="3"/>
        <v/>
      </c>
      <c r="F34" s="86" t="str">
        <f t="shared" ca="1" si="4"/>
        <v/>
      </c>
      <c r="G34" s="139" t="str">
        <f t="shared" ca="1" si="5"/>
        <v/>
      </c>
      <c r="H34" s="148" t="str">
        <f ca="1">IF(I34&lt;&gt;"",申請書!$X$14,"")</f>
        <v/>
      </c>
      <c r="I34" s="68" t="str">
        <f t="shared" ca="1" si="6"/>
        <v/>
      </c>
      <c r="J34" s="82"/>
    </row>
    <row r="35" spans="2:10" ht="39.950000000000003" customHeight="1">
      <c r="B35" s="66">
        <f t="shared" si="0"/>
        <v>31</v>
      </c>
      <c r="C35" s="139" t="str">
        <f t="shared" ca="1" si="1"/>
        <v/>
      </c>
      <c r="D35" s="86" t="str">
        <f t="shared" ca="1" si="2"/>
        <v/>
      </c>
      <c r="E35" s="86" t="str">
        <f t="shared" ca="1" si="3"/>
        <v/>
      </c>
      <c r="F35" s="86" t="str">
        <f t="shared" ca="1" si="4"/>
        <v/>
      </c>
      <c r="G35" s="139" t="str">
        <f t="shared" ca="1" si="5"/>
        <v/>
      </c>
      <c r="H35" s="148" t="str">
        <f ca="1">IF(I35&lt;&gt;"",申請書!$X$14,"")</f>
        <v/>
      </c>
      <c r="I35" s="68" t="str">
        <f t="shared" ca="1" si="6"/>
        <v/>
      </c>
      <c r="J35" s="82"/>
    </row>
    <row r="36" spans="2:10" ht="39.950000000000003" customHeight="1">
      <c r="B36" s="66">
        <f t="shared" si="0"/>
        <v>32</v>
      </c>
      <c r="C36" s="139" t="str">
        <f t="shared" ca="1" si="1"/>
        <v/>
      </c>
      <c r="D36" s="86" t="str">
        <f t="shared" ca="1" si="2"/>
        <v/>
      </c>
      <c r="E36" s="86" t="str">
        <f t="shared" ca="1" si="3"/>
        <v/>
      </c>
      <c r="F36" s="86" t="str">
        <f t="shared" ca="1" si="4"/>
        <v/>
      </c>
      <c r="G36" s="139" t="str">
        <f t="shared" ca="1" si="5"/>
        <v/>
      </c>
      <c r="H36" s="148" t="str">
        <f ca="1">IF(I36&lt;&gt;"",申請書!$X$14,"")</f>
        <v/>
      </c>
      <c r="I36" s="68" t="str">
        <f t="shared" ca="1" si="6"/>
        <v/>
      </c>
      <c r="J36" s="82"/>
    </row>
    <row r="37" spans="2:10" ht="39.950000000000003" customHeight="1">
      <c r="B37" s="66">
        <f t="shared" si="0"/>
        <v>33</v>
      </c>
      <c r="C37" s="139" t="str">
        <f t="shared" ca="1" si="1"/>
        <v/>
      </c>
      <c r="D37" s="86" t="str">
        <f t="shared" ca="1" si="2"/>
        <v/>
      </c>
      <c r="E37" s="86" t="str">
        <f t="shared" ca="1" si="3"/>
        <v/>
      </c>
      <c r="F37" s="86" t="str">
        <f t="shared" ca="1" si="4"/>
        <v/>
      </c>
      <c r="G37" s="139" t="str">
        <f t="shared" ca="1" si="5"/>
        <v/>
      </c>
      <c r="H37" s="148" t="str">
        <f ca="1">IF(I37&lt;&gt;"",申請書!$X$14,"")</f>
        <v/>
      </c>
      <c r="I37" s="68" t="str">
        <f t="shared" ca="1" si="6"/>
        <v/>
      </c>
      <c r="J37" s="82"/>
    </row>
    <row r="38" spans="2:10" ht="39.950000000000003" customHeight="1">
      <c r="B38" s="66">
        <f t="shared" si="0"/>
        <v>34</v>
      </c>
      <c r="C38" s="139" t="str">
        <f t="shared" ca="1" si="1"/>
        <v/>
      </c>
      <c r="D38" s="86" t="str">
        <f t="shared" ca="1" si="2"/>
        <v/>
      </c>
      <c r="E38" s="86" t="str">
        <f t="shared" ca="1" si="3"/>
        <v/>
      </c>
      <c r="F38" s="86" t="str">
        <f t="shared" ca="1" si="4"/>
        <v/>
      </c>
      <c r="G38" s="139" t="str">
        <f t="shared" ca="1" si="5"/>
        <v/>
      </c>
      <c r="H38" s="148" t="str">
        <f ca="1">IF(I38&lt;&gt;"",申請書!$X$14,"")</f>
        <v/>
      </c>
      <c r="I38" s="68" t="str">
        <f t="shared" ca="1" si="6"/>
        <v/>
      </c>
      <c r="J38" s="82"/>
    </row>
    <row r="39" spans="2:10" ht="39.950000000000003" customHeight="1">
      <c r="B39" s="66">
        <f t="shared" si="0"/>
        <v>35</v>
      </c>
      <c r="C39" s="139" t="str">
        <f t="shared" ca="1" si="1"/>
        <v/>
      </c>
      <c r="D39" s="86" t="str">
        <f t="shared" ca="1" si="2"/>
        <v/>
      </c>
      <c r="E39" s="86" t="str">
        <f t="shared" ca="1" si="3"/>
        <v/>
      </c>
      <c r="F39" s="86" t="str">
        <f t="shared" ca="1" si="4"/>
        <v/>
      </c>
      <c r="G39" s="139" t="str">
        <f t="shared" ca="1" si="5"/>
        <v/>
      </c>
      <c r="H39" s="148" t="str">
        <f ca="1">IF(I39&lt;&gt;"",申請書!$X$14,"")</f>
        <v/>
      </c>
      <c r="I39" s="68" t="str">
        <f t="shared" ca="1" si="6"/>
        <v/>
      </c>
      <c r="J39" s="82"/>
    </row>
    <row r="40" spans="2:10" ht="39.950000000000003" customHeight="1">
      <c r="B40" s="66">
        <f t="shared" si="0"/>
        <v>36</v>
      </c>
      <c r="C40" s="139" t="str">
        <f t="shared" ca="1" si="1"/>
        <v/>
      </c>
      <c r="D40" s="86" t="str">
        <f t="shared" ca="1" si="2"/>
        <v/>
      </c>
      <c r="E40" s="86" t="str">
        <f t="shared" ca="1" si="3"/>
        <v/>
      </c>
      <c r="F40" s="86" t="str">
        <f t="shared" ca="1" si="4"/>
        <v/>
      </c>
      <c r="G40" s="139" t="str">
        <f t="shared" ca="1" si="5"/>
        <v/>
      </c>
      <c r="H40" s="148" t="str">
        <f ca="1">IF(I40&lt;&gt;"",申請書!$X$14,"")</f>
        <v/>
      </c>
      <c r="I40" s="68" t="str">
        <f t="shared" ca="1" si="6"/>
        <v/>
      </c>
      <c r="J40" s="82"/>
    </row>
    <row r="41" spans="2:10" ht="39.950000000000003" customHeight="1">
      <c r="B41" s="66">
        <f t="shared" si="0"/>
        <v>37</v>
      </c>
      <c r="C41" s="139" t="str">
        <f t="shared" ca="1" si="1"/>
        <v/>
      </c>
      <c r="D41" s="86" t="str">
        <f t="shared" ca="1" si="2"/>
        <v/>
      </c>
      <c r="E41" s="86" t="str">
        <f t="shared" ca="1" si="3"/>
        <v/>
      </c>
      <c r="F41" s="86" t="str">
        <f t="shared" ca="1" si="4"/>
        <v/>
      </c>
      <c r="G41" s="139" t="str">
        <f t="shared" ca="1" si="5"/>
        <v/>
      </c>
      <c r="H41" s="148" t="str">
        <f ca="1">IF(I41&lt;&gt;"",申請書!$X$14,"")</f>
        <v/>
      </c>
      <c r="I41" s="68" t="str">
        <f t="shared" ca="1" si="6"/>
        <v/>
      </c>
      <c r="J41" s="82"/>
    </row>
    <row r="42" spans="2:10" ht="39.950000000000003" customHeight="1">
      <c r="B42" s="66">
        <f t="shared" si="0"/>
        <v>38</v>
      </c>
      <c r="C42" s="139" t="str">
        <f t="shared" ca="1" si="1"/>
        <v/>
      </c>
      <c r="D42" s="86" t="str">
        <f t="shared" ca="1" si="2"/>
        <v/>
      </c>
      <c r="E42" s="86" t="str">
        <f t="shared" ca="1" si="3"/>
        <v/>
      </c>
      <c r="F42" s="86" t="str">
        <f t="shared" ca="1" si="4"/>
        <v/>
      </c>
      <c r="G42" s="139" t="str">
        <f t="shared" ca="1" si="5"/>
        <v/>
      </c>
      <c r="H42" s="148" t="str">
        <f ca="1">IF(I42&lt;&gt;"",申請書!$X$14,"")</f>
        <v/>
      </c>
      <c r="I42" s="68" t="str">
        <f t="shared" ca="1" si="6"/>
        <v/>
      </c>
      <c r="J42" s="82"/>
    </row>
    <row r="43" spans="2:10" ht="39.950000000000003" customHeight="1">
      <c r="B43" s="66">
        <f t="shared" si="0"/>
        <v>39</v>
      </c>
      <c r="C43" s="139" t="str">
        <f t="shared" ca="1" si="1"/>
        <v/>
      </c>
      <c r="D43" s="86" t="str">
        <f t="shared" ca="1" si="2"/>
        <v/>
      </c>
      <c r="E43" s="86" t="str">
        <f t="shared" ca="1" si="3"/>
        <v/>
      </c>
      <c r="F43" s="86" t="str">
        <f t="shared" ca="1" si="4"/>
        <v/>
      </c>
      <c r="G43" s="139" t="str">
        <f t="shared" ca="1" si="5"/>
        <v/>
      </c>
      <c r="H43" s="148" t="str">
        <f ca="1">IF(I43&lt;&gt;"",申請書!$X$14,"")</f>
        <v/>
      </c>
      <c r="I43" s="68" t="str">
        <f t="shared" ca="1" si="6"/>
        <v/>
      </c>
      <c r="J43" s="82"/>
    </row>
    <row r="44" spans="2:10" ht="39.950000000000003" customHeight="1">
      <c r="B44" s="66">
        <f t="shared" si="0"/>
        <v>40</v>
      </c>
      <c r="C44" s="139" t="str">
        <f t="shared" ca="1" si="1"/>
        <v/>
      </c>
      <c r="D44" s="86" t="str">
        <f t="shared" ca="1" si="2"/>
        <v/>
      </c>
      <c r="E44" s="86" t="str">
        <f t="shared" ca="1" si="3"/>
        <v/>
      </c>
      <c r="F44" s="86" t="str">
        <f t="shared" ca="1" si="4"/>
        <v/>
      </c>
      <c r="G44" s="139" t="str">
        <f t="shared" ca="1" si="5"/>
        <v/>
      </c>
      <c r="H44" s="148" t="str">
        <f ca="1">IF(I44&lt;&gt;"",申請書!$X$14,"")</f>
        <v/>
      </c>
      <c r="I44" s="68" t="str">
        <f t="shared" ca="1" si="6"/>
        <v/>
      </c>
      <c r="J44" s="82"/>
    </row>
    <row r="45" spans="2:10" ht="39.950000000000003" customHeight="1">
      <c r="B45" s="66">
        <f t="shared" si="0"/>
        <v>41</v>
      </c>
      <c r="C45" s="139" t="str">
        <f t="shared" ca="1" si="1"/>
        <v/>
      </c>
      <c r="D45" s="86" t="str">
        <f t="shared" ca="1" si="2"/>
        <v/>
      </c>
      <c r="E45" s="86" t="str">
        <f t="shared" ca="1" si="3"/>
        <v/>
      </c>
      <c r="F45" s="86" t="str">
        <f t="shared" ca="1" si="4"/>
        <v/>
      </c>
      <c r="G45" s="139" t="str">
        <f t="shared" ca="1" si="5"/>
        <v/>
      </c>
      <c r="H45" s="148" t="str">
        <f ca="1">IF(I45&lt;&gt;"",申請書!$X$14,"")</f>
        <v/>
      </c>
      <c r="I45" s="68" t="str">
        <f t="shared" ca="1" si="6"/>
        <v/>
      </c>
      <c r="J45" s="82"/>
    </row>
    <row r="46" spans="2:10" ht="39.950000000000003" customHeight="1">
      <c r="B46" s="66">
        <f t="shared" si="0"/>
        <v>42</v>
      </c>
      <c r="C46" s="139" t="str">
        <f t="shared" ca="1" si="1"/>
        <v/>
      </c>
      <c r="D46" s="86" t="str">
        <f t="shared" ca="1" si="2"/>
        <v/>
      </c>
      <c r="E46" s="86" t="str">
        <f t="shared" ca="1" si="3"/>
        <v/>
      </c>
      <c r="F46" s="86" t="str">
        <f t="shared" ca="1" si="4"/>
        <v/>
      </c>
      <c r="G46" s="139" t="str">
        <f t="shared" ca="1" si="5"/>
        <v/>
      </c>
      <c r="H46" s="148" t="str">
        <f ca="1">IF(I46&lt;&gt;"",申請書!$X$14,"")</f>
        <v/>
      </c>
      <c r="I46" s="68" t="str">
        <f t="shared" ca="1" si="6"/>
        <v/>
      </c>
      <c r="J46" s="82"/>
    </row>
    <row r="47" spans="2:10" ht="39.950000000000003" customHeight="1">
      <c r="B47" s="66">
        <f t="shared" si="0"/>
        <v>43</v>
      </c>
      <c r="C47" s="139" t="str">
        <f t="shared" ca="1" si="1"/>
        <v/>
      </c>
      <c r="D47" s="86" t="str">
        <f t="shared" ca="1" si="2"/>
        <v/>
      </c>
      <c r="E47" s="86" t="str">
        <f t="shared" ca="1" si="3"/>
        <v/>
      </c>
      <c r="F47" s="86" t="str">
        <f t="shared" ca="1" si="4"/>
        <v/>
      </c>
      <c r="G47" s="139" t="str">
        <f t="shared" ca="1" si="5"/>
        <v/>
      </c>
      <c r="H47" s="148" t="str">
        <f ca="1">IF(I47&lt;&gt;"",申請書!$X$14,"")</f>
        <v/>
      </c>
      <c r="I47" s="68" t="str">
        <f t="shared" ca="1" si="6"/>
        <v/>
      </c>
      <c r="J47" s="82"/>
    </row>
    <row r="48" spans="2:10" ht="39.950000000000003" customHeight="1">
      <c r="B48" s="66">
        <f t="shared" si="0"/>
        <v>44</v>
      </c>
      <c r="C48" s="139" t="str">
        <f t="shared" ca="1" si="1"/>
        <v/>
      </c>
      <c r="D48" s="86" t="str">
        <f t="shared" ca="1" si="2"/>
        <v/>
      </c>
      <c r="E48" s="86" t="str">
        <f t="shared" ca="1" si="3"/>
        <v/>
      </c>
      <c r="F48" s="86" t="str">
        <f t="shared" ca="1" si="4"/>
        <v/>
      </c>
      <c r="G48" s="139" t="str">
        <f t="shared" ca="1" si="5"/>
        <v/>
      </c>
      <c r="H48" s="148" t="str">
        <f ca="1">IF(I48&lt;&gt;"",申請書!$X$14,"")</f>
        <v/>
      </c>
      <c r="I48" s="68" t="str">
        <f t="shared" ca="1" si="6"/>
        <v/>
      </c>
      <c r="J48" s="82"/>
    </row>
    <row r="49" spans="2:10" ht="39.950000000000003" customHeight="1">
      <c r="B49" s="66">
        <f t="shared" si="0"/>
        <v>45</v>
      </c>
      <c r="C49" s="139" t="str">
        <f t="shared" ca="1" si="1"/>
        <v/>
      </c>
      <c r="D49" s="86" t="str">
        <f t="shared" ca="1" si="2"/>
        <v/>
      </c>
      <c r="E49" s="86" t="str">
        <f t="shared" ca="1" si="3"/>
        <v/>
      </c>
      <c r="F49" s="86" t="str">
        <f t="shared" ca="1" si="4"/>
        <v/>
      </c>
      <c r="G49" s="139" t="str">
        <f t="shared" ca="1" si="5"/>
        <v/>
      </c>
      <c r="H49" s="148" t="str">
        <f ca="1">IF(I49&lt;&gt;"",申請書!$X$14,"")</f>
        <v/>
      </c>
      <c r="I49" s="68" t="str">
        <f t="shared" ca="1" si="6"/>
        <v/>
      </c>
      <c r="J49" s="82"/>
    </row>
    <row r="50" spans="2:10" ht="39.950000000000003" customHeight="1">
      <c r="B50" s="66">
        <f t="shared" si="0"/>
        <v>46</v>
      </c>
      <c r="C50" s="139" t="str">
        <f t="shared" ca="1" si="1"/>
        <v/>
      </c>
      <c r="D50" s="86" t="str">
        <f t="shared" ca="1" si="2"/>
        <v/>
      </c>
      <c r="E50" s="86" t="str">
        <f t="shared" ca="1" si="3"/>
        <v/>
      </c>
      <c r="F50" s="86" t="str">
        <f t="shared" ca="1" si="4"/>
        <v/>
      </c>
      <c r="G50" s="139" t="str">
        <f t="shared" ca="1" si="5"/>
        <v/>
      </c>
      <c r="H50" s="148" t="str">
        <f ca="1">IF(I50&lt;&gt;"",申請書!$X$14,"")</f>
        <v/>
      </c>
      <c r="I50" s="68" t="str">
        <f t="shared" ca="1" si="6"/>
        <v/>
      </c>
      <c r="J50" s="82"/>
    </row>
    <row r="51" spans="2:10" ht="39.950000000000003" customHeight="1">
      <c r="B51" s="66">
        <f t="shared" si="0"/>
        <v>47</v>
      </c>
      <c r="C51" s="139" t="str">
        <f t="shared" ca="1" si="1"/>
        <v/>
      </c>
      <c r="D51" s="86" t="str">
        <f t="shared" ca="1" si="2"/>
        <v/>
      </c>
      <c r="E51" s="86" t="str">
        <f t="shared" ca="1" si="3"/>
        <v/>
      </c>
      <c r="F51" s="86" t="str">
        <f t="shared" ca="1" si="4"/>
        <v/>
      </c>
      <c r="G51" s="139" t="str">
        <f t="shared" ca="1" si="5"/>
        <v/>
      </c>
      <c r="H51" s="148" t="str">
        <f ca="1">IF(I51&lt;&gt;"",申請書!$X$14,"")</f>
        <v/>
      </c>
      <c r="I51" s="68" t="str">
        <f t="shared" ca="1" si="6"/>
        <v/>
      </c>
      <c r="J51" s="82"/>
    </row>
    <row r="52" spans="2:10" ht="39.950000000000003" customHeight="1">
      <c r="B52" s="66">
        <f t="shared" si="0"/>
        <v>48</v>
      </c>
      <c r="C52" s="139" t="str">
        <f t="shared" ca="1" si="1"/>
        <v/>
      </c>
      <c r="D52" s="86" t="str">
        <f t="shared" ca="1" si="2"/>
        <v/>
      </c>
      <c r="E52" s="86" t="str">
        <f t="shared" ca="1" si="3"/>
        <v/>
      </c>
      <c r="F52" s="86" t="str">
        <f t="shared" ca="1" si="4"/>
        <v/>
      </c>
      <c r="G52" s="139" t="str">
        <f t="shared" ca="1" si="5"/>
        <v/>
      </c>
      <c r="H52" s="148" t="str">
        <f ca="1">IF(I52&lt;&gt;"",申請書!$X$14,"")</f>
        <v/>
      </c>
      <c r="I52" s="68" t="str">
        <f t="shared" ca="1" si="6"/>
        <v/>
      </c>
      <c r="J52" s="82"/>
    </row>
    <row r="53" spans="2:10" ht="39.950000000000003" customHeight="1">
      <c r="B53" s="66">
        <f t="shared" si="0"/>
        <v>49</v>
      </c>
      <c r="C53" s="139" t="str">
        <f t="shared" ca="1" si="1"/>
        <v/>
      </c>
      <c r="D53" s="86" t="str">
        <f t="shared" ca="1" si="2"/>
        <v/>
      </c>
      <c r="E53" s="86" t="str">
        <f t="shared" ca="1" si="3"/>
        <v/>
      </c>
      <c r="F53" s="86" t="str">
        <f t="shared" ca="1" si="4"/>
        <v/>
      </c>
      <c r="G53" s="139" t="str">
        <f t="shared" ca="1" si="5"/>
        <v/>
      </c>
      <c r="H53" s="148" t="str">
        <f ca="1">IF(I53&lt;&gt;"",申請書!$X$14,"")</f>
        <v/>
      </c>
      <c r="I53" s="68" t="str">
        <f t="shared" ca="1" si="6"/>
        <v/>
      </c>
      <c r="J53" s="82"/>
    </row>
    <row r="54" spans="2:10" ht="39.950000000000003" customHeight="1">
      <c r="B54" s="66">
        <f t="shared" si="0"/>
        <v>50</v>
      </c>
      <c r="C54" s="139" t="str">
        <f t="shared" ca="1" si="1"/>
        <v/>
      </c>
      <c r="D54" s="86" t="str">
        <f t="shared" ca="1" si="2"/>
        <v/>
      </c>
      <c r="E54" s="86" t="str">
        <f t="shared" ca="1" si="3"/>
        <v/>
      </c>
      <c r="F54" s="86" t="str">
        <f t="shared" ca="1" si="4"/>
        <v/>
      </c>
      <c r="G54" s="139" t="str">
        <f t="shared" ca="1" si="5"/>
        <v/>
      </c>
      <c r="H54" s="148" t="str">
        <f ca="1">IF(I54&lt;&gt;"",申請書!$X$14,"")</f>
        <v/>
      </c>
      <c r="I54" s="68" t="str">
        <f t="shared" ca="1" si="6"/>
        <v/>
      </c>
      <c r="J54" s="82"/>
    </row>
  </sheetData>
  <sheetProtection algorithmName="SHA-512" hashValue="KEHoK3FfAh2zhU9NfBGyYinX1NsofKacpUk0v4FBHJOVmMCpeXNPkdiccAK/x0yOf3NQ4RZUnkSL/+sWTTK8PQ==" saltValue="piwSvjXZ/EyTuL4zAjVtLA==" spinCount="100000" sheet="1" objects="1" scenarios="1"/>
  <mergeCells count="9">
    <mergeCell ref="J3:J4"/>
    <mergeCell ref="F3:F4"/>
    <mergeCell ref="B3:B4"/>
    <mergeCell ref="D3:D4"/>
    <mergeCell ref="C3:C4"/>
    <mergeCell ref="E3:E4"/>
    <mergeCell ref="H3:H4"/>
    <mergeCell ref="G3:G4"/>
    <mergeCell ref="I3:I4"/>
  </mergeCells>
  <phoneticPr fontId="4"/>
  <dataValidations count="2">
    <dataValidation type="list" allowBlank="1" showInputMessage="1" showErrorMessage="1" sqref="J5:J54" xr:uid="{00000000-0002-0000-0200-000000000000}">
      <formula1>"可"</formula1>
    </dataValidation>
    <dataValidation type="list" allowBlank="1" showInputMessage="1" showErrorMessage="1" sqref="E5:E54" xr:uid="{00000000-0002-0000-0200-000001000000}">
      <formula1>#REF!</formula1>
    </dataValidation>
  </dataValidations>
  <printOptions horizontalCentered="1"/>
  <pageMargins left="0.19685039370078741" right="0.19685039370078741" top="0.98425196850393704" bottom="0" header="0" footer="0"/>
  <pageSetup paperSize="9" scale="78" orientation="landscape" r:id="rId1"/>
  <rowBreaks count="3" manualBreakCount="3">
    <brk id="19" min="1" max="10" man="1"/>
    <brk id="34" min="1" max="10" man="1"/>
    <brk id="49" min="1" max="1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V46"/>
  <sheetViews>
    <sheetView showGridLines="0" showZeros="0" view="pageBreakPreview" zoomScale="90" zoomScaleNormal="130" zoomScaleSheetLayoutView="90" workbookViewId="0"/>
  </sheetViews>
  <sheetFormatPr defaultColWidth="2.25" defaultRowHeight="13.5"/>
  <cols>
    <col min="1" max="1" width="2.25" style="2" customWidth="1"/>
    <col min="2" max="6" width="2.25" style="2"/>
    <col min="7" max="7" width="2.25" style="2" customWidth="1"/>
    <col min="8" max="19" width="2.375" style="2" bestFit="1" customWidth="1"/>
    <col min="20" max="34" width="2.25" style="2"/>
    <col min="35" max="35" width="2.5" style="2" bestFit="1" customWidth="1"/>
    <col min="36" max="38" width="2.25" style="2"/>
    <col min="39" max="39" width="2.25" style="2" customWidth="1"/>
    <col min="40" max="40" width="2.25" style="2"/>
    <col min="41" max="47" width="2.25" style="2" hidden="1" customWidth="1"/>
    <col min="48" max="16384" width="2.25" style="2"/>
  </cols>
  <sheetData>
    <row r="1" spans="1:48">
      <c r="A1" s="2" t="s">
        <v>208</v>
      </c>
    </row>
    <row r="2" spans="1:48" ht="7.5" customHeight="1"/>
    <row r="3" spans="1:48" ht="23.25" customHeight="1">
      <c r="A3" s="233" t="s">
        <v>289</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5"/>
    </row>
    <row r="4" spans="1:48" ht="22.5" customHeight="1">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row>
    <row r="5" spans="1:48" ht="18.75" customHeight="1">
      <c r="A5" s="233" t="s">
        <v>290</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5"/>
    </row>
    <row r="6" spans="1:48" ht="4.5" customHeight="1">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row>
    <row r="7" spans="1:48" ht="23.25" customHeight="1">
      <c r="A7" s="192" t="s">
        <v>249</v>
      </c>
      <c r="B7" s="193"/>
      <c r="C7" s="193"/>
      <c r="D7" s="193"/>
      <c r="E7" s="193"/>
      <c r="F7" s="193"/>
      <c r="G7" s="242"/>
      <c r="H7" s="428" t="s">
        <v>311</v>
      </c>
      <c r="I7" s="429"/>
      <c r="J7" s="429"/>
      <c r="K7" s="429"/>
      <c r="L7" s="429"/>
      <c r="M7" s="429"/>
      <c r="N7" s="430"/>
      <c r="O7" s="188" t="s">
        <v>297</v>
      </c>
      <c r="P7" s="187"/>
      <c r="Q7" s="187"/>
      <c r="R7" s="187"/>
      <c r="S7" s="189"/>
      <c r="T7" s="431" t="s">
        <v>312</v>
      </c>
      <c r="U7" s="432"/>
      <c r="V7" s="432"/>
      <c r="W7" s="432"/>
      <c r="X7" s="432"/>
      <c r="Y7" s="432"/>
      <c r="Z7" s="432"/>
      <c r="AA7" s="432"/>
      <c r="AB7" s="432"/>
      <c r="AC7" s="432"/>
      <c r="AD7" s="432"/>
      <c r="AE7" s="432"/>
      <c r="AF7" s="432"/>
      <c r="AG7" s="432"/>
      <c r="AH7" s="432"/>
      <c r="AI7" s="432"/>
      <c r="AJ7" s="432"/>
      <c r="AK7" s="432"/>
      <c r="AL7" s="432"/>
      <c r="AM7" s="433"/>
    </row>
    <row r="8" spans="1:48" ht="15" customHeight="1">
      <c r="A8" s="237" t="s">
        <v>20</v>
      </c>
      <c r="B8" s="238"/>
      <c r="C8" s="239"/>
      <c r="D8" s="188" t="s">
        <v>21</v>
      </c>
      <c r="E8" s="187"/>
      <c r="F8" s="187"/>
      <c r="G8" s="189"/>
      <c r="H8" s="188" t="s">
        <v>15</v>
      </c>
      <c r="I8" s="187"/>
      <c r="J8" s="187"/>
      <c r="K8" s="187"/>
      <c r="L8" s="187"/>
      <c r="M8" s="187"/>
      <c r="N8" s="187"/>
      <c r="O8" s="187"/>
      <c r="P8" s="187"/>
      <c r="Q8" s="187"/>
      <c r="R8" s="187"/>
      <c r="S8" s="189"/>
      <c r="T8" s="237" t="s">
        <v>22</v>
      </c>
      <c r="U8" s="238"/>
      <c r="V8" s="239"/>
      <c r="W8" s="188" t="s">
        <v>10</v>
      </c>
      <c r="X8" s="187"/>
      <c r="Y8" s="187"/>
      <c r="Z8" s="187"/>
      <c r="AA8" s="187"/>
      <c r="AB8" s="187"/>
      <c r="AC8" s="187"/>
      <c r="AD8" s="187"/>
      <c r="AE8" s="187"/>
      <c r="AF8" s="189"/>
      <c r="AG8" s="241" t="s">
        <v>23</v>
      </c>
      <c r="AH8" s="228"/>
      <c r="AI8" s="228"/>
      <c r="AJ8" s="228"/>
      <c r="AK8" s="228"/>
      <c r="AL8" s="228"/>
      <c r="AM8" s="229"/>
    </row>
    <row r="9" spans="1:48" ht="23.25" customHeight="1">
      <c r="A9" s="240"/>
      <c r="B9" s="202"/>
      <c r="C9" s="170"/>
      <c r="D9" s="434" t="s">
        <v>137</v>
      </c>
      <c r="E9" s="435"/>
      <c r="F9" s="435"/>
      <c r="G9" s="436"/>
      <c r="H9" s="437" t="s">
        <v>303</v>
      </c>
      <c r="I9" s="438"/>
      <c r="J9" s="438"/>
      <c r="K9" s="438"/>
      <c r="L9" s="438"/>
      <c r="M9" s="438"/>
      <c r="N9" s="438"/>
      <c r="O9" s="438"/>
      <c r="P9" s="438"/>
      <c r="Q9" s="438"/>
      <c r="R9" s="438"/>
      <c r="S9" s="439"/>
      <c r="T9" s="240"/>
      <c r="U9" s="202"/>
      <c r="V9" s="170"/>
      <c r="W9" s="443" t="s">
        <v>309</v>
      </c>
      <c r="X9" s="444"/>
      <c r="Y9" s="444"/>
      <c r="Z9" s="444"/>
      <c r="AA9" s="444"/>
      <c r="AB9" s="444"/>
      <c r="AC9" s="444"/>
      <c r="AD9" s="444"/>
      <c r="AE9" s="444"/>
      <c r="AF9" s="445"/>
      <c r="AG9" s="446" t="s">
        <v>307</v>
      </c>
      <c r="AH9" s="447"/>
      <c r="AI9" s="447"/>
      <c r="AJ9" s="447"/>
      <c r="AK9" s="447"/>
      <c r="AL9" s="447"/>
      <c r="AM9" s="448"/>
      <c r="AV9" s="3"/>
    </row>
    <row r="10" spans="1:48" s="3" customFormat="1" ht="23.25" customHeight="1">
      <c r="A10" s="188" t="s">
        <v>25</v>
      </c>
      <c r="B10" s="187"/>
      <c r="C10" s="187"/>
      <c r="D10" s="187"/>
      <c r="E10" s="187"/>
      <c r="F10" s="187"/>
      <c r="G10" s="187"/>
      <c r="H10" s="187"/>
      <c r="I10" s="187"/>
      <c r="J10" s="187"/>
      <c r="K10" s="189"/>
      <c r="L10" s="440" t="s">
        <v>250</v>
      </c>
      <c r="M10" s="441"/>
      <c r="N10" s="441"/>
      <c r="O10" s="441"/>
      <c r="P10" s="441"/>
      <c r="Q10" s="441"/>
      <c r="R10" s="441"/>
      <c r="S10" s="441"/>
      <c r="T10" s="441"/>
      <c r="U10" s="441"/>
      <c r="V10" s="441"/>
      <c r="W10" s="441"/>
      <c r="X10" s="441"/>
      <c r="Y10" s="441"/>
      <c r="Z10" s="441"/>
      <c r="AA10" s="441"/>
      <c r="AB10" s="441"/>
      <c r="AC10" s="441"/>
      <c r="AD10" s="441"/>
      <c r="AE10" s="441"/>
      <c r="AF10" s="442"/>
      <c r="AG10" s="227" t="s">
        <v>26</v>
      </c>
      <c r="AH10" s="228"/>
      <c r="AI10" s="229"/>
      <c r="AJ10" s="230"/>
      <c r="AK10" s="230"/>
      <c r="AL10" s="231" t="s">
        <v>27</v>
      </c>
      <c r="AM10" s="232"/>
      <c r="AP10" s="226"/>
      <c r="AQ10" s="226"/>
      <c r="AR10" s="226"/>
      <c r="AS10" s="226"/>
      <c r="AT10" s="226"/>
      <c r="AU10" s="226"/>
    </row>
    <row r="11" spans="1:48" s="3" customFormat="1" ht="24" customHeight="1">
      <c r="A11" s="112"/>
      <c r="B11" s="112"/>
      <c r="C11" s="112"/>
      <c r="D11" s="112"/>
      <c r="E11" s="112"/>
      <c r="F11" s="112"/>
      <c r="G11" s="112"/>
      <c r="H11" s="112"/>
      <c r="J11" s="67"/>
      <c r="L11" s="4"/>
      <c r="M11" s="4"/>
      <c r="N11" s="4"/>
      <c r="O11" s="4"/>
      <c r="P11" s="4"/>
      <c r="Q11" s="4"/>
      <c r="R11" s="4"/>
      <c r="S11" s="4"/>
      <c r="T11" s="4"/>
      <c r="V11" s="4"/>
      <c r="W11" s="4"/>
      <c r="X11" s="4"/>
      <c r="Y11" s="67"/>
      <c r="Z11" s="117"/>
      <c r="AB11" s="4"/>
      <c r="AC11" s="4"/>
      <c r="AD11" s="4"/>
      <c r="AE11" s="4"/>
      <c r="AF11" s="4"/>
      <c r="AG11" s="4"/>
      <c r="AH11" s="4"/>
      <c r="AI11" s="4"/>
      <c r="AJ11" s="4"/>
      <c r="AK11" s="4"/>
      <c r="AL11" s="4"/>
      <c r="AM11" s="4"/>
    </row>
    <row r="12" spans="1:48" s="3" customFormat="1" ht="18.75" customHeight="1">
      <c r="A12" s="233" t="s">
        <v>209</v>
      </c>
      <c r="B12" s="234"/>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5"/>
    </row>
    <row r="13" spans="1:48" s="3" customFormat="1" ht="3" customHeight="1">
      <c r="I13" s="67"/>
      <c r="J13" s="117"/>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24" customHeight="1">
      <c r="A14" s="184" t="s">
        <v>291</v>
      </c>
      <c r="B14" s="185"/>
      <c r="C14" s="185"/>
      <c r="D14" s="185"/>
      <c r="E14" s="185"/>
      <c r="F14" s="185"/>
      <c r="G14" s="185"/>
      <c r="H14" s="185"/>
      <c r="I14" s="185"/>
      <c r="J14" s="185"/>
      <c r="K14" s="185"/>
      <c r="L14" s="185"/>
      <c r="M14" s="185"/>
      <c r="N14" s="185"/>
      <c r="O14" s="185"/>
      <c r="P14" s="185"/>
      <c r="Q14" s="185"/>
      <c r="R14" s="185"/>
      <c r="S14" s="185"/>
      <c r="T14" s="185"/>
      <c r="U14" s="185"/>
      <c r="V14" s="185"/>
      <c r="W14" s="186"/>
      <c r="X14" s="425" t="s">
        <v>313</v>
      </c>
      <c r="Y14" s="426"/>
      <c r="Z14" s="427"/>
      <c r="AA14" s="4"/>
      <c r="AB14" s="4"/>
      <c r="AC14" s="4"/>
      <c r="AD14" s="4"/>
      <c r="AE14" s="4"/>
      <c r="AF14" s="4"/>
      <c r="AG14" s="4"/>
      <c r="AH14" s="4"/>
      <c r="AI14" s="4"/>
      <c r="AJ14" s="4"/>
      <c r="AK14" s="4"/>
      <c r="AL14" s="4"/>
      <c r="AM14" s="4"/>
    </row>
    <row r="15" spans="1:48" s="3" customFormat="1" ht="23.25" customHeight="1">
      <c r="A15" s="184" t="s">
        <v>247</v>
      </c>
      <c r="B15" s="185"/>
      <c r="C15" s="185"/>
      <c r="D15" s="185"/>
      <c r="E15" s="185"/>
      <c r="F15" s="185"/>
      <c r="G15" s="185"/>
      <c r="H15" s="185"/>
      <c r="I15" s="185"/>
      <c r="J15" s="185"/>
      <c r="K15" s="185"/>
      <c r="L15" s="185"/>
      <c r="M15" s="185"/>
      <c r="N15" s="185"/>
      <c r="O15" s="185"/>
      <c r="P15" s="185"/>
      <c r="Q15" s="185"/>
      <c r="R15" s="185"/>
      <c r="S15" s="185"/>
      <c r="T15" s="185"/>
      <c r="U15" s="185"/>
      <c r="V15" s="185"/>
      <c r="W15" s="186"/>
      <c r="X15" s="425" t="s">
        <v>313</v>
      </c>
      <c r="Y15" s="426"/>
      <c r="Z15" s="427"/>
      <c r="AA15" s="203" t="s">
        <v>292</v>
      </c>
      <c r="AB15" s="204"/>
      <c r="AC15" s="204"/>
      <c r="AD15" s="204"/>
      <c r="AE15" s="204"/>
      <c r="AF15" s="204"/>
      <c r="AG15" s="204"/>
      <c r="AH15" s="204"/>
      <c r="AI15" s="204"/>
      <c r="AJ15" s="204"/>
      <c r="AK15" s="204"/>
      <c r="AL15" s="204"/>
      <c r="AM15" s="204"/>
    </row>
    <row r="16" spans="1:48" s="3" customFormat="1" ht="23.25" customHeight="1">
      <c r="A16" s="184" t="s">
        <v>298</v>
      </c>
      <c r="B16" s="236"/>
      <c r="C16" s="236"/>
      <c r="D16" s="236"/>
      <c r="E16" s="236"/>
      <c r="F16" s="236"/>
      <c r="G16" s="236"/>
      <c r="H16" s="236"/>
      <c r="I16" s="236"/>
      <c r="J16" s="236"/>
      <c r="K16" s="236"/>
      <c r="L16" s="236"/>
      <c r="M16" s="236"/>
      <c r="N16" s="236"/>
      <c r="O16" s="236"/>
      <c r="P16" s="236"/>
      <c r="Q16" s="236"/>
      <c r="R16" s="236"/>
      <c r="S16" s="236"/>
      <c r="T16" s="236"/>
      <c r="U16" s="236"/>
      <c r="V16" s="236"/>
      <c r="W16" s="236"/>
      <c r="X16" s="425" t="s">
        <v>313</v>
      </c>
      <c r="Y16" s="426"/>
      <c r="Z16" s="427"/>
      <c r="AA16" s="203"/>
      <c r="AB16" s="204"/>
      <c r="AC16" s="204"/>
      <c r="AD16" s="204"/>
      <c r="AE16" s="204"/>
      <c r="AF16" s="204"/>
      <c r="AG16" s="204"/>
      <c r="AH16" s="204"/>
      <c r="AI16" s="204"/>
      <c r="AJ16" s="204"/>
      <c r="AK16" s="204"/>
      <c r="AL16" s="204"/>
      <c r="AM16" s="204"/>
    </row>
    <row r="17" spans="1:48" s="3" customFormat="1" ht="23.25" customHeight="1">
      <c r="A17" s="190" t="s">
        <v>299</v>
      </c>
      <c r="B17" s="191"/>
      <c r="C17" s="191"/>
      <c r="D17" s="191"/>
      <c r="E17" s="191"/>
      <c r="F17" s="191"/>
      <c r="G17" s="191"/>
      <c r="H17" s="191"/>
      <c r="I17" s="191"/>
      <c r="J17" s="191"/>
      <c r="K17" s="191"/>
      <c r="L17" s="191"/>
      <c r="M17" s="191"/>
      <c r="N17" s="191"/>
      <c r="O17" s="191"/>
      <c r="P17" s="191"/>
      <c r="Q17" s="191"/>
      <c r="R17" s="191"/>
      <c r="S17" s="191"/>
      <c r="T17" s="191"/>
      <c r="U17" s="191"/>
      <c r="V17" s="191"/>
      <c r="W17" s="191"/>
      <c r="X17" s="425" t="s">
        <v>313</v>
      </c>
      <c r="Y17" s="426"/>
      <c r="Z17" s="427"/>
      <c r="AA17" s="128"/>
      <c r="AB17" s="128"/>
      <c r="AC17" s="128"/>
      <c r="AD17" s="128"/>
      <c r="AE17" s="128"/>
      <c r="AF17" s="128"/>
      <c r="AG17" s="128"/>
    </row>
    <row r="18" spans="1:48" s="3" customFormat="1" ht="23.25" customHeight="1">
      <c r="A18" s="190" t="s">
        <v>285</v>
      </c>
      <c r="B18" s="191"/>
      <c r="C18" s="191"/>
      <c r="D18" s="191"/>
      <c r="E18" s="191"/>
      <c r="F18" s="191"/>
      <c r="G18" s="191"/>
      <c r="H18" s="191"/>
      <c r="I18" s="191"/>
      <c r="J18" s="191"/>
      <c r="K18" s="191"/>
      <c r="L18" s="191"/>
      <c r="M18" s="191"/>
      <c r="N18" s="191"/>
      <c r="O18" s="191"/>
      <c r="P18" s="191"/>
      <c r="Q18" s="191"/>
      <c r="R18" s="191"/>
      <c r="S18" s="191"/>
      <c r="T18" s="191"/>
      <c r="U18" s="191"/>
      <c r="V18" s="191"/>
      <c r="W18" s="191"/>
      <c r="X18" s="425" t="s">
        <v>313</v>
      </c>
      <c r="Y18" s="426"/>
      <c r="Z18" s="427"/>
      <c r="AA18" s="128"/>
      <c r="AB18" s="128"/>
      <c r="AC18" s="128"/>
      <c r="AD18" s="128"/>
      <c r="AE18" s="128"/>
      <c r="AF18" s="128"/>
      <c r="AG18" s="128"/>
    </row>
    <row r="19" spans="1:48" s="3" customFormat="1" ht="11.25" customHeight="1">
      <c r="I19" s="67"/>
      <c r="J19" s="117"/>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s="3" customFormat="1" ht="11.25" customHeight="1">
      <c r="I20" s="67"/>
      <c r="J20" s="117"/>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3" customFormat="1" ht="18.75" customHeight="1">
      <c r="A21" s="233" t="s">
        <v>28</v>
      </c>
      <c r="B21" s="234"/>
      <c r="C21" s="234"/>
      <c r="D21" s="234"/>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5"/>
    </row>
    <row r="22" spans="1:48" s="3" customFormat="1" ht="3" customHeight="1" thickBot="1">
      <c r="I22" s="67"/>
      <c r="J22" s="117"/>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row>
    <row r="23" spans="1:48" ht="19.5" customHeight="1">
      <c r="A23" s="118"/>
      <c r="B23" s="3"/>
      <c r="C23" s="112"/>
      <c r="D23" s="3"/>
      <c r="E23" s="119"/>
      <c r="F23" s="3"/>
      <c r="G23" s="3"/>
      <c r="H23" s="3"/>
      <c r="I23" s="3"/>
      <c r="J23" s="120"/>
      <c r="K23" s="120"/>
      <c r="L23" s="120"/>
      <c r="M23" s="120"/>
      <c r="N23" s="120"/>
      <c r="O23" s="121"/>
      <c r="P23" s="112"/>
      <c r="S23" s="120"/>
      <c r="T23" s="117"/>
      <c r="U23" s="120"/>
      <c r="V23" s="120"/>
      <c r="W23" s="112"/>
      <c r="AC23" s="194"/>
      <c r="AD23" s="192" t="s">
        <v>29</v>
      </c>
      <c r="AE23" s="193"/>
      <c r="AF23" s="193"/>
      <c r="AG23" s="193"/>
      <c r="AH23" s="193"/>
      <c r="AI23" s="205" t="s">
        <v>30</v>
      </c>
      <c r="AJ23" s="206"/>
      <c r="AK23" s="206"/>
      <c r="AL23" s="206"/>
      <c r="AM23" s="207"/>
      <c r="AV23" s="3"/>
    </row>
    <row r="24" spans="1:48">
      <c r="A24" s="118"/>
      <c r="B24" s="3"/>
      <c r="C24" s="112"/>
      <c r="D24" s="3"/>
      <c r="E24" s="119"/>
      <c r="F24" s="3"/>
      <c r="G24" s="3"/>
      <c r="H24" s="3"/>
      <c r="I24" s="3"/>
      <c r="J24" s="120"/>
      <c r="K24" s="120"/>
      <c r="L24" s="120"/>
      <c r="M24" s="120"/>
      <c r="N24" s="120"/>
      <c r="O24" s="121"/>
      <c r="P24" s="112"/>
      <c r="S24" s="120"/>
      <c r="T24" s="117"/>
      <c r="U24" s="120"/>
      <c r="V24" s="120"/>
      <c r="W24" s="114"/>
      <c r="AC24" s="194"/>
      <c r="AD24" s="195">
        <f>IFERROR(VLOOKUP(L10,リスト!B2:D26,2,FALSE),IFERROR(VLOOKUP(L10,リスト!B27:D33,2,FALSE)*AJ10,""))</f>
        <v>200</v>
      </c>
      <c r="AE24" s="196"/>
      <c r="AF24" s="196"/>
      <c r="AG24" s="197" t="s">
        <v>4</v>
      </c>
      <c r="AH24" s="197"/>
      <c r="AI24" s="198">
        <f>MIN(AD24,ROUNDDOWN((H32+H41)/1000,0))</f>
        <v>200</v>
      </c>
      <c r="AJ24" s="199"/>
      <c r="AK24" s="199"/>
      <c r="AL24" s="180" t="s">
        <v>4</v>
      </c>
      <c r="AM24" s="181"/>
    </row>
    <row r="25" spans="1:48" ht="14.25" thickBot="1">
      <c r="A25" s="112" t="s">
        <v>282</v>
      </c>
      <c r="B25" s="3"/>
      <c r="C25" s="112"/>
      <c r="D25" s="3"/>
      <c r="E25" s="119"/>
      <c r="F25" s="3"/>
      <c r="G25" s="3"/>
      <c r="H25" s="3"/>
      <c r="I25" s="3"/>
      <c r="J25" s="120"/>
      <c r="K25" s="120"/>
      <c r="L25" s="120"/>
      <c r="M25" s="120"/>
      <c r="N25" s="120"/>
      <c r="O25" s="121"/>
      <c r="P25" s="112"/>
      <c r="S25" s="120"/>
      <c r="T25" s="117"/>
      <c r="U25" s="120"/>
      <c r="V25" s="120"/>
      <c r="W25" s="114"/>
      <c r="AC25" s="194"/>
      <c r="AD25" s="195"/>
      <c r="AE25" s="196"/>
      <c r="AF25" s="196"/>
      <c r="AG25" s="197"/>
      <c r="AH25" s="197"/>
      <c r="AI25" s="200"/>
      <c r="AJ25" s="201"/>
      <c r="AK25" s="201"/>
      <c r="AL25" s="182"/>
      <c r="AM25" s="183"/>
    </row>
    <row r="26" spans="1:48" ht="18" customHeight="1">
      <c r="A26" s="188" t="s">
        <v>31</v>
      </c>
      <c r="B26" s="187"/>
      <c r="C26" s="187"/>
      <c r="D26" s="187"/>
      <c r="E26" s="187"/>
      <c r="F26" s="187"/>
      <c r="G26" s="189"/>
      <c r="H26" s="187" t="s">
        <v>32</v>
      </c>
      <c r="I26" s="187"/>
      <c r="J26" s="187"/>
      <c r="K26" s="187"/>
      <c r="L26" s="187"/>
      <c r="M26" s="188" t="s">
        <v>33</v>
      </c>
      <c r="N26" s="187"/>
      <c r="O26" s="187"/>
      <c r="P26" s="187"/>
      <c r="Q26" s="187"/>
      <c r="R26" s="187"/>
      <c r="S26" s="187"/>
      <c r="T26" s="187"/>
      <c r="U26" s="187"/>
      <c r="V26" s="187"/>
      <c r="W26" s="187"/>
      <c r="X26" s="187"/>
      <c r="Y26" s="187"/>
      <c r="Z26" s="187"/>
      <c r="AA26" s="187"/>
      <c r="AB26" s="187"/>
      <c r="AC26" s="187"/>
      <c r="AD26" s="187"/>
      <c r="AE26" s="187"/>
      <c r="AF26" s="187"/>
      <c r="AG26" s="187"/>
      <c r="AH26" s="187"/>
      <c r="AI26" s="202"/>
      <c r="AJ26" s="202"/>
      <c r="AK26" s="202"/>
      <c r="AL26" s="202"/>
      <c r="AM26" s="170"/>
    </row>
    <row r="27" spans="1:48" ht="17.25" customHeight="1">
      <c r="A27" s="422" t="s">
        <v>34</v>
      </c>
      <c r="B27" s="423"/>
      <c r="C27" s="423"/>
      <c r="D27" s="423"/>
      <c r="E27" s="423"/>
      <c r="F27" s="423"/>
      <c r="G27" s="424"/>
      <c r="H27" s="417">
        <v>120000</v>
      </c>
      <c r="I27" s="417"/>
      <c r="J27" s="417"/>
      <c r="K27" s="417"/>
      <c r="L27" s="417"/>
      <c r="M27" s="418" t="s">
        <v>314</v>
      </c>
      <c r="N27" s="419"/>
      <c r="O27" s="419"/>
      <c r="P27" s="419"/>
      <c r="Q27" s="419"/>
      <c r="R27" s="419"/>
      <c r="S27" s="419"/>
      <c r="T27" s="419"/>
      <c r="U27" s="419"/>
      <c r="V27" s="419"/>
      <c r="W27" s="419"/>
      <c r="X27" s="419"/>
      <c r="Y27" s="419"/>
      <c r="Z27" s="419"/>
      <c r="AA27" s="419"/>
      <c r="AB27" s="419"/>
      <c r="AC27" s="419"/>
      <c r="AD27" s="419"/>
      <c r="AE27" s="419"/>
      <c r="AF27" s="419"/>
      <c r="AG27" s="419"/>
      <c r="AH27" s="419"/>
      <c r="AI27" s="419"/>
      <c r="AJ27" s="419"/>
      <c r="AK27" s="419"/>
      <c r="AL27" s="419"/>
      <c r="AM27" s="420"/>
    </row>
    <row r="28" spans="1:48" ht="17.25" customHeight="1">
      <c r="A28" s="215"/>
      <c r="B28" s="216"/>
      <c r="C28" s="216"/>
      <c r="D28" s="216"/>
      <c r="E28" s="216"/>
      <c r="F28" s="216"/>
      <c r="G28" s="217"/>
      <c r="H28" s="421">
        <v>80000</v>
      </c>
      <c r="I28" s="421"/>
      <c r="J28" s="421"/>
      <c r="K28" s="421"/>
      <c r="L28" s="421"/>
      <c r="M28" s="418" t="s">
        <v>315</v>
      </c>
      <c r="N28" s="419"/>
      <c r="O28" s="419"/>
      <c r="P28" s="419"/>
      <c r="Q28" s="419"/>
      <c r="R28" s="419"/>
      <c r="S28" s="419"/>
      <c r="T28" s="419"/>
      <c r="U28" s="419"/>
      <c r="V28" s="419"/>
      <c r="W28" s="419"/>
      <c r="X28" s="419"/>
      <c r="Y28" s="419"/>
      <c r="Z28" s="419"/>
      <c r="AA28" s="419"/>
      <c r="AB28" s="419"/>
      <c r="AC28" s="419"/>
      <c r="AD28" s="419"/>
      <c r="AE28" s="419"/>
      <c r="AF28" s="419"/>
      <c r="AG28" s="419"/>
      <c r="AH28" s="419"/>
      <c r="AI28" s="419"/>
      <c r="AJ28" s="419"/>
      <c r="AK28" s="419"/>
      <c r="AL28" s="419"/>
      <c r="AM28" s="420"/>
    </row>
    <row r="29" spans="1:48" ht="17.25" customHeight="1">
      <c r="A29" s="215"/>
      <c r="B29" s="216"/>
      <c r="C29" s="216"/>
      <c r="D29" s="216"/>
      <c r="E29" s="216"/>
      <c r="F29" s="216"/>
      <c r="G29" s="217"/>
      <c r="H29" s="211"/>
      <c r="I29" s="211"/>
      <c r="J29" s="211"/>
      <c r="K29" s="211"/>
      <c r="L29" s="211"/>
      <c r="M29" s="208"/>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09"/>
      <c r="AM29" s="210"/>
    </row>
    <row r="30" spans="1:48" ht="17.25" customHeight="1">
      <c r="A30" s="215"/>
      <c r="B30" s="216"/>
      <c r="C30" s="216"/>
      <c r="D30" s="216"/>
      <c r="E30" s="216"/>
      <c r="F30" s="216"/>
      <c r="G30" s="217"/>
      <c r="H30" s="211"/>
      <c r="I30" s="211"/>
      <c r="J30" s="211"/>
      <c r="K30" s="211"/>
      <c r="L30" s="211"/>
      <c r="M30" s="208"/>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M30" s="210"/>
      <c r="AV30" s="3"/>
    </row>
    <row r="31" spans="1:48" ht="17.25" customHeight="1">
      <c r="A31" s="218"/>
      <c r="B31" s="219"/>
      <c r="C31" s="219"/>
      <c r="D31" s="219"/>
      <c r="E31" s="219"/>
      <c r="F31" s="219"/>
      <c r="G31" s="220"/>
      <c r="H31" s="211"/>
      <c r="I31" s="211"/>
      <c r="J31" s="211"/>
      <c r="K31" s="211"/>
      <c r="L31" s="211"/>
      <c r="M31" s="208"/>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10"/>
    </row>
    <row r="32" spans="1:48" ht="17.25" customHeight="1">
      <c r="A32" s="62" t="s">
        <v>17</v>
      </c>
      <c r="B32" s="63"/>
      <c r="C32" s="63"/>
      <c r="D32" s="63"/>
      <c r="E32" s="63"/>
      <c r="F32" s="63"/>
      <c r="G32" s="64"/>
      <c r="H32" s="244">
        <f>SUM(H27:L31)</f>
        <v>200000</v>
      </c>
      <c r="I32" s="244"/>
      <c r="J32" s="244"/>
      <c r="K32" s="244"/>
      <c r="L32" s="245"/>
      <c r="M32" s="221"/>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3"/>
    </row>
    <row r="33" spans="1:48">
      <c r="A33" s="118"/>
      <c r="B33" s="3"/>
      <c r="C33" s="112"/>
      <c r="D33" s="3"/>
      <c r="E33" s="119"/>
      <c r="F33" s="3"/>
      <c r="G33" s="3"/>
      <c r="H33" s="3"/>
      <c r="I33" s="3"/>
      <c r="J33" s="120"/>
      <c r="K33" s="120"/>
      <c r="L33" s="120"/>
      <c r="M33" s="120"/>
      <c r="N33" s="120"/>
      <c r="O33" s="121"/>
      <c r="P33" s="112"/>
      <c r="S33" s="120"/>
      <c r="T33" s="117"/>
      <c r="U33" s="120"/>
      <c r="V33" s="120"/>
      <c r="W33" s="114"/>
      <c r="AD33" s="112"/>
      <c r="AE33" s="113"/>
      <c r="AF33" s="113"/>
      <c r="AG33" s="113"/>
      <c r="AH33" s="114"/>
      <c r="AI33" s="243"/>
      <c r="AJ33" s="243"/>
      <c r="AK33" s="243"/>
      <c r="AL33" s="225"/>
      <c r="AM33" s="225"/>
    </row>
    <row r="34" spans="1:48">
      <c r="A34" s="112" t="s">
        <v>177</v>
      </c>
      <c r="B34" s="3"/>
      <c r="C34" s="112"/>
      <c r="D34" s="3"/>
      <c r="E34" s="119"/>
      <c r="F34" s="3"/>
      <c r="G34" s="3"/>
      <c r="H34" s="3"/>
      <c r="I34" s="3"/>
      <c r="J34" s="120"/>
      <c r="K34" s="120"/>
      <c r="L34" s="120"/>
      <c r="M34" s="120"/>
      <c r="N34" s="120"/>
      <c r="O34" s="121"/>
      <c r="P34" s="112"/>
      <c r="S34" s="120"/>
      <c r="T34" s="117"/>
      <c r="U34" s="120"/>
      <c r="V34" s="120"/>
      <c r="W34" s="114"/>
      <c r="AD34" s="112"/>
      <c r="AE34" s="113"/>
      <c r="AF34" s="113"/>
      <c r="AG34" s="113"/>
      <c r="AH34" s="114"/>
      <c r="AI34" s="243"/>
      <c r="AJ34" s="243"/>
      <c r="AK34" s="243"/>
      <c r="AL34" s="225"/>
      <c r="AM34" s="225"/>
    </row>
    <row r="35" spans="1:48" ht="18" customHeight="1">
      <c r="A35" s="188" t="s">
        <v>31</v>
      </c>
      <c r="B35" s="187"/>
      <c r="C35" s="187"/>
      <c r="D35" s="187"/>
      <c r="E35" s="187"/>
      <c r="F35" s="187"/>
      <c r="G35" s="189"/>
      <c r="H35" s="187" t="s">
        <v>32</v>
      </c>
      <c r="I35" s="187"/>
      <c r="J35" s="187"/>
      <c r="K35" s="187"/>
      <c r="L35" s="187"/>
      <c r="M35" s="188" t="s">
        <v>33</v>
      </c>
      <c r="N35" s="187"/>
      <c r="O35" s="187"/>
      <c r="P35" s="187"/>
      <c r="Q35" s="187"/>
      <c r="R35" s="187"/>
      <c r="S35" s="187"/>
      <c r="T35" s="187"/>
      <c r="U35" s="187"/>
      <c r="V35" s="187"/>
      <c r="W35" s="187"/>
      <c r="X35" s="187"/>
      <c r="Y35" s="187"/>
      <c r="Z35" s="187"/>
      <c r="AA35" s="187"/>
      <c r="AB35" s="187"/>
      <c r="AC35" s="187"/>
      <c r="AD35" s="187"/>
      <c r="AE35" s="187"/>
      <c r="AF35" s="187"/>
      <c r="AG35" s="187"/>
      <c r="AH35" s="187"/>
      <c r="AI35" s="187"/>
      <c r="AJ35" s="187"/>
      <c r="AK35" s="187"/>
      <c r="AL35" s="187"/>
      <c r="AM35" s="189"/>
    </row>
    <row r="36" spans="1:48" ht="17.25" customHeight="1">
      <c r="A36" s="212" t="s">
        <v>34</v>
      </c>
      <c r="B36" s="213"/>
      <c r="C36" s="213"/>
      <c r="D36" s="213"/>
      <c r="E36" s="213"/>
      <c r="F36" s="213"/>
      <c r="G36" s="214"/>
      <c r="H36" s="224"/>
      <c r="I36" s="224"/>
      <c r="J36" s="224"/>
      <c r="K36" s="224"/>
      <c r="L36" s="224"/>
      <c r="M36" s="246"/>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8"/>
    </row>
    <row r="37" spans="1:48" ht="17.25" customHeight="1">
      <c r="A37" s="215"/>
      <c r="B37" s="216"/>
      <c r="C37" s="216"/>
      <c r="D37" s="216"/>
      <c r="E37" s="216"/>
      <c r="F37" s="216"/>
      <c r="G37" s="217"/>
      <c r="H37" s="211"/>
      <c r="I37" s="211"/>
      <c r="J37" s="211"/>
      <c r="K37" s="211"/>
      <c r="L37" s="211"/>
      <c r="M37" s="208"/>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10"/>
    </row>
    <row r="38" spans="1:48" ht="17.25" customHeight="1">
      <c r="A38" s="215"/>
      <c r="B38" s="216"/>
      <c r="C38" s="216"/>
      <c r="D38" s="216"/>
      <c r="E38" s="216"/>
      <c r="F38" s="216"/>
      <c r="G38" s="217"/>
      <c r="H38" s="211"/>
      <c r="I38" s="211"/>
      <c r="J38" s="211"/>
      <c r="K38" s="211"/>
      <c r="L38" s="211"/>
      <c r="M38" s="208"/>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10"/>
    </row>
    <row r="39" spans="1:48" ht="17.25" customHeight="1">
      <c r="A39" s="215"/>
      <c r="B39" s="216"/>
      <c r="C39" s="216"/>
      <c r="D39" s="216"/>
      <c r="E39" s="216"/>
      <c r="F39" s="216"/>
      <c r="G39" s="217"/>
      <c r="H39" s="211"/>
      <c r="I39" s="211"/>
      <c r="J39" s="211"/>
      <c r="K39" s="211"/>
      <c r="L39" s="211"/>
      <c r="M39" s="208"/>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10"/>
      <c r="AV39" s="3"/>
    </row>
    <row r="40" spans="1:48" ht="17.25" customHeight="1">
      <c r="A40" s="218"/>
      <c r="B40" s="219"/>
      <c r="C40" s="219"/>
      <c r="D40" s="219"/>
      <c r="E40" s="219"/>
      <c r="F40" s="219"/>
      <c r="G40" s="220"/>
      <c r="H40" s="211"/>
      <c r="I40" s="211"/>
      <c r="J40" s="211"/>
      <c r="K40" s="211"/>
      <c r="L40" s="211"/>
      <c r="M40" s="208"/>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10"/>
    </row>
    <row r="41" spans="1:48" ht="17.25" customHeight="1">
      <c r="A41" s="62" t="s">
        <v>17</v>
      </c>
      <c r="B41" s="63"/>
      <c r="C41" s="63"/>
      <c r="D41" s="63"/>
      <c r="E41" s="63"/>
      <c r="F41" s="63"/>
      <c r="G41" s="64"/>
      <c r="H41" s="244">
        <f>SUM(H36:L40)</f>
        <v>0</v>
      </c>
      <c r="I41" s="244"/>
      <c r="J41" s="244"/>
      <c r="K41" s="244"/>
      <c r="L41" s="245"/>
      <c r="M41" s="221"/>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3"/>
    </row>
    <row r="42" spans="1:48" ht="6" customHeight="1">
      <c r="A42" s="122"/>
      <c r="B42" s="122"/>
      <c r="C42" s="122"/>
      <c r="D42" s="122"/>
      <c r="E42" s="123"/>
      <c r="F42" s="123"/>
      <c r="G42" s="123"/>
      <c r="H42" s="123"/>
      <c r="I42" s="123"/>
      <c r="J42" s="124"/>
      <c r="K42" s="124"/>
      <c r="L42" s="124"/>
      <c r="M42" s="124"/>
      <c r="N42" s="124"/>
      <c r="AH42" s="127"/>
    </row>
    <row r="43" spans="1:48" ht="4.5" customHeight="1">
      <c r="A43" s="122"/>
      <c r="B43" s="122"/>
      <c r="C43" s="122"/>
      <c r="D43" s="122"/>
      <c r="E43" s="125"/>
      <c r="F43" s="125"/>
      <c r="G43" s="125"/>
      <c r="H43" s="125"/>
      <c r="I43" s="125"/>
      <c r="J43" s="126"/>
      <c r="K43" s="126"/>
      <c r="L43" s="126"/>
      <c r="M43" s="126"/>
      <c r="N43" s="126"/>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row>
    <row r="44" spans="1:48">
      <c r="A44" s="112" t="s">
        <v>293</v>
      </c>
    </row>
    <row r="46" spans="1:48">
      <c r="AI46" s="225"/>
      <c r="AJ46" s="225"/>
      <c r="AK46" s="225"/>
      <c r="AL46" s="225"/>
      <c r="AM46" s="225"/>
    </row>
  </sheetData>
  <sheetProtection algorithmName="SHA-512" hashValue="mw8iQdVzB5s4hYhLQjJ1UkVhzG01LiiTX4n8jg9wvOCdYfPlizR3S23SH7UtB8oBHpWZ3+hq9Alwbwj3spfpCA==" saltValue="QBasbuMv0F37dHecfRWG2w==" spinCount="100000" sheet="1" formatCells="0" formatRows="0" autoFilter="0"/>
  <mergeCells count="87">
    <mergeCell ref="M37:AM37"/>
    <mergeCell ref="L10:AF10"/>
    <mergeCell ref="AI46:AM46"/>
    <mergeCell ref="A36:G36"/>
    <mergeCell ref="A37:G37"/>
    <mergeCell ref="A38:G38"/>
    <mergeCell ref="A39:G39"/>
    <mergeCell ref="A40:G40"/>
    <mergeCell ref="H41:L41"/>
    <mergeCell ref="M41:AM41"/>
    <mergeCell ref="H39:L39"/>
    <mergeCell ref="M39:AM39"/>
    <mergeCell ref="H40:L40"/>
    <mergeCell ref="M40:AM40"/>
    <mergeCell ref="H36:L36"/>
    <mergeCell ref="M36:AM36"/>
    <mergeCell ref="AI34:AK34"/>
    <mergeCell ref="H31:L31"/>
    <mergeCell ref="AI33:AK33"/>
    <mergeCell ref="AL33:AM33"/>
    <mergeCell ref="M29:AM29"/>
    <mergeCell ref="M30:AM30"/>
    <mergeCell ref="H32:L32"/>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H38:L38"/>
    <mergeCell ref="M38:AM38"/>
    <mergeCell ref="AL34:AM34"/>
    <mergeCell ref="AP10:AU10"/>
    <mergeCell ref="AG10:AI10"/>
    <mergeCell ref="AJ10:AK10"/>
    <mergeCell ref="AL10:AM10"/>
    <mergeCell ref="A21:AM21"/>
    <mergeCell ref="A10:K10"/>
    <mergeCell ref="A16:W16"/>
    <mergeCell ref="X16:Z16"/>
    <mergeCell ref="H37:L37"/>
    <mergeCell ref="A12:AM12"/>
    <mergeCell ref="A18:W18"/>
    <mergeCell ref="X17:Z17"/>
    <mergeCell ref="X18:Z18"/>
    <mergeCell ref="A35:G35"/>
    <mergeCell ref="H35:L35"/>
    <mergeCell ref="M35:AM35"/>
    <mergeCell ref="M27:AM27"/>
    <mergeCell ref="H30:L30"/>
    <mergeCell ref="A27:G27"/>
    <mergeCell ref="A28:G28"/>
    <mergeCell ref="A29:G29"/>
    <mergeCell ref="A30:G30"/>
    <mergeCell ref="A31:G31"/>
    <mergeCell ref="M32:AM32"/>
    <mergeCell ref="M28:AM28"/>
    <mergeCell ref="H29:L29"/>
    <mergeCell ref="H27:L27"/>
    <mergeCell ref="M31:AM31"/>
    <mergeCell ref="H28:L28"/>
    <mergeCell ref="AL24:AM25"/>
    <mergeCell ref="A14:W14"/>
    <mergeCell ref="X14:Z14"/>
    <mergeCell ref="H26:L26"/>
    <mergeCell ref="A26:G26"/>
    <mergeCell ref="A17:W17"/>
    <mergeCell ref="AD23:AH23"/>
    <mergeCell ref="AC23:AC25"/>
    <mergeCell ref="AD24:AF25"/>
    <mergeCell ref="AG24:AH25"/>
    <mergeCell ref="AI24:AK25"/>
    <mergeCell ref="M26:AM26"/>
    <mergeCell ref="X15:Z15"/>
    <mergeCell ref="A15:W15"/>
    <mergeCell ref="AA15:AM16"/>
    <mergeCell ref="AI23:AM23"/>
  </mergeCells>
  <phoneticPr fontId="4"/>
  <dataValidations count="2">
    <dataValidation imeMode="halfAlpha" allowBlank="1" showInputMessage="1" showErrorMessage="1" sqref="S23:V25 J23:N25 S34:V34 J34:N34" xr:uid="{00000000-0002-0000-0300-000000000000}"/>
    <dataValidation type="list" allowBlank="1" showInputMessage="1" showErrorMessage="1" sqref="X14:Z18" xr:uid="{00000000-0002-0000-0300-000001000000}">
      <formula1>"✔"</formula1>
    </dataValidation>
  </dataValidations>
  <printOptions horizontalCentered="1"/>
  <pageMargins left="0.74803149606299213" right="0.55118110236220474" top="0.82677165354330717" bottom="0.23622047244094491" header="0.51181102362204722" footer="0.35433070866141736"/>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リスト!$B$35:$B$81</xm:f>
          </x14:formula1>
          <xm:sqref>D9:G9</xm:sqref>
        </x14:dataValidation>
        <x14:dataValidation type="list" allowBlank="1" xr:uid="{FB7AE09E-04CE-49BC-94D4-B78EB001BF8F}">
          <x14:formula1>
            <xm:f>リスト!$B$2:$B$33</xm:f>
          </x14:formula1>
          <xm:sqref>L10:AF10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8D71F-3EB0-4968-81DA-FF4C746CA3E6}">
  <sheetPr>
    <tabColor rgb="FFFF0000"/>
    <pageSetUpPr fitToPage="1"/>
  </sheetPr>
  <dimension ref="A1:AV46"/>
  <sheetViews>
    <sheetView showGridLines="0" showZeros="0" view="pageBreakPreview" zoomScale="90" zoomScaleNormal="130" zoomScaleSheetLayoutView="90" workbookViewId="0"/>
  </sheetViews>
  <sheetFormatPr defaultColWidth="2.25" defaultRowHeight="13.5"/>
  <cols>
    <col min="1" max="1" width="2.25" style="2" customWidth="1"/>
    <col min="2" max="6" width="2.25" style="2"/>
    <col min="7" max="7" width="2.25" style="2" customWidth="1"/>
    <col min="8" max="19" width="2.375" style="2" bestFit="1" customWidth="1"/>
    <col min="20" max="34" width="2.25" style="2"/>
    <col min="35" max="35" width="2.5" style="2" bestFit="1" customWidth="1"/>
    <col min="36" max="38" width="2.25" style="2"/>
    <col min="39" max="39" width="2.25" style="2" customWidth="1"/>
    <col min="40" max="40" width="2.25" style="2"/>
    <col min="41" max="47" width="2.25" style="2" hidden="1" customWidth="1"/>
    <col min="48" max="16384" width="2.25" style="2"/>
  </cols>
  <sheetData>
    <row r="1" spans="1:48">
      <c r="A1" s="2" t="s">
        <v>208</v>
      </c>
    </row>
    <row r="2" spans="1:48" ht="7.5" customHeight="1"/>
    <row r="3" spans="1:48" ht="23.25" customHeight="1">
      <c r="A3" s="233" t="s">
        <v>289</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5"/>
    </row>
    <row r="4" spans="1:48" ht="22.5" customHeight="1">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row>
    <row r="5" spans="1:48" ht="18.75" customHeight="1">
      <c r="A5" s="233" t="s">
        <v>290</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5"/>
    </row>
    <row r="6" spans="1:48" ht="4.5" customHeight="1">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row>
    <row r="7" spans="1:48" ht="23.25" customHeight="1">
      <c r="A7" s="192" t="s">
        <v>249</v>
      </c>
      <c r="B7" s="193"/>
      <c r="C7" s="193"/>
      <c r="D7" s="193"/>
      <c r="E7" s="193"/>
      <c r="F7" s="193"/>
      <c r="G7" s="242"/>
      <c r="H7" s="428" t="s">
        <v>317</v>
      </c>
      <c r="I7" s="429"/>
      <c r="J7" s="429"/>
      <c r="K7" s="429"/>
      <c r="L7" s="429"/>
      <c r="M7" s="429"/>
      <c r="N7" s="430"/>
      <c r="O7" s="188" t="s">
        <v>297</v>
      </c>
      <c r="P7" s="187"/>
      <c r="Q7" s="187"/>
      <c r="R7" s="187"/>
      <c r="S7" s="189"/>
      <c r="T7" s="431" t="s">
        <v>316</v>
      </c>
      <c r="U7" s="432"/>
      <c r="V7" s="432"/>
      <c r="W7" s="432"/>
      <c r="X7" s="432"/>
      <c r="Y7" s="432"/>
      <c r="Z7" s="432"/>
      <c r="AA7" s="432"/>
      <c r="AB7" s="432"/>
      <c r="AC7" s="432"/>
      <c r="AD7" s="432"/>
      <c r="AE7" s="432"/>
      <c r="AF7" s="432"/>
      <c r="AG7" s="432"/>
      <c r="AH7" s="432"/>
      <c r="AI7" s="432"/>
      <c r="AJ7" s="432"/>
      <c r="AK7" s="432"/>
      <c r="AL7" s="432"/>
      <c r="AM7" s="433"/>
    </row>
    <row r="8" spans="1:48" ht="15" customHeight="1">
      <c r="A8" s="237" t="s">
        <v>20</v>
      </c>
      <c r="B8" s="238"/>
      <c r="C8" s="239"/>
      <c r="D8" s="188" t="s">
        <v>21</v>
      </c>
      <c r="E8" s="187"/>
      <c r="F8" s="187"/>
      <c r="G8" s="189"/>
      <c r="H8" s="188" t="s">
        <v>15</v>
      </c>
      <c r="I8" s="187"/>
      <c r="J8" s="187"/>
      <c r="K8" s="187"/>
      <c r="L8" s="187"/>
      <c r="M8" s="187"/>
      <c r="N8" s="187"/>
      <c r="O8" s="187"/>
      <c r="P8" s="187"/>
      <c r="Q8" s="187"/>
      <c r="R8" s="187"/>
      <c r="S8" s="189"/>
      <c r="T8" s="237" t="s">
        <v>22</v>
      </c>
      <c r="U8" s="238"/>
      <c r="V8" s="239"/>
      <c r="W8" s="188" t="s">
        <v>10</v>
      </c>
      <c r="X8" s="187"/>
      <c r="Y8" s="187"/>
      <c r="Z8" s="187"/>
      <c r="AA8" s="187"/>
      <c r="AB8" s="187"/>
      <c r="AC8" s="187"/>
      <c r="AD8" s="187"/>
      <c r="AE8" s="187"/>
      <c r="AF8" s="189"/>
      <c r="AG8" s="241" t="s">
        <v>23</v>
      </c>
      <c r="AH8" s="228"/>
      <c r="AI8" s="228"/>
      <c r="AJ8" s="228"/>
      <c r="AK8" s="228"/>
      <c r="AL8" s="228"/>
      <c r="AM8" s="229"/>
    </row>
    <row r="9" spans="1:48" ht="23.25" customHeight="1">
      <c r="A9" s="240"/>
      <c r="B9" s="202"/>
      <c r="C9" s="170"/>
      <c r="D9" s="434" t="s">
        <v>137</v>
      </c>
      <c r="E9" s="435"/>
      <c r="F9" s="435"/>
      <c r="G9" s="436"/>
      <c r="H9" s="437" t="s">
        <v>303</v>
      </c>
      <c r="I9" s="438"/>
      <c r="J9" s="438"/>
      <c r="K9" s="438"/>
      <c r="L9" s="438"/>
      <c r="M9" s="438"/>
      <c r="N9" s="438"/>
      <c r="O9" s="438"/>
      <c r="P9" s="438"/>
      <c r="Q9" s="438"/>
      <c r="R9" s="438"/>
      <c r="S9" s="439"/>
      <c r="T9" s="240"/>
      <c r="U9" s="202"/>
      <c r="V9" s="170"/>
      <c r="W9" s="443" t="s">
        <v>309</v>
      </c>
      <c r="X9" s="444"/>
      <c r="Y9" s="444"/>
      <c r="Z9" s="444"/>
      <c r="AA9" s="444"/>
      <c r="AB9" s="444"/>
      <c r="AC9" s="444"/>
      <c r="AD9" s="444"/>
      <c r="AE9" s="444"/>
      <c r="AF9" s="445"/>
      <c r="AG9" s="446" t="s">
        <v>307</v>
      </c>
      <c r="AH9" s="447"/>
      <c r="AI9" s="447"/>
      <c r="AJ9" s="447"/>
      <c r="AK9" s="447"/>
      <c r="AL9" s="447"/>
      <c r="AM9" s="448"/>
      <c r="AV9" s="3"/>
    </row>
    <row r="10" spans="1:48" s="3" customFormat="1" ht="23.25" customHeight="1">
      <c r="A10" s="188" t="s">
        <v>25</v>
      </c>
      <c r="B10" s="187"/>
      <c r="C10" s="187"/>
      <c r="D10" s="187"/>
      <c r="E10" s="187"/>
      <c r="F10" s="187"/>
      <c r="G10" s="187"/>
      <c r="H10" s="187"/>
      <c r="I10" s="187"/>
      <c r="J10" s="187"/>
      <c r="K10" s="189"/>
      <c r="L10" s="440" t="s">
        <v>263</v>
      </c>
      <c r="M10" s="441"/>
      <c r="N10" s="441"/>
      <c r="O10" s="441"/>
      <c r="P10" s="441"/>
      <c r="Q10" s="441"/>
      <c r="R10" s="441"/>
      <c r="S10" s="441"/>
      <c r="T10" s="441"/>
      <c r="U10" s="441"/>
      <c r="V10" s="441"/>
      <c r="W10" s="441"/>
      <c r="X10" s="441"/>
      <c r="Y10" s="441"/>
      <c r="Z10" s="441"/>
      <c r="AA10" s="441"/>
      <c r="AB10" s="441"/>
      <c r="AC10" s="441"/>
      <c r="AD10" s="441"/>
      <c r="AE10" s="441"/>
      <c r="AF10" s="442"/>
      <c r="AG10" s="227" t="s">
        <v>26</v>
      </c>
      <c r="AH10" s="228"/>
      <c r="AI10" s="229"/>
      <c r="AJ10" s="230"/>
      <c r="AK10" s="230"/>
      <c r="AL10" s="231" t="s">
        <v>27</v>
      </c>
      <c r="AM10" s="232"/>
      <c r="AP10" s="226"/>
      <c r="AQ10" s="226"/>
      <c r="AR10" s="226"/>
      <c r="AS10" s="226"/>
      <c r="AT10" s="226"/>
      <c r="AU10" s="226"/>
    </row>
    <row r="11" spans="1:48" s="3" customFormat="1" ht="24" customHeight="1">
      <c r="A11" s="112"/>
      <c r="B11" s="112"/>
      <c r="C11" s="112"/>
      <c r="D11" s="112"/>
      <c r="E11" s="112"/>
      <c r="F11" s="112"/>
      <c r="G11" s="112"/>
      <c r="H11" s="112"/>
      <c r="J11" s="67"/>
      <c r="L11" s="4"/>
      <c r="M11" s="4"/>
      <c r="N11" s="4"/>
      <c r="O11" s="4"/>
      <c r="P11" s="4"/>
      <c r="Q11" s="4"/>
      <c r="R11" s="4"/>
      <c r="S11" s="4"/>
      <c r="T11" s="4"/>
      <c r="V11" s="4"/>
      <c r="W11" s="4"/>
      <c r="X11" s="4"/>
      <c r="Y11" s="67"/>
      <c r="Z11" s="117"/>
      <c r="AB11" s="4"/>
      <c r="AC11" s="4"/>
      <c r="AD11" s="4"/>
      <c r="AE11" s="4"/>
      <c r="AF11" s="4"/>
      <c r="AG11" s="4"/>
      <c r="AH11" s="4"/>
      <c r="AI11" s="4"/>
      <c r="AJ11" s="4"/>
      <c r="AK11" s="4"/>
      <c r="AL11" s="4"/>
      <c r="AM11" s="4"/>
    </row>
    <row r="12" spans="1:48" s="3" customFormat="1" ht="18.75" customHeight="1">
      <c r="A12" s="233" t="s">
        <v>209</v>
      </c>
      <c r="B12" s="234"/>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5"/>
    </row>
    <row r="13" spans="1:48" s="3" customFormat="1" ht="3" customHeight="1">
      <c r="I13" s="67"/>
      <c r="J13" s="117"/>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24" customHeight="1">
      <c r="A14" s="184" t="s">
        <v>291</v>
      </c>
      <c r="B14" s="185"/>
      <c r="C14" s="185"/>
      <c r="D14" s="185"/>
      <c r="E14" s="185"/>
      <c r="F14" s="185"/>
      <c r="G14" s="185"/>
      <c r="H14" s="185"/>
      <c r="I14" s="185"/>
      <c r="J14" s="185"/>
      <c r="K14" s="185"/>
      <c r="L14" s="185"/>
      <c r="M14" s="185"/>
      <c r="N14" s="185"/>
      <c r="O14" s="185"/>
      <c r="P14" s="185"/>
      <c r="Q14" s="185"/>
      <c r="R14" s="185"/>
      <c r="S14" s="185"/>
      <c r="T14" s="185"/>
      <c r="U14" s="185"/>
      <c r="V14" s="185"/>
      <c r="W14" s="186"/>
      <c r="X14" s="425" t="s">
        <v>313</v>
      </c>
      <c r="Y14" s="426"/>
      <c r="Z14" s="427"/>
      <c r="AA14" s="4"/>
      <c r="AB14" s="4"/>
      <c r="AC14" s="4"/>
      <c r="AD14" s="4"/>
      <c r="AE14" s="4"/>
      <c r="AF14" s="4"/>
      <c r="AG14" s="4"/>
      <c r="AH14" s="4"/>
      <c r="AI14" s="4"/>
      <c r="AJ14" s="4"/>
      <c r="AK14" s="4"/>
      <c r="AL14" s="4"/>
      <c r="AM14" s="4"/>
    </row>
    <row r="15" spans="1:48" s="3" customFormat="1" ht="23.25" customHeight="1">
      <c r="A15" s="184" t="s">
        <v>247</v>
      </c>
      <c r="B15" s="185"/>
      <c r="C15" s="185"/>
      <c r="D15" s="185"/>
      <c r="E15" s="185"/>
      <c r="F15" s="185"/>
      <c r="G15" s="185"/>
      <c r="H15" s="185"/>
      <c r="I15" s="185"/>
      <c r="J15" s="185"/>
      <c r="K15" s="185"/>
      <c r="L15" s="185"/>
      <c r="M15" s="185"/>
      <c r="N15" s="185"/>
      <c r="O15" s="185"/>
      <c r="P15" s="185"/>
      <c r="Q15" s="185"/>
      <c r="R15" s="185"/>
      <c r="S15" s="185"/>
      <c r="T15" s="185"/>
      <c r="U15" s="185"/>
      <c r="V15" s="185"/>
      <c r="W15" s="186"/>
      <c r="X15" s="425" t="s">
        <v>313</v>
      </c>
      <c r="Y15" s="426"/>
      <c r="Z15" s="427"/>
      <c r="AA15" s="203" t="s">
        <v>292</v>
      </c>
      <c r="AB15" s="204"/>
      <c r="AC15" s="204"/>
      <c r="AD15" s="204"/>
      <c r="AE15" s="204"/>
      <c r="AF15" s="204"/>
      <c r="AG15" s="204"/>
      <c r="AH15" s="204"/>
      <c r="AI15" s="204"/>
      <c r="AJ15" s="204"/>
      <c r="AK15" s="204"/>
      <c r="AL15" s="204"/>
      <c r="AM15" s="204"/>
    </row>
    <row r="16" spans="1:48" s="3" customFormat="1" ht="23.25" customHeight="1">
      <c r="A16" s="184" t="s">
        <v>298</v>
      </c>
      <c r="B16" s="236"/>
      <c r="C16" s="236"/>
      <c r="D16" s="236"/>
      <c r="E16" s="236"/>
      <c r="F16" s="236"/>
      <c r="G16" s="236"/>
      <c r="H16" s="236"/>
      <c r="I16" s="236"/>
      <c r="J16" s="236"/>
      <c r="K16" s="236"/>
      <c r="L16" s="236"/>
      <c r="M16" s="236"/>
      <c r="N16" s="236"/>
      <c r="O16" s="236"/>
      <c r="P16" s="236"/>
      <c r="Q16" s="236"/>
      <c r="R16" s="236"/>
      <c r="S16" s="236"/>
      <c r="T16" s="236"/>
      <c r="U16" s="236"/>
      <c r="V16" s="236"/>
      <c r="W16" s="236"/>
      <c r="X16" s="425" t="s">
        <v>313</v>
      </c>
      <c r="Y16" s="426"/>
      <c r="Z16" s="427"/>
      <c r="AA16" s="203"/>
      <c r="AB16" s="204"/>
      <c r="AC16" s="204"/>
      <c r="AD16" s="204"/>
      <c r="AE16" s="204"/>
      <c r="AF16" s="204"/>
      <c r="AG16" s="204"/>
      <c r="AH16" s="204"/>
      <c r="AI16" s="204"/>
      <c r="AJ16" s="204"/>
      <c r="AK16" s="204"/>
      <c r="AL16" s="204"/>
      <c r="AM16" s="204"/>
    </row>
    <row r="17" spans="1:48" s="3" customFormat="1" ht="23.25" customHeight="1">
      <c r="A17" s="190" t="s">
        <v>299</v>
      </c>
      <c r="B17" s="191"/>
      <c r="C17" s="191"/>
      <c r="D17" s="191"/>
      <c r="E17" s="191"/>
      <c r="F17" s="191"/>
      <c r="G17" s="191"/>
      <c r="H17" s="191"/>
      <c r="I17" s="191"/>
      <c r="J17" s="191"/>
      <c r="K17" s="191"/>
      <c r="L17" s="191"/>
      <c r="M17" s="191"/>
      <c r="N17" s="191"/>
      <c r="O17" s="191"/>
      <c r="P17" s="191"/>
      <c r="Q17" s="191"/>
      <c r="R17" s="191"/>
      <c r="S17" s="191"/>
      <c r="T17" s="191"/>
      <c r="U17" s="191"/>
      <c r="V17" s="191"/>
      <c r="W17" s="191"/>
      <c r="X17" s="425" t="s">
        <v>313</v>
      </c>
      <c r="Y17" s="426"/>
      <c r="Z17" s="427"/>
      <c r="AA17" s="128"/>
      <c r="AB17" s="128"/>
      <c r="AC17" s="128"/>
      <c r="AD17" s="128"/>
      <c r="AE17" s="128"/>
      <c r="AF17" s="128"/>
      <c r="AG17" s="128"/>
    </row>
    <row r="18" spans="1:48" s="3" customFormat="1" ht="23.25" customHeight="1">
      <c r="A18" s="190" t="s">
        <v>285</v>
      </c>
      <c r="B18" s="191"/>
      <c r="C18" s="191"/>
      <c r="D18" s="191"/>
      <c r="E18" s="191"/>
      <c r="F18" s="191"/>
      <c r="G18" s="191"/>
      <c r="H18" s="191"/>
      <c r="I18" s="191"/>
      <c r="J18" s="191"/>
      <c r="K18" s="191"/>
      <c r="L18" s="191"/>
      <c r="M18" s="191"/>
      <c r="N18" s="191"/>
      <c r="O18" s="191"/>
      <c r="P18" s="191"/>
      <c r="Q18" s="191"/>
      <c r="R18" s="191"/>
      <c r="S18" s="191"/>
      <c r="T18" s="191"/>
      <c r="U18" s="191"/>
      <c r="V18" s="191"/>
      <c r="W18" s="191"/>
      <c r="X18" s="425" t="s">
        <v>313</v>
      </c>
      <c r="Y18" s="426"/>
      <c r="Z18" s="427"/>
      <c r="AA18" s="128"/>
      <c r="AB18" s="128"/>
      <c r="AC18" s="128"/>
      <c r="AD18" s="128"/>
      <c r="AE18" s="128"/>
      <c r="AF18" s="128"/>
      <c r="AG18" s="128"/>
    </row>
    <row r="19" spans="1:48" s="3" customFormat="1" ht="11.25" customHeight="1">
      <c r="I19" s="67"/>
      <c r="J19" s="117"/>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s="3" customFormat="1" ht="11.25" customHeight="1">
      <c r="I20" s="67"/>
      <c r="J20" s="117"/>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3" customFormat="1" ht="18.75" customHeight="1">
      <c r="A21" s="233" t="s">
        <v>28</v>
      </c>
      <c r="B21" s="234"/>
      <c r="C21" s="234"/>
      <c r="D21" s="234"/>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5"/>
    </row>
    <row r="22" spans="1:48" s="3" customFormat="1" ht="3" customHeight="1" thickBot="1">
      <c r="I22" s="67"/>
      <c r="J22" s="117"/>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row>
    <row r="23" spans="1:48" ht="19.5" customHeight="1">
      <c r="A23" s="118"/>
      <c r="B23" s="3"/>
      <c r="C23" s="112"/>
      <c r="D23" s="3"/>
      <c r="E23" s="119"/>
      <c r="F23" s="3"/>
      <c r="G23" s="3"/>
      <c r="H23" s="3"/>
      <c r="I23" s="3"/>
      <c r="J23" s="120"/>
      <c r="K23" s="120"/>
      <c r="L23" s="120"/>
      <c r="M23" s="120"/>
      <c r="N23" s="120"/>
      <c r="O23" s="121"/>
      <c r="P23" s="112"/>
      <c r="S23" s="120"/>
      <c r="T23" s="117"/>
      <c r="U23" s="120"/>
      <c r="V23" s="120"/>
      <c r="W23" s="112"/>
      <c r="AC23" s="194"/>
      <c r="AD23" s="192" t="s">
        <v>29</v>
      </c>
      <c r="AE23" s="193"/>
      <c r="AF23" s="193"/>
      <c r="AG23" s="193"/>
      <c r="AH23" s="193"/>
      <c r="AI23" s="205" t="s">
        <v>30</v>
      </c>
      <c r="AJ23" s="206"/>
      <c r="AK23" s="206"/>
      <c r="AL23" s="206"/>
      <c r="AM23" s="207"/>
      <c r="AV23" s="3"/>
    </row>
    <row r="24" spans="1:48">
      <c r="A24" s="118"/>
      <c r="B24" s="3"/>
      <c r="C24" s="112"/>
      <c r="D24" s="3"/>
      <c r="E24" s="119"/>
      <c r="F24" s="3"/>
      <c r="G24" s="3"/>
      <c r="H24" s="3"/>
      <c r="I24" s="3"/>
      <c r="J24" s="120"/>
      <c r="K24" s="120"/>
      <c r="L24" s="120"/>
      <c r="M24" s="120"/>
      <c r="N24" s="120"/>
      <c r="O24" s="121"/>
      <c r="P24" s="112"/>
      <c r="S24" s="120"/>
      <c r="T24" s="117"/>
      <c r="U24" s="120"/>
      <c r="V24" s="120"/>
      <c r="W24" s="114"/>
      <c r="AC24" s="194"/>
      <c r="AD24" s="195">
        <f>IFERROR(VLOOKUP(L10,リスト!B2:D26,2,FALSE),IFERROR(VLOOKUP(L10,リスト!B27:D33,2,FALSE)*AJ10,""))</f>
        <v>200</v>
      </c>
      <c r="AE24" s="196"/>
      <c r="AF24" s="196"/>
      <c r="AG24" s="197" t="s">
        <v>4</v>
      </c>
      <c r="AH24" s="197"/>
      <c r="AI24" s="198">
        <f>MIN(AD24,ROUNDDOWN((H32+H41)/1000,0))</f>
        <v>200</v>
      </c>
      <c r="AJ24" s="199"/>
      <c r="AK24" s="199"/>
      <c r="AL24" s="180" t="s">
        <v>4</v>
      </c>
      <c r="AM24" s="181"/>
    </row>
    <row r="25" spans="1:48" ht="14.25" thickBot="1">
      <c r="A25" s="112" t="s">
        <v>282</v>
      </c>
      <c r="B25" s="3"/>
      <c r="C25" s="112"/>
      <c r="D25" s="3"/>
      <c r="E25" s="119"/>
      <c r="F25" s="3"/>
      <c r="G25" s="3"/>
      <c r="H25" s="3"/>
      <c r="I25" s="3"/>
      <c r="J25" s="120"/>
      <c r="K25" s="120"/>
      <c r="L25" s="120"/>
      <c r="M25" s="120"/>
      <c r="N25" s="120"/>
      <c r="O25" s="121"/>
      <c r="P25" s="112"/>
      <c r="S25" s="120"/>
      <c r="T25" s="117"/>
      <c r="U25" s="120"/>
      <c r="V25" s="120"/>
      <c r="W25" s="114"/>
      <c r="AC25" s="194"/>
      <c r="AD25" s="195"/>
      <c r="AE25" s="196"/>
      <c r="AF25" s="196"/>
      <c r="AG25" s="197"/>
      <c r="AH25" s="197"/>
      <c r="AI25" s="200"/>
      <c r="AJ25" s="201"/>
      <c r="AK25" s="201"/>
      <c r="AL25" s="182"/>
      <c r="AM25" s="183"/>
    </row>
    <row r="26" spans="1:48" ht="18" customHeight="1">
      <c r="A26" s="188" t="s">
        <v>31</v>
      </c>
      <c r="B26" s="187"/>
      <c r="C26" s="187"/>
      <c r="D26" s="187"/>
      <c r="E26" s="187"/>
      <c r="F26" s="187"/>
      <c r="G26" s="189"/>
      <c r="H26" s="187" t="s">
        <v>32</v>
      </c>
      <c r="I26" s="187"/>
      <c r="J26" s="187"/>
      <c r="K26" s="187"/>
      <c r="L26" s="187"/>
      <c r="M26" s="188" t="s">
        <v>33</v>
      </c>
      <c r="N26" s="187"/>
      <c r="O26" s="187"/>
      <c r="P26" s="187"/>
      <c r="Q26" s="187"/>
      <c r="R26" s="187"/>
      <c r="S26" s="187"/>
      <c r="T26" s="187"/>
      <c r="U26" s="187"/>
      <c r="V26" s="187"/>
      <c r="W26" s="187"/>
      <c r="X26" s="187"/>
      <c r="Y26" s="187"/>
      <c r="Z26" s="187"/>
      <c r="AA26" s="187"/>
      <c r="AB26" s="187"/>
      <c r="AC26" s="187"/>
      <c r="AD26" s="187"/>
      <c r="AE26" s="187"/>
      <c r="AF26" s="187"/>
      <c r="AG26" s="187"/>
      <c r="AH26" s="187"/>
      <c r="AI26" s="202"/>
      <c r="AJ26" s="202"/>
      <c r="AK26" s="202"/>
      <c r="AL26" s="202"/>
      <c r="AM26" s="170"/>
    </row>
    <row r="27" spans="1:48" ht="17.25" customHeight="1">
      <c r="A27" s="212" t="s">
        <v>34</v>
      </c>
      <c r="B27" s="213"/>
      <c r="C27" s="213"/>
      <c r="D27" s="213"/>
      <c r="E27" s="213"/>
      <c r="F27" s="213"/>
      <c r="G27" s="214"/>
      <c r="H27" s="417"/>
      <c r="I27" s="417"/>
      <c r="J27" s="417"/>
      <c r="K27" s="417"/>
      <c r="L27" s="417"/>
      <c r="M27" s="418"/>
      <c r="N27" s="419"/>
      <c r="O27" s="419"/>
      <c r="P27" s="419"/>
      <c r="Q27" s="419"/>
      <c r="R27" s="419"/>
      <c r="S27" s="419"/>
      <c r="T27" s="419"/>
      <c r="U27" s="419"/>
      <c r="V27" s="419"/>
      <c r="W27" s="419"/>
      <c r="X27" s="419"/>
      <c r="Y27" s="419"/>
      <c r="Z27" s="419"/>
      <c r="AA27" s="419"/>
      <c r="AB27" s="419"/>
      <c r="AC27" s="419"/>
      <c r="AD27" s="419"/>
      <c r="AE27" s="419"/>
      <c r="AF27" s="419"/>
      <c r="AG27" s="419"/>
      <c r="AH27" s="419"/>
      <c r="AI27" s="419"/>
      <c r="AJ27" s="419"/>
      <c r="AK27" s="419"/>
      <c r="AL27" s="419"/>
      <c r="AM27" s="420"/>
    </row>
    <row r="28" spans="1:48" ht="17.25" customHeight="1">
      <c r="A28" s="215"/>
      <c r="B28" s="216"/>
      <c r="C28" s="216"/>
      <c r="D28" s="216"/>
      <c r="E28" s="216"/>
      <c r="F28" s="216"/>
      <c r="G28" s="217"/>
      <c r="H28" s="421"/>
      <c r="I28" s="421"/>
      <c r="J28" s="421"/>
      <c r="K28" s="421"/>
      <c r="L28" s="421"/>
      <c r="M28" s="418"/>
      <c r="N28" s="419"/>
      <c r="O28" s="419"/>
      <c r="P28" s="419"/>
      <c r="Q28" s="419"/>
      <c r="R28" s="419"/>
      <c r="S28" s="419"/>
      <c r="T28" s="419"/>
      <c r="U28" s="419"/>
      <c r="V28" s="419"/>
      <c r="W28" s="419"/>
      <c r="X28" s="419"/>
      <c r="Y28" s="419"/>
      <c r="Z28" s="419"/>
      <c r="AA28" s="419"/>
      <c r="AB28" s="419"/>
      <c r="AC28" s="419"/>
      <c r="AD28" s="419"/>
      <c r="AE28" s="419"/>
      <c r="AF28" s="419"/>
      <c r="AG28" s="419"/>
      <c r="AH28" s="419"/>
      <c r="AI28" s="419"/>
      <c r="AJ28" s="419"/>
      <c r="AK28" s="419"/>
      <c r="AL28" s="419"/>
      <c r="AM28" s="420"/>
    </row>
    <row r="29" spans="1:48" ht="17.25" customHeight="1">
      <c r="A29" s="215"/>
      <c r="B29" s="216"/>
      <c r="C29" s="216"/>
      <c r="D29" s="216"/>
      <c r="E29" s="216"/>
      <c r="F29" s="216"/>
      <c r="G29" s="217"/>
      <c r="H29" s="211"/>
      <c r="I29" s="211"/>
      <c r="J29" s="211"/>
      <c r="K29" s="211"/>
      <c r="L29" s="211"/>
      <c r="M29" s="208"/>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09"/>
      <c r="AM29" s="210"/>
    </row>
    <row r="30" spans="1:48" ht="17.25" customHeight="1">
      <c r="A30" s="215"/>
      <c r="B30" s="216"/>
      <c r="C30" s="216"/>
      <c r="D30" s="216"/>
      <c r="E30" s="216"/>
      <c r="F30" s="216"/>
      <c r="G30" s="217"/>
      <c r="H30" s="211"/>
      <c r="I30" s="211"/>
      <c r="J30" s="211"/>
      <c r="K30" s="211"/>
      <c r="L30" s="211"/>
      <c r="M30" s="208"/>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M30" s="210"/>
      <c r="AV30" s="3"/>
    </row>
    <row r="31" spans="1:48" ht="17.25" customHeight="1">
      <c r="A31" s="218"/>
      <c r="B31" s="219"/>
      <c r="C31" s="219"/>
      <c r="D31" s="219"/>
      <c r="E31" s="219"/>
      <c r="F31" s="219"/>
      <c r="G31" s="220"/>
      <c r="H31" s="211"/>
      <c r="I31" s="211"/>
      <c r="J31" s="211"/>
      <c r="K31" s="211"/>
      <c r="L31" s="211"/>
      <c r="M31" s="208"/>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10"/>
    </row>
    <row r="32" spans="1:48" ht="17.25" customHeight="1">
      <c r="A32" s="62" t="s">
        <v>17</v>
      </c>
      <c r="B32" s="63"/>
      <c r="C32" s="63"/>
      <c r="D32" s="63"/>
      <c r="E32" s="63"/>
      <c r="F32" s="63"/>
      <c r="G32" s="64"/>
      <c r="H32" s="244">
        <f>SUM(H27:L31)</f>
        <v>0</v>
      </c>
      <c r="I32" s="244"/>
      <c r="J32" s="244"/>
      <c r="K32" s="244"/>
      <c r="L32" s="245"/>
      <c r="M32" s="221"/>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3"/>
    </row>
    <row r="33" spans="1:48">
      <c r="A33" s="118"/>
      <c r="B33" s="3"/>
      <c r="C33" s="112"/>
      <c r="D33" s="3"/>
      <c r="E33" s="119"/>
      <c r="F33" s="3"/>
      <c r="G33" s="3"/>
      <c r="H33" s="3"/>
      <c r="I33" s="3"/>
      <c r="J33" s="120"/>
      <c r="K33" s="120"/>
      <c r="L33" s="120"/>
      <c r="M33" s="120"/>
      <c r="N33" s="120"/>
      <c r="O33" s="121"/>
      <c r="P33" s="112"/>
      <c r="S33" s="120"/>
      <c r="T33" s="117"/>
      <c r="U33" s="120"/>
      <c r="V33" s="120"/>
      <c r="W33" s="114"/>
      <c r="AD33" s="112"/>
      <c r="AE33" s="113"/>
      <c r="AF33" s="113"/>
      <c r="AG33" s="113"/>
      <c r="AH33" s="114"/>
      <c r="AI33" s="243"/>
      <c r="AJ33" s="243"/>
      <c r="AK33" s="243"/>
      <c r="AL33" s="225"/>
      <c r="AM33" s="225"/>
    </row>
    <row r="34" spans="1:48">
      <c r="A34" s="112" t="s">
        <v>177</v>
      </c>
      <c r="B34" s="3"/>
      <c r="C34" s="112"/>
      <c r="D34" s="3"/>
      <c r="E34" s="119"/>
      <c r="F34" s="3"/>
      <c r="G34" s="3"/>
      <c r="H34" s="3"/>
      <c r="I34" s="3"/>
      <c r="J34" s="120"/>
      <c r="K34" s="120"/>
      <c r="L34" s="120"/>
      <c r="M34" s="120"/>
      <c r="N34" s="120"/>
      <c r="O34" s="121"/>
      <c r="P34" s="112"/>
      <c r="S34" s="120"/>
      <c r="T34" s="117"/>
      <c r="U34" s="120"/>
      <c r="V34" s="120"/>
      <c r="W34" s="114"/>
      <c r="AD34" s="112"/>
      <c r="AE34" s="113"/>
      <c r="AF34" s="113"/>
      <c r="AG34" s="113"/>
      <c r="AH34" s="114"/>
      <c r="AI34" s="243"/>
      <c r="AJ34" s="243"/>
      <c r="AK34" s="243"/>
      <c r="AL34" s="225"/>
      <c r="AM34" s="225"/>
    </row>
    <row r="35" spans="1:48" ht="18" customHeight="1">
      <c r="A35" s="188" t="s">
        <v>31</v>
      </c>
      <c r="B35" s="187"/>
      <c r="C35" s="187"/>
      <c r="D35" s="187"/>
      <c r="E35" s="187"/>
      <c r="F35" s="187"/>
      <c r="G35" s="189"/>
      <c r="H35" s="187" t="s">
        <v>32</v>
      </c>
      <c r="I35" s="187"/>
      <c r="J35" s="187"/>
      <c r="K35" s="187"/>
      <c r="L35" s="187"/>
      <c r="M35" s="188" t="s">
        <v>33</v>
      </c>
      <c r="N35" s="187"/>
      <c r="O35" s="187"/>
      <c r="P35" s="187"/>
      <c r="Q35" s="187"/>
      <c r="R35" s="187"/>
      <c r="S35" s="187"/>
      <c r="T35" s="187"/>
      <c r="U35" s="187"/>
      <c r="V35" s="187"/>
      <c r="W35" s="187"/>
      <c r="X35" s="187"/>
      <c r="Y35" s="187"/>
      <c r="Z35" s="187"/>
      <c r="AA35" s="187"/>
      <c r="AB35" s="187"/>
      <c r="AC35" s="187"/>
      <c r="AD35" s="187"/>
      <c r="AE35" s="187"/>
      <c r="AF35" s="187"/>
      <c r="AG35" s="187"/>
      <c r="AH35" s="187"/>
      <c r="AI35" s="187"/>
      <c r="AJ35" s="187"/>
      <c r="AK35" s="187"/>
      <c r="AL35" s="187"/>
      <c r="AM35" s="189"/>
    </row>
    <row r="36" spans="1:48" ht="17.25" customHeight="1">
      <c r="A36" s="212" t="s">
        <v>34</v>
      </c>
      <c r="B36" s="213"/>
      <c r="C36" s="213"/>
      <c r="D36" s="213"/>
      <c r="E36" s="213"/>
      <c r="F36" s="213"/>
      <c r="G36" s="214"/>
      <c r="H36" s="224"/>
      <c r="I36" s="224"/>
      <c r="J36" s="224"/>
      <c r="K36" s="224"/>
      <c r="L36" s="224"/>
      <c r="M36" s="246"/>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8"/>
    </row>
    <row r="37" spans="1:48" ht="17.25" customHeight="1">
      <c r="A37" s="449" t="s">
        <v>318</v>
      </c>
      <c r="B37" s="450"/>
      <c r="C37" s="450"/>
      <c r="D37" s="450"/>
      <c r="E37" s="450"/>
      <c r="F37" s="450"/>
      <c r="G37" s="451"/>
      <c r="H37" s="421">
        <v>251200</v>
      </c>
      <c r="I37" s="421"/>
      <c r="J37" s="421"/>
      <c r="K37" s="421"/>
      <c r="L37" s="421"/>
      <c r="M37" s="418" t="s">
        <v>319</v>
      </c>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20"/>
    </row>
    <row r="38" spans="1:48" ht="17.25" customHeight="1">
      <c r="A38" s="215"/>
      <c r="B38" s="216"/>
      <c r="C38" s="216"/>
      <c r="D38" s="216"/>
      <c r="E38" s="216"/>
      <c r="F38" s="216"/>
      <c r="G38" s="217"/>
      <c r="H38" s="211"/>
      <c r="I38" s="211"/>
      <c r="J38" s="211"/>
      <c r="K38" s="211"/>
      <c r="L38" s="211"/>
      <c r="M38" s="208"/>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10"/>
    </row>
    <row r="39" spans="1:48" ht="17.25" customHeight="1">
      <c r="A39" s="215"/>
      <c r="B39" s="216"/>
      <c r="C39" s="216"/>
      <c r="D39" s="216"/>
      <c r="E39" s="216"/>
      <c r="F39" s="216"/>
      <c r="G39" s="217"/>
      <c r="H39" s="211"/>
      <c r="I39" s="211"/>
      <c r="J39" s="211"/>
      <c r="K39" s="211"/>
      <c r="L39" s="211"/>
      <c r="M39" s="208"/>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10"/>
      <c r="AV39" s="3"/>
    </row>
    <row r="40" spans="1:48" ht="17.25" customHeight="1">
      <c r="A40" s="218"/>
      <c r="B40" s="219"/>
      <c r="C40" s="219"/>
      <c r="D40" s="219"/>
      <c r="E40" s="219"/>
      <c r="F40" s="219"/>
      <c r="G40" s="220"/>
      <c r="H40" s="211"/>
      <c r="I40" s="211"/>
      <c r="J40" s="211"/>
      <c r="K40" s="211"/>
      <c r="L40" s="211"/>
      <c r="M40" s="208"/>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10"/>
    </row>
    <row r="41" spans="1:48" ht="17.25" customHeight="1">
      <c r="A41" s="62" t="s">
        <v>17</v>
      </c>
      <c r="B41" s="63"/>
      <c r="C41" s="63"/>
      <c r="D41" s="63"/>
      <c r="E41" s="63"/>
      <c r="F41" s="63"/>
      <c r="G41" s="64"/>
      <c r="H41" s="244">
        <f>SUM(H36:L40)</f>
        <v>251200</v>
      </c>
      <c r="I41" s="244"/>
      <c r="J41" s="244"/>
      <c r="K41" s="244"/>
      <c r="L41" s="245"/>
      <c r="M41" s="221"/>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3"/>
    </row>
    <row r="42" spans="1:48" ht="6" customHeight="1">
      <c r="A42" s="122"/>
      <c r="B42" s="122"/>
      <c r="C42" s="122"/>
      <c r="D42" s="122"/>
      <c r="E42" s="123"/>
      <c r="F42" s="123"/>
      <c r="G42" s="123"/>
      <c r="H42" s="123"/>
      <c r="I42" s="123"/>
      <c r="J42" s="124"/>
      <c r="K42" s="124"/>
      <c r="L42" s="124"/>
      <c r="M42" s="124"/>
      <c r="N42" s="124"/>
      <c r="AH42" s="127"/>
    </row>
    <row r="43" spans="1:48" ht="4.5" customHeight="1">
      <c r="A43" s="122"/>
      <c r="B43" s="122"/>
      <c r="C43" s="122"/>
      <c r="D43" s="122"/>
      <c r="E43" s="125"/>
      <c r="F43" s="125"/>
      <c r="G43" s="125"/>
      <c r="H43" s="125"/>
      <c r="I43" s="125"/>
      <c r="J43" s="126"/>
      <c r="K43" s="126"/>
      <c r="L43" s="126"/>
      <c r="M43" s="126"/>
      <c r="N43" s="126"/>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row>
    <row r="44" spans="1:48">
      <c r="A44" s="112" t="s">
        <v>293</v>
      </c>
    </row>
    <row r="46" spans="1:48">
      <c r="AI46" s="225"/>
      <c r="AJ46" s="225"/>
      <c r="AK46" s="225"/>
      <c r="AL46" s="225"/>
      <c r="AM46" s="225"/>
    </row>
  </sheetData>
  <sheetProtection algorithmName="SHA-512" hashValue="mw8iQdVzB5s4hYhLQjJ1UkVhzG01LiiTX4n8jg9wvOCdYfPlizR3S23SH7UtB8oBHpWZ3+hq9Alwbwj3spfpCA==" saltValue="QBasbuMv0F37dHecfRWG2w==" spinCount="100000" sheet="1" formatCells="0" formatRows="0" autoFilter="0"/>
  <mergeCells count="87">
    <mergeCell ref="H41:L41"/>
    <mergeCell ref="M41:AM41"/>
    <mergeCell ref="AI46:AM46"/>
    <mergeCell ref="A39:G39"/>
    <mergeCell ref="H39:L39"/>
    <mergeCell ref="M39:AM39"/>
    <mergeCell ref="A40:G40"/>
    <mergeCell ref="H40:L40"/>
    <mergeCell ref="M40:AM40"/>
    <mergeCell ref="A37:G37"/>
    <mergeCell ref="H37:L37"/>
    <mergeCell ref="M37:AM37"/>
    <mergeCell ref="A38:G38"/>
    <mergeCell ref="H38:L38"/>
    <mergeCell ref="M38:AM38"/>
    <mergeCell ref="A35:G35"/>
    <mergeCell ref="H35:L35"/>
    <mergeCell ref="M35:AM35"/>
    <mergeCell ref="A36:G36"/>
    <mergeCell ref="H36:L36"/>
    <mergeCell ref="M36:AM36"/>
    <mergeCell ref="H32:L32"/>
    <mergeCell ref="M32:AM32"/>
    <mergeCell ref="AI33:AK33"/>
    <mergeCell ref="AL33:AM33"/>
    <mergeCell ref="AI34:AK34"/>
    <mergeCell ref="AL34:AM34"/>
    <mergeCell ref="A30:G30"/>
    <mergeCell ref="H30:L30"/>
    <mergeCell ref="M30:AM30"/>
    <mergeCell ref="A31:G31"/>
    <mergeCell ref="H31:L31"/>
    <mergeCell ref="M31:AM31"/>
    <mergeCell ref="A28:G28"/>
    <mergeCell ref="H28:L28"/>
    <mergeCell ref="M28:AM28"/>
    <mergeCell ref="A29:G29"/>
    <mergeCell ref="H29:L29"/>
    <mergeCell ref="M29:AM29"/>
    <mergeCell ref="AI24:AK25"/>
    <mergeCell ref="AL24:AM25"/>
    <mergeCell ref="A26:G26"/>
    <mergeCell ref="H26:L26"/>
    <mergeCell ref="M26:AM26"/>
    <mergeCell ref="A27:G27"/>
    <mergeCell ref="H27:L27"/>
    <mergeCell ref="M27:AM27"/>
    <mergeCell ref="A17:W17"/>
    <mergeCell ref="X17:Z17"/>
    <mergeCell ref="A18:W18"/>
    <mergeCell ref="X18:Z18"/>
    <mergeCell ref="A21:AM21"/>
    <mergeCell ref="AC23:AC25"/>
    <mergeCell ref="AD23:AH23"/>
    <mergeCell ref="AI23:AM23"/>
    <mergeCell ref="AD24:AF25"/>
    <mergeCell ref="AG24:AH25"/>
    <mergeCell ref="A12:AM12"/>
    <mergeCell ref="A14:W14"/>
    <mergeCell ref="X14:Z14"/>
    <mergeCell ref="A15:W15"/>
    <mergeCell ref="X15:Z15"/>
    <mergeCell ref="AA15:AM16"/>
    <mergeCell ref="A16:W16"/>
    <mergeCell ref="X16:Z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4:Z18" xr:uid="{493A2DF8-97F5-4E69-8546-ADADBC2495B1}">
      <formula1>"✔"</formula1>
    </dataValidation>
    <dataValidation imeMode="halfAlpha" allowBlank="1" showInputMessage="1" showErrorMessage="1" sqref="S23:V25 J23:N25 S34:V34 J34:N34" xr:uid="{2A3B0180-A5C0-4163-A03C-4E57503116A8}"/>
  </dataValidations>
  <printOptions horizontalCentered="1"/>
  <pageMargins left="0.74803149606299213" right="0.55118110236220474" top="0.82677165354330717" bottom="0.23622047244094491" header="0.51181102362204722" footer="0.35433070866141736"/>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ED227CC2-D083-4DFB-BC60-BB88FA52FC95}">
          <x14:formula1>
            <xm:f>リスト!$B$2:$B$33</xm:f>
          </x14:formula1>
          <xm:sqref>L10:AF10</xm:sqref>
        </x14:dataValidation>
        <x14:dataValidation type="list" allowBlank="1" xr:uid="{7413CDD1-6787-49E7-990E-B4E23BE506EF}">
          <x14:formula1>
            <xm:f>リスト!$B$35:$B$81</xm:f>
          </x14:formula1>
          <xm:sqref>D9:G9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C0423-FC6B-4D68-9035-574FD9221AE0}">
  <sheetPr>
    <tabColor rgb="FFFF0000"/>
    <pageSetUpPr fitToPage="1"/>
  </sheetPr>
  <dimension ref="A1:AV46"/>
  <sheetViews>
    <sheetView showGridLines="0" showZeros="0" view="pageBreakPreview" zoomScale="90" zoomScaleNormal="130" zoomScaleSheetLayoutView="90" workbookViewId="0"/>
  </sheetViews>
  <sheetFormatPr defaultColWidth="2.25" defaultRowHeight="13.5"/>
  <cols>
    <col min="1" max="1" width="2.25" style="2" customWidth="1"/>
    <col min="2" max="6" width="2.25" style="2"/>
    <col min="7" max="7" width="2.25" style="2" customWidth="1"/>
    <col min="8" max="19" width="2.375" style="2" bestFit="1" customWidth="1"/>
    <col min="20" max="34" width="2.25" style="2"/>
    <col min="35" max="35" width="2.5" style="2" bestFit="1" customWidth="1"/>
    <col min="36" max="38" width="2.25" style="2"/>
    <col min="39" max="39" width="2.25" style="2" customWidth="1"/>
    <col min="40" max="40" width="2.25" style="2"/>
    <col min="41" max="47" width="2.25" style="2" hidden="1" customWidth="1"/>
    <col min="48" max="16384" width="2.25" style="2"/>
  </cols>
  <sheetData>
    <row r="1" spans="1:48">
      <c r="A1" s="2" t="s">
        <v>208</v>
      </c>
    </row>
    <row r="2" spans="1:48" ht="7.5" customHeight="1"/>
    <row r="3" spans="1:48" ht="23.25" customHeight="1">
      <c r="A3" s="233" t="s">
        <v>289</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5"/>
    </row>
    <row r="4" spans="1:48" ht="22.5" customHeight="1">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row>
    <row r="5" spans="1:48" ht="18.75" customHeight="1">
      <c r="A5" s="233" t="s">
        <v>290</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5"/>
    </row>
    <row r="6" spans="1:48" ht="4.5" customHeight="1">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row>
    <row r="7" spans="1:48" ht="23.25" customHeight="1">
      <c r="A7" s="192" t="s">
        <v>249</v>
      </c>
      <c r="B7" s="193"/>
      <c r="C7" s="193"/>
      <c r="D7" s="193"/>
      <c r="E7" s="193"/>
      <c r="F7" s="193"/>
      <c r="G7" s="242"/>
      <c r="H7" s="428" t="s">
        <v>317</v>
      </c>
      <c r="I7" s="429"/>
      <c r="J7" s="429"/>
      <c r="K7" s="429"/>
      <c r="L7" s="429"/>
      <c r="M7" s="429"/>
      <c r="N7" s="430"/>
      <c r="O7" s="188" t="s">
        <v>297</v>
      </c>
      <c r="P7" s="187"/>
      <c r="Q7" s="187"/>
      <c r="R7" s="187"/>
      <c r="S7" s="189"/>
      <c r="T7" s="431" t="s">
        <v>320</v>
      </c>
      <c r="U7" s="432"/>
      <c r="V7" s="432"/>
      <c r="W7" s="432"/>
      <c r="X7" s="432"/>
      <c r="Y7" s="432"/>
      <c r="Z7" s="432"/>
      <c r="AA7" s="432"/>
      <c r="AB7" s="432"/>
      <c r="AC7" s="432"/>
      <c r="AD7" s="432"/>
      <c r="AE7" s="432"/>
      <c r="AF7" s="432"/>
      <c r="AG7" s="432"/>
      <c r="AH7" s="432"/>
      <c r="AI7" s="432"/>
      <c r="AJ7" s="432"/>
      <c r="AK7" s="432"/>
      <c r="AL7" s="432"/>
      <c r="AM7" s="433"/>
    </row>
    <row r="8" spans="1:48" ht="15" customHeight="1">
      <c r="A8" s="237" t="s">
        <v>20</v>
      </c>
      <c r="B8" s="238"/>
      <c r="C8" s="239"/>
      <c r="D8" s="188" t="s">
        <v>21</v>
      </c>
      <c r="E8" s="187"/>
      <c r="F8" s="187"/>
      <c r="G8" s="189"/>
      <c r="H8" s="188" t="s">
        <v>15</v>
      </c>
      <c r="I8" s="187"/>
      <c r="J8" s="187"/>
      <c r="K8" s="187"/>
      <c r="L8" s="187"/>
      <c r="M8" s="187"/>
      <c r="N8" s="187"/>
      <c r="O8" s="187"/>
      <c r="P8" s="187"/>
      <c r="Q8" s="187"/>
      <c r="R8" s="187"/>
      <c r="S8" s="189"/>
      <c r="T8" s="237" t="s">
        <v>22</v>
      </c>
      <c r="U8" s="238"/>
      <c r="V8" s="239"/>
      <c r="W8" s="188" t="s">
        <v>10</v>
      </c>
      <c r="X8" s="187"/>
      <c r="Y8" s="187"/>
      <c r="Z8" s="187"/>
      <c r="AA8" s="187"/>
      <c r="AB8" s="187"/>
      <c r="AC8" s="187"/>
      <c r="AD8" s="187"/>
      <c r="AE8" s="187"/>
      <c r="AF8" s="189"/>
      <c r="AG8" s="241" t="s">
        <v>23</v>
      </c>
      <c r="AH8" s="228"/>
      <c r="AI8" s="228"/>
      <c r="AJ8" s="228"/>
      <c r="AK8" s="228"/>
      <c r="AL8" s="228"/>
      <c r="AM8" s="229"/>
    </row>
    <row r="9" spans="1:48" ht="23.25" customHeight="1">
      <c r="A9" s="240"/>
      <c r="B9" s="202"/>
      <c r="C9" s="170"/>
      <c r="D9" s="434" t="s">
        <v>137</v>
      </c>
      <c r="E9" s="435"/>
      <c r="F9" s="435"/>
      <c r="G9" s="436"/>
      <c r="H9" s="437" t="s">
        <v>303</v>
      </c>
      <c r="I9" s="438"/>
      <c r="J9" s="438"/>
      <c r="K9" s="438"/>
      <c r="L9" s="438"/>
      <c r="M9" s="438"/>
      <c r="N9" s="438"/>
      <c r="O9" s="438"/>
      <c r="P9" s="438"/>
      <c r="Q9" s="438"/>
      <c r="R9" s="438"/>
      <c r="S9" s="439"/>
      <c r="T9" s="240"/>
      <c r="U9" s="202"/>
      <c r="V9" s="170"/>
      <c r="W9" s="443" t="s">
        <v>309</v>
      </c>
      <c r="X9" s="444"/>
      <c r="Y9" s="444"/>
      <c r="Z9" s="444"/>
      <c r="AA9" s="444"/>
      <c r="AB9" s="444"/>
      <c r="AC9" s="444"/>
      <c r="AD9" s="444"/>
      <c r="AE9" s="444"/>
      <c r="AF9" s="445"/>
      <c r="AG9" s="446" t="s">
        <v>307</v>
      </c>
      <c r="AH9" s="447"/>
      <c r="AI9" s="447"/>
      <c r="AJ9" s="447"/>
      <c r="AK9" s="447"/>
      <c r="AL9" s="447"/>
      <c r="AM9" s="448"/>
      <c r="AV9" s="3"/>
    </row>
    <row r="10" spans="1:48" s="3" customFormat="1" ht="23.25" customHeight="1">
      <c r="A10" s="188" t="s">
        <v>25</v>
      </c>
      <c r="B10" s="187"/>
      <c r="C10" s="187"/>
      <c r="D10" s="187"/>
      <c r="E10" s="187"/>
      <c r="F10" s="187"/>
      <c r="G10" s="187"/>
      <c r="H10" s="187"/>
      <c r="I10" s="187"/>
      <c r="J10" s="187"/>
      <c r="K10" s="189"/>
      <c r="L10" s="440" t="s">
        <v>274</v>
      </c>
      <c r="M10" s="441"/>
      <c r="N10" s="441"/>
      <c r="O10" s="441"/>
      <c r="P10" s="441"/>
      <c r="Q10" s="441"/>
      <c r="R10" s="441"/>
      <c r="S10" s="441"/>
      <c r="T10" s="441"/>
      <c r="U10" s="441"/>
      <c r="V10" s="441"/>
      <c r="W10" s="441"/>
      <c r="X10" s="441"/>
      <c r="Y10" s="441"/>
      <c r="Z10" s="441"/>
      <c r="AA10" s="441"/>
      <c r="AB10" s="441"/>
      <c r="AC10" s="441"/>
      <c r="AD10" s="441"/>
      <c r="AE10" s="441"/>
      <c r="AF10" s="442"/>
      <c r="AG10" s="227" t="s">
        <v>26</v>
      </c>
      <c r="AH10" s="228"/>
      <c r="AI10" s="229"/>
      <c r="AJ10" s="432">
        <v>60</v>
      </c>
      <c r="AK10" s="432"/>
      <c r="AL10" s="231" t="s">
        <v>27</v>
      </c>
      <c r="AM10" s="232"/>
      <c r="AP10" s="226"/>
      <c r="AQ10" s="226"/>
      <c r="AR10" s="226"/>
      <c r="AS10" s="226"/>
      <c r="AT10" s="226"/>
      <c r="AU10" s="226"/>
    </row>
    <row r="11" spans="1:48" s="3" customFormat="1" ht="24" customHeight="1">
      <c r="A11" s="112"/>
      <c r="B11" s="112"/>
      <c r="C11" s="112"/>
      <c r="D11" s="112"/>
      <c r="E11" s="112"/>
      <c r="F11" s="112"/>
      <c r="G11" s="112"/>
      <c r="H11" s="112"/>
      <c r="J11" s="67"/>
      <c r="L11" s="4"/>
      <c r="M11" s="4"/>
      <c r="N11" s="4"/>
      <c r="O11" s="4"/>
      <c r="P11" s="4"/>
      <c r="Q11" s="4"/>
      <c r="R11" s="4"/>
      <c r="S11" s="4"/>
      <c r="T11" s="4"/>
      <c r="V11" s="4"/>
      <c r="W11" s="4"/>
      <c r="X11" s="4"/>
      <c r="Y11" s="67"/>
      <c r="Z11" s="117"/>
      <c r="AB11" s="4"/>
      <c r="AC11" s="4"/>
      <c r="AD11" s="4"/>
      <c r="AE11" s="4"/>
      <c r="AF11" s="4"/>
      <c r="AG11" s="4"/>
      <c r="AH11" s="4"/>
      <c r="AI11" s="4"/>
      <c r="AJ11" s="4"/>
      <c r="AK11" s="4"/>
      <c r="AL11" s="4"/>
      <c r="AM11" s="4"/>
    </row>
    <row r="12" spans="1:48" s="3" customFormat="1" ht="18.75" customHeight="1">
      <c r="A12" s="233" t="s">
        <v>209</v>
      </c>
      <c r="B12" s="234"/>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5"/>
    </row>
    <row r="13" spans="1:48" s="3" customFormat="1" ht="3" customHeight="1">
      <c r="I13" s="67"/>
      <c r="J13" s="117"/>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24" customHeight="1">
      <c r="A14" s="184" t="s">
        <v>291</v>
      </c>
      <c r="B14" s="185"/>
      <c r="C14" s="185"/>
      <c r="D14" s="185"/>
      <c r="E14" s="185"/>
      <c r="F14" s="185"/>
      <c r="G14" s="185"/>
      <c r="H14" s="185"/>
      <c r="I14" s="185"/>
      <c r="J14" s="185"/>
      <c r="K14" s="185"/>
      <c r="L14" s="185"/>
      <c r="M14" s="185"/>
      <c r="N14" s="185"/>
      <c r="O14" s="185"/>
      <c r="P14" s="185"/>
      <c r="Q14" s="185"/>
      <c r="R14" s="185"/>
      <c r="S14" s="185"/>
      <c r="T14" s="185"/>
      <c r="U14" s="185"/>
      <c r="V14" s="185"/>
      <c r="W14" s="186"/>
      <c r="X14" s="425" t="s">
        <v>313</v>
      </c>
      <c r="Y14" s="426"/>
      <c r="Z14" s="427"/>
      <c r="AA14" s="4"/>
      <c r="AB14" s="4"/>
      <c r="AC14" s="4"/>
      <c r="AD14" s="4"/>
      <c r="AE14" s="4"/>
      <c r="AF14" s="4"/>
      <c r="AG14" s="4"/>
      <c r="AH14" s="4"/>
      <c r="AI14" s="4"/>
      <c r="AJ14" s="4"/>
      <c r="AK14" s="4"/>
      <c r="AL14" s="4"/>
      <c r="AM14" s="4"/>
    </row>
    <row r="15" spans="1:48" s="3" customFormat="1" ht="23.25" customHeight="1">
      <c r="A15" s="184" t="s">
        <v>247</v>
      </c>
      <c r="B15" s="185"/>
      <c r="C15" s="185"/>
      <c r="D15" s="185"/>
      <c r="E15" s="185"/>
      <c r="F15" s="185"/>
      <c r="G15" s="185"/>
      <c r="H15" s="185"/>
      <c r="I15" s="185"/>
      <c r="J15" s="185"/>
      <c r="K15" s="185"/>
      <c r="L15" s="185"/>
      <c r="M15" s="185"/>
      <c r="N15" s="185"/>
      <c r="O15" s="185"/>
      <c r="P15" s="185"/>
      <c r="Q15" s="185"/>
      <c r="R15" s="185"/>
      <c r="S15" s="185"/>
      <c r="T15" s="185"/>
      <c r="U15" s="185"/>
      <c r="V15" s="185"/>
      <c r="W15" s="186"/>
      <c r="X15" s="425" t="s">
        <v>313</v>
      </c>
      <c r="Y15" s="426"/>
      <c r="Z15" s="427"/>
      <c r="AA15" s="203" t="s">
        <v>292</v>
      </c>
      <c r="AB15" s="204"/>
      <c r="AC15" s="204"/>
      <c r="AD15" s="204"/>
      <c r="AE15" s="204"/>
      <c r="AF15" s="204"/>
      <c r="AG15" s="204"/>
      <c r="AH15" s="204"/>
      <c r="AI15" s="204"/>
      <c r="AJ15" s="204"/>
      <c r="AK15" s="204"/>
      <c r="AL15" s="204"/>
      <c r="AM15" s="204"/>
    </row>
    <row r="16" spans="1:48" s="3" customFormat="1" ht="23.25" customHeight="1">
      <c r="A16" s="184" t="s">
        <v>298</v>
      </c>
      <c r="B16" s="236"/>
      <c r="C16" s="236"/>
      <c r="D16" s="236"/>
      <c r="E16" s="236"/>
      <c r="F16" s="236"/>
      <c r="G16" s="236"/>
      <c r="H16" s="236"/>
      <c r="I16" s="236"/>
      <c r="J16" s="236"/>
      <c r="K16" s="236"/>
      <c r="L16" s="236"/>
      <c r="M16" s="236"/>
      <c r="N16" s="236"/>
      <c r="O16" s="236"/>
      <c r="P16" s="236"/>
      <c r="Q16" s="236"/>
      <c r="R16" s="236"/>
      <c r="S16" s="236"/>
      <c r="T16" s="236"/>
      <c r="U16" s="236"/>
      <c r="V16" s="236"/>
      <c r="W16" s="236"/>
      <c r="X16" s="425" t="s">
        <v>313</v>
      </c>
      <c r="Y16" s="426"/>
      <c r="Z16" s="427"/>
      <c r="AA16" s="203"/>
      <c r="AB16" s="204"/>
      <c r="AC16" s="204"/>
      <c r="AD16" s="204"/>
      <c r="AE16" s="204"/>
      <c r="AF16" s="204"/>
      <c r="AG16" s="204"/>
      <c r="AH16" s="204"/>
      <c r="AI16" s="204"/>
      <c r="AJ16" s="204"/>
      <c r="AK16" s="204"/>
      <c r="AL16" s="204"/>
      <c r="AM16" s="204"/>
    </row>
    <row r="17" spans="1:48" s="3" customFormat="1" ht="23.25" customHeight="1">
      <c r="A17" s="190" t="s">
        <v>299</v>
      </c>
      <c r="B17" s="191"/>
      <c r="C17" s="191"/>
      <c r="D17" s="191"/>
      <c r="E17" s="191"/>
      <c r="F17" s="191"/>
      <c r="G17" s="191"/>
      <c r="H17" s="191"/>
      <c r="I17" s="191"/>
      <c r="J17" s="191"/>
      <c r="K17" s="191"/>
      <c r="L17" s="191"/>
      <c r="M17" s="191"/>
      <c r="N17" s="191"/>
      <c r="O17" s="191"/>
      <c r="P17" s="191"/>
      <c r="Q17" s="191"/>
      <c r="R17" s="191"/>
      <c r="S17" s="191"/>
      <c r="T17" s="191"/>
      <c r="U17" s="191"/>
      <c r="V17" s="191"/>
      <c r="W17" s="191"/>
      <c r="X17" s="425" t="s">
        <v>313</v>
      </c>
      <c r="Y17" s="426"/>
      <c r="Z17" s="427"/>
      <c r="AA17" s="128"/>
      <c r="AB17" s="128"/>
      <c r="AC17" s="128"/>
      <c r="AD17" s="128"/>
      <c r="AE17" s="128"/>
      <c r="AF17" s="128"/>
      <c r="AG17" s="128"/>
    </row>
    <row r="18" spans="1:48" s="3" customFormat="1" ht="23.25" customHeight="1">
      <c r="A18" s="190" t="s">
        <v>285</v>
      </c>
      <c r="B18" s="191"/>
      <c r="C18" s="191"/>
      <c r="D18" s="191"/>
      <c r="E18" s="191"/>
      <c r="F18" s="191"/>
      <c r="G18" s="191"/>
      <c r="H18" s="191"/>
      <c r="I18" s="191"/>
      <c r="J18" s="191"/>
      <c r="K18" s="191"/>
      <c r="L18" s="191"/>
      <c r="M18" s="191"/>
      <c r="N18" s="191"/>
      <c r="O18" s="191"/>
      <c r="P18" s="191"/>
      <c r="Q18" s="191"/>
      <c r="R18" s="191"/>
      <c r="S18" s="191"/>
      <c r="T18" s="191"/>
      <c r="U18" s="191"/>
      <c r="V18" s="191"/>
      <c r="W18" s="191"/>
      <c r="X18" s="425" t="s">
        <v>313</v>
      </c>
      <c r="Y18" s="426"/>
      <c r="Z18" s="427"/>
      <c r="AA18" s="128"/>
      <c r="AB18" s="128"/>
      <c r="AC18" s="128"/>
      <c r="AD18" s="128"/>
      <c r="AE18" s="128"/>
      <c r="AF18" s="128"/>
      <c r="AG18" s="128"/>
    </row>
    <row r="19" spans="1:48" s="3" customFormat="1" ht="11.25" customHeight="1">
      <c r="I19" s="67"/>
      <c r="J19" s="117"/>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s="3" customFormat="1" ht="11.25" customHeight="1">
      <c r="I20" s="67"/>
      <c r="J20" s="117"/>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3" customFormat="1" ht="18.75" customHeight="1">
      <c r="A21" s="233" t="s">
        <v>28</v>
      </c>
      <c r="B21" s="234"/>
      <c r="C21" s="234"/>
      <c r="D21" s="234"/>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5"/>
    </row>
    <row r="22" spans="1:48" s="3" customFormat="1" ht="3" customHeight="1" thickBot="1">
      <c r="I22" s="67"/>
      <c r="J22" s="117"/>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row>
    <row r="23" spans="1:48" ht="19.5" customHeight="1">
      <c r="A23" s="118"/>
      <c r="B23" s="3"/>
      <c r="C23" s="112"/>
      <c r="D23" s="3"/>
      <c r="E23" s="119"/>
      <c r="F23" s="3"/>
      <c r="G23" s="3"/>
      <c r="H23" s="3"/>
      <c r="I23" s="3"/>
      <c r="J23" s="120"/>
      <c r="K23" s="120"/>
      <c r="L23" s="120"/>
      <c r="M23" s="120"/>
      <c r="N23" s="120"/>
      <c r="O23" s="121"/>
      <c r="P23" s="112"/>
      <c r="S23" s="120"/>
      <c r="T23" s="117"/>
      <c r="U23" s="120"/>
      <c r="V23" s="120"/>
      <c r="W23" s="112"/>
      <c r="AC23" s="194"/>
      <c r="AD23" s="192" t="s">
        <v>29</v>
      </c>
      <c r="AE23" s="193"/>
      <c r="AF23" s="193"/>
      <c r="AG23" s="193"/>
      <c r="AH23" s="193"/>
      <c r="AI23" s="205" t="s">
        <v>30</v>
      </c>
      <c r="AJ23" s="206"/>
      <c r="AK23" s="206"/>
      <c r="AL23" s="206"/>
      <c r="AM23" s="207"/>
      <c r="AV23" s="3"/>
    </row>
    <row r="24" spans="1:48">
      <c r="A24" s="118"/>
      <c r="B24" s="3"/>
      <c r="C24" s="112"/>
      <c r="D24" s="3"/>
      <c r="E24" s="119"/>
      <c r="F24" s="3"/>
      <c r="G24" s="3"/>
      <c r="H24" s="3"/>
      <c r="I24" s="3"/>
      <c r="J24" s="120"/>
      <c r="K24" s="120"/>
      <c r="L24" s="120"/>
      <c r="M24" s="120"/>
      <c r="N24" s="120"/>
      <c r="O24" s="121"/>
      <c r="P24" s="112"/>
      <c r="S24" s="120"/>
      <c r="T24" s="117"/>
      <c r="U24" s="120"/>
      <c r="V24" s="120"/>
      <c r="W24" s="114"/>
      <c r="AC24" s="194"/>
      <c r="AD24" s="195">
        <f>IFERROR(VLOOKUP(L10,リスト!B2:D26,2,FALSE),IFERROR(VLOOKUP(L10,リスト!B27:D33,2,FALSE)*AJ10,""))</f>
        <v>360</v>
      </c>
      <c r="AE24" s="196"/>
      <c r="AF24" s="196"/>
      <c r="AG24" s="197" t="s">
        <v>4</v>
      </c>
      <c r="AH24" s="197"/>
      <c r="AI24" s="198">
        <f>MIN(AD24,ROUNDDOWN((H32+H41)/1000,0))</f>
        <v>350</v>
      </c>
      <c r="AJ24" s="199"/>
      <c r="AK24" s="199"/>
      <c r="AL24" s="180" t="s">
        <v>4</v>
      </c>
      <c r="AM24" s="181"/>
    </row>
    <row r="25" spans="1:48" ht="14.25" thickBot="1">
      <c r="A25" s="112" t="s">
        <v>282</v>
      </c>
      <c r="B25" s="3"/>
      <c r="C25" s="112"/>
      <c r="D25" s="3"/>
      <c r="E25" s="119"/>
      <c r="F25" s="3"/>
      <c r="G25" s="3"/>
      <c r="H25" s="3"/>
      <c r="I25" s="3"/>
      <c r="J25" s="120"/>
      <c r="K25" s="120"/>
      <c r="L25" s="120"/>
      <c r="M25" s="120"/>
      <c r="N25" s="120"/>
      <c r="O25" s="121"/>
      <c r="P25" s="112"/>
      <c r="S25" s="120"/>
      <c r="T25" s="117"/>
      <c r="U25" s="120"/>
      <c r="V25" s="120"/>
      <c r="W25" s="114"/>
      <c r="AC25" s="194"/>
      <c r="AD25" s="195"/>
      <c r="AE25" s="196"/>
      <c r="AF25" s="196"/>
      <c r="AG25" s="197"/>
      <c r="AH25" s="197"/>
      <c r="AI25" s="200"/>
      <c r="AJ25" s="201"/>
      <c r="AK25" s="201"/>
      <c r="AL25" s="182"/>
      <c r="AM25" s="183"/>
    </row>
    <row r="26" spans="1:48" ht="18" customHeight="1">
      <c r="A26" s="188" t="s">
        <v>31</v>
      </c>
      <c r="B26" s="187"/>
      <c r="C26" s="187"/>
      <c r="D26" s="187"/>
      <c r="E26" s="187"/>
      <c r="F26" s="187"/>
      <c r="G26" s="189"/>
      <c r="H26" s="187" t="s">
        <v>32</v>
      </c>
      <c r="I26" s="187"/>
      <c r="J26" s="187"/>
      <c r="K26" s="187"/>
      <c r="L26" s="187"/>
      <c r="M26" s="188" t="s">
        <v>33</v>
      </c>
      <c r="N26" s="187"/>
      <c r="O26" s="187"/>
      <c r="P26" s="187"/>
      <c r="Q26" s="187"/>
      <c r="R26" s="187"/>
      <c r="S26" s="187"/>
      <c r="T26" s="187"/>
      <c r="U26" s="187"/>
      <c r="V26" s="187"/>
      <c r="W26" s="187"/>
      <c r="X26" s="187"/>
      <c r="Y26" s="187"/>
      <c r="Z26" s="187"/>
      <c r="AA26" s="187"/>
      <c r="AB26" s="187"/>
      <c r="AC26" s="187"/>
      <c r="AD26" s="187"/>
      <c r="AE26" s="187"/>
      <c r="AF26" s="187"/>
      <c r="AG26" s="187"/>
      <c r="AH26" s="187"/>
      <c r="AI26" s="202"/>
      <c r="AJ26" s="202"/>
      <c r="AK26" s="202"/>
      <c r="AL26" s="202"/>
      <c r="AM26" s="170"/>
    </row>
    <row r="27" spans="1:48" ht="17.25" customHeight="1">
      <c r="A27" s="422" t="s">
        <v>34</v>
      </c>
      <c r="B27" s="423"/>
      <c r="C27" s="423"/>
      <c r="D27" s="423"/>
      <c r="E27" s="423"/>
      <c r="F27" s="423"/>
      <c r="G27" s="424"/>
      <c r="H27" s="417">
        <v>150000</v>
      </c>
      <c r="I27" s="417"/>
      <c r="J27" s="417"/>
      <c r="K27" s="417"/>
      <c r="L27" s="417"/>
      <c r="M27" s="418" t="s">
        <v>321</v>
      </c>
      <c r="N27" s="419"/>
      <c r="O27" s="419"/>
      <c r="P27" s="419"/>
      <c r="Q27" s="419"/>
      <c r="R27" s="419"/>
      <c r="S27" s="419"/>
      <c r="T27" s="419"/>
      <c r="U27" s="419"/>
      <c r="V27" s="419"/>
      <c r="W27" s="419"/>
      <c r="X27" s="419"/>
      <c r="Y27" s="419"/>
      <c r="Z27" s="419"/>
      <c r="AA27" s="419"/>
      <c r="AB27" s="419"/>
      <c r="AC27" s="419"/>
      <c r="AD27" s="419"/>
      <c r="AE27" s="419"/>
      <c r="AF27" s="419"/>
      <c r="AG27" s="419"/>
      <c r="AH27" s="419"/>
      <c r="AI27" s="419"/>
      <c r="AJ27" s="419"/>
      <c r="AK27" s="419"/>
      <c r="AL27" s="419"/>
      <c r="AM27" s="420"/>
    </row>
    <row r="28" spans="1:48" ht="17.25" customHeight="1">
      <c r="A28" s="215"/>
      <c r="B28" s="216"/>
      <c r="C28" s="216"/>
      <c r="D28" s="216"/>
      <c r="E28" s="216"/>
      <c r="F28" s="216"/>
      <c r="G28" s="217"/>
      <c r="H28" s="211"/>
      <c r="I28" s="211"/>
      <c r="J28" s="211"/>
      <c r="K28" s="211"/>
      <c r="L28" s="211"/>
      <c r="M28" s="208"/>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10"/>
    </row>
    <row r="29" spans="1:48" ht="17.25" customHeight="1">
      <c r="A29" s="215"/>
      <c r="B29" s="216"/>
      <c r="C29" s="216"/>
      <c r="D29" s="216"/>
      <c r="E29" s="216"/>
      <c r="F29" s="216"/>
      <c r="G29" s="217"/>
      <c r="H29" s="211"/>
      <c r="I29" s="211"/>
      <c r="J29" s="211"/>
      <c r="K29" s="211"/>
      <c r="L29" s="211"/>
      <c r="M29" s="208"/>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09"/>
      <c r="AM29" s="210"/>
    </row>
    <row r="30" spans="1:48" ht="17.25" customHeight="1">
      <c r="A30" s="215"/>
      <c r="B30" s="216"/>
      <c r="C30" s="216"/>
      <c r="D30" s="216"/>
      <c r="E30" s="216"/>
      <c r="F30" s="216"/>
      <c r="G30" s="217"/>
      <c r="H30" s="211"/>
      <c r="I30" s="211"/>
      <c r="J30" s="211"/>
      <c r="K30" s="211"/>
      <c r="L30" s="211"/>
      <c r="M30" s="208"/>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M30" s="210"/>
      <c r="AV30" s="3"/>
    </row>
    <row r="31" spans="1:48" ht="17.25" customHeight="1">
      <c r="A31" s="218"/>
      <c r="B31" s="219"/>
      <c r="C31" s="219"/>
      <c r="D31" s="219"/>
      <c r="E31" s="219"/>
      <c r="F31" s="219"/>
      <c r="G31" s="220"/>
      <c r="H31" s="211"/>
      <c r="I31" s="211"/>
      <c r="J31" s="211"/>
      <c r="K31" s="211"/>
      <c r="L31" s="211"/>
      <c r="M31" s="208"/>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10"/>
    </row>
    <row r="32" spans="1:48" ht="17.25" customHeight="1">
      <c r="A32" s="62" t="s">
        <v>17</v>
      </c>
      <c r="B32" s="63"/>
      <c r="C32" s="63"/>
      <c r="D32" s="63"/>
      <c r="E32" s="63"/>
      <c r="F32" s="63"/>
      <c r="G32" s="64"/>
      <c r="H32" s="244">
        <f>SUM(H27:L31)</f>
        <v>150000</v>
      </c>
      <c r="I32" s="244"/>
      <c r="J32" s="244"/>
      <c r="K32" s="244"/>
      <c r="L32" s="245"/>
      <c r="M32" s="221"/>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3"/>
    </row>
    <row r="33" spans="1:48">
      <c r="A33" s="118"/>
      <c r="B33" s="3"/>
      <c r="C33" s="112"/>
      <c r="D33" s="3"/>
      <c r="E33" s="119"/>
      <c r="F33" s="3"/>
      <c r="G33" s="3"/>
      <c r="H33" s="3"/>
      <c r="I33" s="3"/>
      <c r="J33" s="120"/>
      <c r="K33" s="120"/>
      <c r="L33" s="120"/>
      <c r="M33" s="120"/>
      <c r="N33" s="120"/>
      <c r="O33" s="121"/>
      <c r="P33" s="112"/>
      <c r="S33" s="120"/>
      <c r="T33" s="117"/>
      <c r="U33" s="120"/>
      <c r="V33" s="120"/>
      <c r="W33" s="114"/>
      <c r="AD33" s="112"/>
      <c r="AE33" s="113"/>
      <c r="AF33" s="113"/>
      <c r="AG33" s="113"/>
      <c r="AH33" s="114"/>
      <c r="AI33" s="243"/>
      <c r="AJ33" s="243"/>
      <c r="AK33" s="243"/>
      <c r="AL33" s="225"/>
      <c r="AM33" s="225"/>
    </row>
    <row r="34" spans="1:48">
      <c r="A34" s="112" t="s">
        <v>177</v>
      </c>
      <c r="B34" s="3"/>
      <c r="C34" s="112"/>
      <c r="D34" s="3"/>
      <c r="E34" s="119"/>
      <c r="F34" s="3"/>
      <c r="G34" s="3"/>
      <c r="H34" s="3"/>
      <c r="I34" s="3"/>
      <c r="J34" s="120"/>
      <c r="K34" s="120"/>
      <c r="L34" s="120"/>
      <c r="M34" s="120"/>
      <c r="N34" s="120"/>
      <c r="O34" s="121"/>
      <c r="P34" s="112"/>
      <c r="S34" s="120"/>
      <c r="T34" s="117"/>
      <c r="U34" s="120"/>
      <c r="V34" s="120"/>
      <c r="W34" s="114"/>
      <c r="AD34" s="112"/>
      <c r="AE34" s="113"/>
      <c r="AF34" s="113"/>
      <c r="AG34" s="113"/>
      <c r="AH34" s="114"/>
      <c r="AI34" s="243"/>
      <c r="AJ34" s="243"/>
      <c r="AK34" s="243"/>
      <c r="AL34" s="225"/>
      <c r="AM34" s="225"/>
    </row>
    <row r="35" spans="1:48" ht="18" customHeight="1">
      <c r="A35" s="188" t="s">
        <v>31</v>
      </c>
      <c r="B35" s="187"/>
      <c r="C35" s="187"/>
      <c r="D35" s="187"/>
      <c r="E35" s="187"/>
      <c r="F35" s="187"/>
      <c r="G35" s="189"/>
      <c r="H35" s="187" t="s">
        <v>32</v>
      </c>
      <c r="I35" s="187"/>
      <c r="J35" s="187"/>
      <c r="K35" s="187"/>
      <c r="L35" s="187"/>
      <c r="M35" s="188" t="s">
        <v>33</v>
      </c>
      <c r="N35" s="187"/>
      <c r="O35" s="187"/>
      <c r="P35" s="187"/>
      <c r="Q35" s="187"/>
      <c r="R35" s="187"/>
      <c r="S35" s="187"/>
      <c r="T35" s="187"/>
      <c r="U35" s="187"/>
      <c r="V35" s="187"/>
      <c r="W35" s="187"/>
      <c r="X35" s="187"/>
      <c r="Y35" s="187"/>
      <c r="Z35" s="187"/>
      <c r="AA35" s="187"/>
      <c r="AB35" s="187"/>
      <c r="AC35" s="187"/>
      <c r="AD35" s="187"/>
      <c r="AE35" s="187"/>
      <c r="AF35" s="187"/>
      <c r="AG35" s="187"/>
      <c r="AH35" s="187"/>
      <c r="AI35" s="187"/>
      <c r="AJ35" s="187"/>
      <c r="AK35" s="187"/>
      <c r="AL35" s="187"/>
      <c r="AM35" s="189"/>
    </row>
    <row r="36" spans="1:48" ht="17.25" customHeight="1">
      <c r="A36" s="422" t="s">
        <v>34</v>
      </c>
      <c r="B36" s="423"/>
      <c r="C36" s="423"/>
      <c r="D36" s="423"/>
      <c r="E36" s="423"/>
      <c r="F36" s="423"/>
      <c r="G36" s="424"/>
      <c r="H36" s="417"/>
      <c r="I36" s="417"/>
      <c r="J36" s="417"/>
      <c r="K36" s="417"/>
      <c r="L36" s="417"/>
      <c r="M36" s="452"/>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3"/>
      <c r="AL36" s="453"/>
      <c r="AM36" s="454"/>
    </row>
    <row r="37" spans="1:48" ht="17.25" customHeight="1">
      <c r="A37" s="449" t="s">
        <v>318</v>
      </c>
      <c r="B37" s="450"/>
      <c r="C37" s="450"/>
      <c r="D37" s="450"/>
      <c r="E37" s="450"/>
      <c r="F37" s="450"/>
      <c r="G37" s="451"/>
      <c r="H37" s="421">
        <v>200000</v>
      </c>
      <c r="I37" s="421"/>
      <c r="J37" s="421"/>
      <c r="K37" s="421"/>
      <c r="L37" s="421"/>
      <c r="M37" s="418" t="s">
        <v>322</v>
      </c>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20"/>
    </row>
    <row r="38" spans="1:48" ht="17.25" customHeight="1">
      <c r="A38" s="215"/>
      <c r="B38" s="216"/>
      <c r="C38" s="216"/>
      <c r="D38" s="216"/>
      <c r="E38" s="216"/>
      <c r="F38" s="216"/>
      <c r="G38" s="217"/>
      <c r="H38" s="211"/>
      <c r="I38" s="211"/>
      <c r="J38" s="211"/>
      <c r="K38" s="211"/>
      <c r="L38" s="211"/>
      <c r="M38" s="208"/>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10"/>
    </row>
    <row r="39" spans="1:48" ht="17.25" customHeight="1">
      <c r="A39" s="215"/>
      <c r="B39" s="216"/>
      <c r="C39" s="216"/>
      <c r="D39" s="216"/>
      <c r="E39" s="216"/>
      <c r="F39" s="216"/>
      <c r="G39" s="217"/>
      <c r="H39" s="211"/>
      <c r="I39" s="211"/>
      <c r="J39" s="211"/>
      <c r="K39" s="211"/>
      <c r="L39" s="211"/>
      <c r="M39" s="208"/>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10"/>
      <c r="AV39" s="3"/>
    </row>
    <row r="40" spans="1:48" ht="17.25" customHeight="1">
      <c r="A40" s="218"/>
      <c r="B40" s="219"/>
      <c r="C40" s="219"/>
      <c r="D40" s="219"/>
      <c r="E40" s="219"/>
      <c r="F40" s="219"/>
      <c r="G40" s="220"/>
      <c r="H40" s="211"/>
      <c r="I40" s="211"/>
      <c r="J40" s="211"/>
      <c r="K40" s="211"/>
      <c r="L40" s="211"/>
      <c r="M40" s="208"/>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10"/>
    </row>
    <row r="41" spans="1:48" ht="17.25" customHeight="1">
      <c r="A41" s="62" t="s">
        <v>17</v>
      </c>
      <c r="B41" s="63"/>
      <c r="C41" s="63"/>
      <c r="D41" s="63"/>
      <c r="E41" s="63"/>
      <c r="F41" s="63"/>
      <c r="G41" s="64"/>
      <c r="H41" s="244">
        <f>SUM(H36:L40)</f>
        <v>200000</v>
      </c>
      <c r="I41" s="244"/>
      <c r="J41" s="244"/>
      <c r="K41" s="244"/>
      <c r="L41" s="245"/>
      <c r="M41" s="221"/>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3"/>
    </row>
    <row r="42" spans="1:48" ht="6" customHeight="1">
      <c r="A42" s="122"/>
      <c r="B42" s="122"/>
      <c r="C42" s="122"/>
      <c r="D42" s="122"/>
      <c r="E42" s="123"/>
      <c r="F42" s="123"/>
      <c r="G42" s="123"/>
      <c r="H42" s="123"/>
      <c r="I42" s="123"/>
      <c r="J42" s="124"/>
      <c r="K42" s="124"/>
      <c r="L42" s="124"/>
      <c r="M42" s="124"/>
      <c r="N42" s="124"/>
      <c r="AH42" s="127"/>
    </row>
    <row r="43" spans="1:48" ht="4.5" customHeight="1">
      <c r="A43" s="122"/>
      <c r="B43" s="122"/>
      <c r="C43" s="122"/>
      <c r="D43" s="122"/>
      <c r="E43" s="125"/>
      <c r="F43" s="125"/>
      <c r="G43" s="125"/>
      <c r="H43" s="125"/>
      <c r="I43" s="125"/>
      <c r="J43" s="126"/>
      <c r="K43" s="126"/>
      <c r="L43" s="126"/>
      <c r="M43" s="126"/>
      <c r="N43" s="126"/>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row>
    <row r="44" spans="1:48">
      <c r="A44" s="112" t="s">
        <v>293</v>
      </c>
    </row>
    <row r="46" spans="1:48">
      <c r="AI46" s="225"/>
      <c r="AJ46" s="225"/>
      <c r="AK46" s="225"/>
      <c r="AL46" s="225"/>
      <c r="AM46" s="225"/>
    </row>
  </sheetData>
  <sheetProtection algorithmName="SHA-512" hashValue="mw8iQdVzB5s4hYhLQjJ1UkVhzG01LiiTX4n8jg9wvOCdYfPlizR3S23SH7UtB8oBHpWZ3+hq9Alwbwj3spfpCA==" saltValue="QBasbuMv0F37dHecfRWG2w==" spinCount="100000" sheet="1" formatCells="0" formatRows="0" autoFilter="0"/>
  <mergeCells count="87">
    <mergeCell ref="H41:L41"/>
    <mergeCell ref="M41:AM41"/>
    <mergeCell ref="AI46:AM46"/>
    <mergeCell ref="A39:G39"/>
    <mergeCell ref="H39:L39"/>
    <mergeCell ref="M39:AM39"/>
    <mergeCell ref="A40:G40"/>
    <mergeCell ref="H40:L40"/>
    <mergeCell ref="M40:AM40"/>
    <mergeCell ref="A37:G37"/>
    <mergeCell ref="H37:L37"/>
    <mergeCell ref="M37:AM37"/>
    <mergeCell ref="A38:G38"/>
    <mergeCell ref="H38:L38"/>
    <mergeCell ref="M38:AM38"/>
    <mergeCell ref="A35:G35"/>
    <mergeCell ref="H35:L35"/>
    <mergeCell ref="M35:AM35"/>
    <mergeCell ref="A36:G36"/>
    <mergeCell ref="H36:L36"/>
    <mergeCell ref="M36:AM36"/>
    <mergeCell ref="H32:L32"/>
    <mergeCell ref="M32:AM32"/>
    <mergeCell ref="AI33:AK33"/>
    <mergeCell ref="AL33:AM33"/>
    <mergeCell ref="AI34:AK34"/>
    <mergeCell ref="AL34:AM34"/>
    <mergeCell ref="A30:G30"/>
    <mergeCell ref="H30:L30"/>
    <mergeCell ref="M30:AM30"/>
    <mergeCell ref="A31:G31"/>
    <mergeCell ref="H31:L31"/>
    <mergeCell ref="M31:AM31"/>
    <mergeCell ref="A28:G28"/>
    <mergeCell ref="H28:L28"/>
    <mergeCell ref="M28:AM28"/>
    <mergeCell ref="A29:G29"/>
    <mergeCell ref="H29:L29"/>
    <mergeCell ref="M29:AM29"/>
    <mergeCell ref="AI24:AK25"/>
    <mergeCell ref="AL24:AM25"/>
    <mergeCell ref="A26:G26"/>
    <mergeCell ref="H26:L26"/>
    <mergeCell ref="M26:AM26"/>
    <mergeCell ref="A27:G27"/>
    <mergeCell ref="H27:L27"/>
    <mergeCell ref="M27:AM27"/>
    <mergeCell ref="A17:W17"/>
    <mergeCell ref="X17:Z17"/>
    <mergeCell ref="A18:W18"/>
    <mergeCell ref="X18:Z18"/>
    <mergeCell ref="A21:AM21"/>
    <mergeCell ref="AC23:AC25"/>
    <mergeCell ref="AD23:AH23"/>
    <mergeCell ref="AI23:AM23"/>
    <mergeCell ref="AD24:AF25"/>
    <mergeCell ref="AG24:AH25"/>
    <mergeCell ref="A12:AM12"/>
    <mergeCell ref="A14:W14"/>
    <mergeCell ref="X14:Z14"/>
    <mergeCell ref="A15:W15"/>
    <mergeCell ref="X15:Z15"/>
    <mergeCell ref="AA15:AM16"/>
    <mergeCell ref="A16:W16"/>
    <mergeCell ref="X16:Z16"/>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imeMode="halfAlpha" allowBlank="1" showInputMessage="1" showErrorMessage="1" sqref="S23:V25 J23:N25 S34:V34 J34:N34" xr:uid="{601E58E6-7018-4D18-A523-4E3B6015D4EF}"/>
    <dataValidation type="list" allowBlank="1" showInputMessage="1" showErrorMessage="1" sqref="X14:Z18" xr:uid="{627198CB-A820-4916-90B0-80333FD3B2D1}">
      <formula1>"✔"</formula1>
    </dataValidation>
  </dataValidations>
  <printOptions horizontalCentered="1"/>
  <pageMargins left="0.74803149606299213" right="0.55118110236220474" top="0.82677165354330717" bottom="0.23622047244094491" header="0.51181102362204722" footer="0.35433070866141736"/>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xr:uid="{E6CFC485-D74C-4F95-8196-6118C6B737E9}">
          <x14:formula1>
            <xm:f>リスト!$B$35:$B$81</xm:f>
          </x14:formula1>
          <xm:sqref>D9:G9</xm:sqref>
        </x14:dataValidation>
        <x14:dataValidation type="list" allowBlank="1" xr:uid="{A3DD9A0C-91FD-4C09-9B15-81038B6BDE4B}">
          <x14:formula1>
            <xm:f>リスト!$B$2:$B$33</xm:f>
          </x14:formula1>
          <xm:sqref>L10:AF10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2:AG37"/>
  <sheetViews>
    <sheetView showGridLines="0" view="pageBreakPreview" zoomScale="59" zoomScaleNormal="70" zoomScaleSheetLayoutView="55" workbookViewId="0">
      <selection activeCell="A2" sqref="A2:Y2"/>
    </sheetView>
  </sheetViews>
  <sheetFormatPr defaultColWidth="9" defaultRowHeight="13.5"/>
  <cols>
    <col min="1" max="1" width="6" style="87" customWidth="1"/>
    <col min="2" max="2" width="6.125" style="87" customWidth="1"/>
    <col min="3" max="3" width="6.75" style="87" customWidth="1"/>
    <col min="4" max="4" width="5.625" style="87" customWidth="1"/>
    <col min="5" max="5" width="13.625" style="87" customWidth="1"/>
    <col min="6" max="7" width="9.375" style="87" customWidth="1"/>
    <col min="8" max="15" width="8.75" style="87" customWidth="1"/>
    <col min="16" max="22" width="8" style="87" customWidth="1"/>
    <col min="23" max="23" width="5.625" style="87" customWidth="1"/>
    <col min="24" max="24" width="6" style="87" customWidth="1"/>
    <col min="25" max="25" width="9.875" style="87" customWidth="1"/>
    <col min="26" max="16384" width="9" style="87"/>
  </cols>
  <sheetData>
    <row r="2" spans="1:33" ht="37.5" customHeight="1">
      <c r="A2" s="283" t="s">
        <v>245</v>
      </c>
      <c r="B2" s="283"/>
      <c r="C2" s="283"/>
      <c r="D2" s="283"/>
      <c r="E2" s="283"/>
      <c r="F2" s="283"/>
      <c r="G2" s="283"/>
      <c r="H2" s="283"/>
      <c r="I2" s="283"/>
      <c r="J2" s="283"/>
      <c r="K2" s="283"/>
      <c r="L2" s="283"/>
      <c r="M2" s="283"/>
      <c r="N2" s="283"/>
      <c r="O2" s="283"/>
      <c r="P2" s="283"/>
      <c r="Q2" s="283"/>
      <c r="R2" s="283"/>
      <c r="S2" s="283"/>
      <c r="T2" s="283"/>
      <c r="U2" s="283"/>
      <c r="V2" s="283"/>
      <c r="W2" s="283"/>
      <c r="X2" s="283"/>
      <c r="Y2" s="283"/>
    </row>
    <row r="3" spans="1:33" s="88" customFormat="1" ht="12" customHeight="1">
      <c r="A3" s="89"/>
      <c r="B3" s="91"/>
      <c r="C3" s="91"/>
      <c r="D3" s="91"/>
      <c r="E3" s="91"/>
      <c r="F3" s="91"/>
      <c r="G3" s="91"/>
      <c r="H3" s="91"/>
      <c r="I3" s="91"/>
      <c r="J3" s="91"/>
      <c r="K3" s="91"/>
      <c r="L3" s="91"/>
      <c r="M3" s="91"/>
      <c r="N3" s="91"/>
      <c r="O3" s="91"/>
      <c r="P3" s="91"/>
      <c r="Q3" s="91"/>
      <c r="R3" s="91"/>
      <c r="S3" s="91"/>
      <c r="T3" s="91"/>
      <c r="U3" s="91"/>
      <c r="V3" s="91"/>
      <c r="W3" s="91"/>
      <c r="X3" s="91"/>
      <c r="Y3" s="91"/>
    </row>
    <row r="4" spans="1:33" s="88" customFormat="1" ht="15.75" customHeight="1" thickBot="1">
      <c r="A4" s="89"/>
      <c r="B4" s="89"/>
      <c r="C4" s="89"/>
      <c r="D4" s="89"/>
      <c r="E4" s="89"/>
      <c r="F4" s="89"/>
      <c r="G4" s="89"/>
      <c r="H4" s="89"/>
      <c r="I4" s="89"/>
      <c r="J4" s="89"/>
      <c r="K4" s="89"/>
      <c r="L4" s="89"/>
      <c r="M4" s="89"/>
      <c r="N4" s="89"/>
      <c r="O4" s="89"/>
      <c r="P4" s="89"/>
      <c r="Q4" s="89"/>
      <c r="R4" s="89"/>
      <c r="S4" s="89"/>
      <c r="T4" s="89"/>
      <c r="U4" s="89"/>
      <c r="V4" s="89"/>
      <c r="W4" s="89"/>
      <c r="X4" s="89"/>
      <c r="Y4" s="89"/>
    </row>
    <row r="5" spans="1:33" s="88" customFormat="1" ht="52.5" customHeight="1" thickBot="1">
      <c r="A5" s="299" t="s">
        <v>211</v>
      </c>
      <c r="B5" s="300"/>
      <c r="C5" s="300"/>
      <c r="D5" s="300"/>
      <c r="E5" s="300"/>
      <c r="F5" s="300"/>
      <c r="G5" s="300"/>
      <c r="H5" s="300"/>
      <c r="I5" s="300"/>
      <c r="J5" s="300"/>
      <c r="K5" s="300"/>
      <c r="L5" s="300"/>
      <c r="M5" s="300"/>
      <c r="N5" s="300"/>
      <c r="O5" s="300"/>
      <c r="P5" s="300"/>
      <c r="Q5" s="300"/>
      <c r="R5" s="300"/>
      <c r="S5" s="300"/>
      <c r="T5" s="300"/>
      <c r="U5" s="300"/>
      <c r="V5" s="300"/>
      <c r="W5" s="300"/>
      <c r="X5" s="301"/>
      <c r="Y5" s="89"/>
    </row>
    <row r="6" spans="1:33" s="90" customFormat="1" ht="30.75" customHeight="1" thickBot="1">
      <c r="A6" s="92"/>
      <c r="X6" s="93"/>
      <c r="Y6" s="89"/>
    </row>
    <row r="7" spans="1:33" s="90" customFormat="1" ht="90.75" customHeight="1" thickBot="1">
      <c r="A7" s="92"/>
      <c r="B7" s="302" t="s">
        <v>152</v>
      </c>
      <c r="C7" s="303"/>
      <c r="D7" s="303"/>
      <c r="E7" s="303"/>
      <c r="F7" s="303"/>
      <c r="G7" s="303"/>
      <c r="H7" s="303"/>
      <c r="I7" s="303"/>
      <c r="J7" s="304" t="s">
        <v>323</v>
      </c>
      <c r="K7" s="305"/>
      <c r="L7" s="305"/>
      <c r="M7" s="305"/>
      <c r="N7" s="305"/>
      <c r="O7" s="305"/>
      <c r="P7" s="305"/>
      <c r="Q7" s="305"/>
      <c r="R7" s="305"/>
      <c r="S7" s="305"/>
      <c r="T7" s="305"/>
      <c r="U7" s="305"/>
      <c r="V7" s="305"/>
      <c r="W7" s="306"/>
      <c r="X7" s="93"/>
      <c r="Y7" s="92"/>
    </row>
    <row r="8" spans="1:33" s="90" customFormat="1" ht="26.25" customHeight="1">
      <c r="A8" s="92"/>
      <c r="P8" s="307"/>
      <c r="Q8" s="307"/>
      <c r="R8" s="307"/>
      <c r="S8" s="307"/>
      <c r="T8" s="307"/>
      <c r="X8" s="93"/>
      <c r="Y8" s="92"/>
    </row>
    <row r="9" spans="1:33" s="90" customFormat="1" ht="67.5" customHeight="1" thickBot="1">
      <c r="A9" s="92"/>
      <c r="B9" s="88" t="s">
        <v>153</v>
      </c>
      <c r="P9" s="308"/>
      <c r="Q9" s="308"/>
      <c r="R9" s="308"/>
      <c r="S9" s="308"/>
      <c r="T9" s="308"/>
      <c r="U9" s="94"/>
      <c r="V9" s="94"/>
      <c r="W9" s="94"/>
      <c r="X9" s="93"/>
      <c r="Y9" s="92"/>
    </row>
    <row r="10" spans="1:33" s="90" customFormat="1" ht="96" customHeight="1" thickBot="1">
      <c r="A10" s="92"/>
      <c r="B10" s="288" t="s">
        <v>154</v>
      </c>
      <c r="C10" s="292"/>
      <c r="D10" s="292"/>
      <c r="E10" s="293"/>
      <c r="F10" s="294" t="s">
        <v>324</v>
      </c>
      <c r="G10" s="295"/>
      <c r="H10" s="295"/>
      <c r="I10" s="295"/>
      <c r="J10" s="284" t="s">
        <v>294</v>
      </c>
      <c r="K10" s="296"/>
      <c r="L10" s="249" t="s">
        <v>155</v>
      </c>
      <c r="M10" s="291"/>
      <c r="N10" s="291"/>
      <c r="O10" s="297"/>
      <c r="P10" s="298" t="s">
        <v>327</v>
      </c>
      <c r="Q10" s="295"/>
      <c r="R10" s="295"/>
      <c r="S10" s="295"/>
      <c r="T10" s="295"/>
      <c r="U10" s="284" t="s">
        <v>295</v>
      </c>
      <c r="V10" s="285"/>
      <c r="W10" s="286"/>
      <c r="X10" s="93"/>
      <c r="Y10" s="92"/>
      <c r="AB10" s="287" t="s">
        <v>156</v>
      </c>
      <c r="AC10" s="287"/>
      <c r="AD10" s="287"/>
      <c r="AE10" s="287"/>
      <c r="AF10" s="287"/>
      <c r="AG10" s="287"/>
    </row>
    <row r="11" spans="1:33" s="90" customFormat="1" ht="96" customHeight="1" thickBot="1">
      <c r="A11" s="92"/>
      <c r="B11" s="288" t="s">
        <v>157</v>
      </c>
      <c r="C11" s="259"/>
      <c r="D11" s="259"/>
      <c r="E11" s="289"/>
      <c r="F11" s="290" t="s">
        <v>325</v>
      </c>
      <c r="G11" s="257"/>
      <c r="H11" s="257"/>
      <c r="I11" s="257"/>
      <c r="J11" s="257"/>
      <c r="K11" s="276"/>
      <c r="L11" s="249" t="s">
        <v>158</v>
      </c>
      <c r="M11" s="291"/>
      <c r="N11" s="291"/>
      <c r="O11" s="291"/>
      <c r="P11" s="256" t="s">
        <v>329</v>
      </c>
      <c r="Q11" s="257"/>
      <c r="R11" s="257"/>
      <c r="S11" s="257"/>
      <c r="T11" s="257"/>
      <c r="U11" s="257"/>
      <c r="V11" s="257"/>
      <c r="W11" s="276"/>
      <c r="X11" s="93"/>
      <c r="Y11" s="92"/>
    </row>
    <row r="12" spans="1:33" s="90" customFormat="1" ht="111" customHeight="1" thickBot="1">
      <c r="A12" s="92"/>
      <c r="B12" s="249" t="s">
        <v>159</v>
      </c>
      <c r="C12" s="250"/>
      <c r="D12" s="250"/>
      <c r="E12" s="250"/>
      <c r="F12" s="251" t="s">
        <v>326</v>
      </c>
      <c r="G12" s="252"/>
      <c r="H12" s="252"/>
      <c r="I12" s="252"/>
      <c r="J12" s="252"/>
      <c r="K12" s="253"/>
      <c r="L12" s="254" t="s">
        <v>160</v>
      </c>
      <c r="M12" s="255"/>
      <c r="N12" s="255"/>
      <c r="O12" s="255"/>
      <c r="P12" s="256" t="s">
        <v>328</v>
      </c>
      <c r="Q12" s="257"/>
      <c r="R12" s="257"/>
      <c r="S12" s="257"/>
      <c r="T12" s="257"/>
      <c r="U12" s="257"/>
      <c r="V12" s="257"/>
      <c r="W12" s="95"/>
      <c r="X12" s="93"/>
      <c r="Y12" s="92"/>
      <c r="AB12" s="147"/>
    </row>
    <row r="13" spans="1:33" s="90" customFormat="1" ht="27" customHeight="1">
      <c r="A13" s="92"/>
      <c r="B13" s="96"/>
      <c r="C13" s="96"/>
      <c r="D13" s="96"/>
      <c r="E13" s="96"/>
      <c r="J13" s="97"/>
      <c r="K13" s="97"/>
      <c r="L13" s="97"/>
      <c r="M13" s="97"/>
      <c r="N13" s="96"/>
      <c r="O13" s="96"/>
      <c r="P13" s="96"/>
      <c r="Q13" s="98"/>
      <c r="R13" s="98"/>
      <c r="X13" s="93"/>
      <c r="Y13" s="92"/>
    </row>
    <row r="14" spans="1:33" s="90" customFormat="1" ht="27.95" customHeight="1">
      <c r="A14" s="92"/>
      <c r="B14" s="99" t="s">
        <v>161</v>
      </c>
      <c r="C14" s="96"/>
      <c r="D14" s="96"/>
      <c r="E14" s="96"/>
      <c r="F14" s="96"/>
      <c r="G14" s="96"/>
      <c r="H14" s="96"/>
      <c r="I14" s="96"/>
      <c r="J14" s="96"/>
      <c r="K14" s="96"/>
      <c r="L14" s="96"/>
      <c r="M14" s="96"/>
      <c r="N14" s="96"/>
      <c r="O14" s="96"/>
      <c r="P14" s="100"/>
      <c r="Q14" s="100"/>
      <c r="R14" s="100"/>
      <c r="S14" s="100"/>
      <c r="T14" s="98"/>
      <c r="U14" s="98"/>
      <c r="X14" s="93"/>
      <c r="Y14" s="92"/>
    </row>
    <row r="15" spans="1:33" s="102" customFormat="1" ht="27.95" customHeight="1">
      <c r="A15" s="101"/>
      <c r="C15" s="103" t="s">
        <v>162</v>
      </c>
      <c r="D15" s="104"/>
      <c r="E15" s="104"/>
      <c r="F15" s="104"/>
      <c r="G15" s="104"/>
      <c r="H15" s="104"/>
      <c r="I15" s="104"/>
      <c r="J15" s="104"/>
      <c r="K15" s="104"/>
      <c r="L15" s="104"/>
      <c r="M15" s="104"/>
      <c r="N15" s="104"/>
      <c r="O15" s="104"/>
      <c r="P15" s="105"/>
      <c r="Q15" s="105"/>
      <c r="R15" s="105"/>
      <c r="S15" s="105"/>
      <c r="T15" s="103"/>
      <c r="U15" s="103"/>
      <c r="V15" s="103"/>
      <c r="X15" s="106"/>
      <c r="Y15" s="92"/>
    </row>
    <row r="16" spans="1:33" s="102" customFormat="1" ht="27.95" customHeight="1" thickBot="1">
      <c r="A16" s="101"/>
      <c r="C16" s="103" t="s">
        <v>163</v>
      </c>
      <c r="D16" s="104"/>
      <c r="E16" s="104"/>
      <c r="F16" s="104"/>
      <c r="G16" s="104"/>
      <c r="H16" s="104"/>
      <c r="I16" s="104"/>
      <c r="J16" s="104"/>
      <c r="K16" s="104"/>
      <c r="L16" s="104"/>
      <c r="M16" s="104"/>
      <c r="N16" s="104"/>
      <c r="O16" s="104"/>
      <c r="P16" s="105"/>
      <c r="Q16" s="105"/>
      <c r="R16" s="105"/>
      <c r="S16" s="105"/>
      <c r="T16" s="103"/>
      <c r="U16" s="103"/>
      <c r="V16" s="103"/>
      <c r="X16" s="106"/>
      <c r="Y16" s="92"/>
    </row>
    <row r="17" spans="1:25" s="102" customFormat="1" ht="74.25" customHeight="1" thickBot="1">
      <c r="A17" s="101"/>
      <c r="B17" s="258" t="s">
        <v>164</v>
      </c>
      <c r="C17" s="259"/>
      <c r="D17" s="259"/>
      <c r="E17" s="260"/>
      <c r="F17" s="250" t="s">
        <v>165</v>
      </c>
      <c r="G17" s="267"/>
      <c r="H17" s="268"/>
      <c r="I17" s="269"/>
      <c r="J17" s="269"/>
      <c r="K17" s="269"/>
      <c r="L17" s="269"/>
      <c r="M17" s="269"/>
      <c r="N17" s="270"/>
      <c r="O17" s="271" t="s">
        <v>166</v>
      </c>
      <c r="P17" s="272"/>
      <c r="Q17" s="273"/>
      <c r="R17" s="274"/>
      <c r="S17" s="275"/>
      <c r="X17" s="106"/>
      <c r="Y17" s="92"/>
    </row>
    <row r="18" spans="1:25" s="102" customFormat="1" ht="74.25" customHeight="1" thickBot="1">
      <c r="A18" s="101"/>
      <c r="B18" s="261"/>
      <c r="C18" s="262"/>
      <c r="D18" s="262"/>
      <c r="E18" s="263"/>
      <c r="F18" s="250" t="s">
        <v>167</v>
      </c>
      <c r="G18" s="250"/>
      <c r="H18" s="256"/>
      <c r="I18" s="257"/>
      <c r="J18" s="257"/>
      <c r="K18" s="257"/>
      <c r="L18" s="257"/>
      <c r="M18" s="257"/>
      <c r="N18" s="276"/>
      <c r="O18" s="271" t="s">
        <v>168</v>
      </c>
      <c r="P18" s="272"/>
      <c r="Q18" s="277"/>
      <c r="R18" s="269"/>
      <c r="S18" s="269"/>
      <c r="T18" s="270"/>
      <c r="U18" s="104"/>
      <c r="V18" s="104"/>
      <c r="W18" s="104"/>
      <c r="X18" s="106"/>
      <c r="Y18" s="92"/>
    </row>
    <row r="19" spans="1:25" s="90" customFormat="1" ht="73.5" customHeight="1" thickBot="1">
      <c r="A19" s="92"/>
      <c r="B19" s="261"/>
      <c r="C19" s="262"/>
      <c r="D19" s="262"/>
      <c r="E19" s="263"/>
      <c r="F19" s="278" t="s">
        <v>169</v>
      </c>
      <c r="G19" s="279"/>
      <c r="H19" s="137">
        <v>1</v>
      </c>
      <c r="I19" s="282"/>
      <c r="J19" s="282"/>
      <c r="K19" s="282"/>
      <c r="L19" s="138">
        <v>0</v>
      </c>
      <c r="M19" s="280"/>
      <c r="N19" s="281"/>
      <c r="O19" s="281"/>
      <c r="X19" s="93"/>
      <c r="Y19" s="92"/>
    </row>
    <row r="20" spans="1:25" s="90" customFormat="1" ht="73.5" customHeight="1" thickBot="1">
      <c r="A20" s="92"/>
      <c r="B20" s="264"/>
      <c r="C20" s="265"/>
      <c r="D20" s="265"/>
      <c r="E20" s="266"/>
      <c r="F20" s="265" t="s">
        <v>170</v>
      </c>
      <c r="G20" s="309"/>
      <c r="H20" s="323"/>
      <c r="I20" s="324"/>
      <c r="J20" s="324"/>
      <c r="K20" s="324"/>
      <c r="L20" s="324"/>
      <c r="M20" s="324"/>
      <c r="N20" s="324"/>
      <c r="O20" s="136">
        <v>1</v>
      </c>
      <c r="P20" s="310" t="s">
        <v>171</v>
      </c>
      <c r="Q20" s="311"/>
      <c r="R20" s="311"/>
      <c r="S20" s="311"/>
      <c r="T20" s="311"/>
      <c r="U20" s="311"/>
      <c r="V20" s="311"/>
      <c r="W20" s="311"/>
      <c r="X20" s="312"/>
      <c r="Y20" s="92"/>
    </row>
    <row r="21" spans="1:25" s="90" customFormat="1" ht="30" customHeight="1" thickBot="1">
      <c r="A21" s="107"/>
      <c r="B21" s="108"/>
      <c r="C21" s="108"/>
      <c r="D21" s="108"/>
      <c r="E21" s="108"/>
      <c r="F21" s="108"/>
      <c r="G21" s="108"/>
      <c r="H21" s="109"/>
      <c r="I21" s="108"/>
      <c r="J21" s="108"/>
      <c r="K21" s="108"/>
      <c r="L21" s="108"/>
      <c r="M21" s="108"/>
      <c r="N21" s="108"/>
      <c r="O21" s="108"/>
      <c r="P21" s="108"/>
      <c r="Q21" s="108"/>
      <c r="R21" s="108"/>
      <c r="S21" s="108"/>
      <c r="T21" s="108"/>
      <c r="U21" s="108"/>
      <c r="V21" s="108"/>
      <c r="W21" s="108"/>
      <c r="X21" s="110"/>
      <c r="Y21" s="92"/>
    </row>
    <row r="22" spans="1:25" s="90" customFormat="1" ht="18" customHeight="1"/>
    <row r="23" spans="1:25" s="90" customFormat="1" ht="61.5" customHeight="1">
      <c r="J23" s="316" t="s">
        <v>246</v>
      </c>
      <c r="K23" s="316"/>
      <c r="L23" s="316"/>
      <c r="M23" s="316"/>
      <c r="N23" s="316"/>
      <c r="O23" s="316"/>
      <c r="P23" s="316"/>
      <c r="Q23" s="316"/>
      <c r="R23" s="316"/>
      <c r="S23" s="316"/>
      <c r="T23" s="316"/>
      <c r="U23" s="316"/>
      <c r="V23" s="316"/>
      <c r="W23" s="316"/>
      <c r="X23" s="316"/>
      <c r="Y23" s="316"/>
    </row>
    <row r="24" spans="1:25" s="88" customFormat="1" ht="69" customHeight="1">
      <c r="D24" s="317"/>
      <c r="E24" s="317"/>
      <c r="F24" s="317"/>
      <c r="G24" s="317"/>
      <c r="H24" s="317"/>
      <c r="I24" s="317"/>
      <c r="J24" s="89"/>
      <c r="K24" s="318" t="s">
        <v>172</v>
      </c>
      <c r="L24" s="318"/>
      <c r="M24" s="315" t="s">
        <v>330</v>
      </c>
      <c r="N24" s="319"/>
      <c r="O24" s="319"/>
      <c r="P24" s="319"/>
      <c r="Q24" s="320" t="s">
        <v>151</v>
      </c>
      <c r="R24" s="320"/>
      <c r="S24" s="319" t="s">
        <v>308</v>
      </c>
      <c r="T24" s="319"/>
      <c r="U24" s="319"/>
      <c r="V24" s="319"/>
      <c r="W24" s="319"/>
      <c r="X24" s="319"/>
      <c r="Y24" s="89"/>
    </row>
    <row r="25" spans="1:25" s="88" customFormat="1" ht="69" customHeight="1">
      <c r="D25" s="317"/>
      <c r="E25" s="317"/>
      <c r="F25" s="317"/>
      <c r="G25" s="317"/>
      <c r="H25" s="317"/>
      <c r="I25" s="317"/>
      <c r="J25" s="89"/>
      <c r="K25" s="321" t="s">
        <v>10</v>
      </c>
      <c r="L25" s="321"/>
      <c r="M25" s="322" t="s">
        <v>309</v>
      </c>
      <c r="N25" s="322"/>
      <c r="O25" s="322"/>
      <c r="P25" s="322"/>
      <c r="Q25" s="322"/>
      <c r="R25" s="322"/>
      <c r="S25" s="322"/>
      <c r="T25" s="322"/>
      <c r="U25" s="322"/>
      <c r="V25" s="322"/>
      <c r="W25" s="322"/>
      <c r="X25" s="322"/>
      <c r="Y25" s="89"/>
    </row>
    <row r="26" spans="1:25" s="88" customFormat="1" ht="69" customHeight="1">
      <c r="K26" s="313" t="s">
        <v>173</v>
      </c>
      <c r="L26" s="313"/>
      <c r="M26" s="314" t="s">
        <v>310</v>
      </c>
      <c r="N26" s="315"/>
      <c r="O26" s="315"/>
      <c r="P26" s="315"/>
      <c r="Q26" s="315"/>
      <c r="R26" s="315"/>
      <c r="S26" s="315"/>
      <c r="T26" s="315"/>
      <c r="U26" s="315"/>
      <c r="V26" s="315"/>
      <c r="W26" s="315"/>
      <c r="X26" s="315"/>
      <c r="Y26" s="89"/>
    </row>
    <row r="27" spans="1:25" s="90" customFormat="1" ht="96.75" customHeight="1"/>
    <row r="28" spans="1:25" ht="32.25" hidden="1" customHeight="1">
      <c r="A28" s="111" t="s">
        <v>174</v>
      </c>
    </row>
    <row r="29" spans="1:25" s="90" customFormat="1" ht="39.950000000000003" customHeight="1"/>
    <row r="30" spans="1:25" s="90" customFormat="1" ht="30" customHeight="1"/>
    <row r="31" spans="1:25" s="90" customFormat="1" ht="30" customHeight="1"/>
    <row r="32" spans="1:25" s="90" customFormat="1" ht="21"/>
    <row r="33" spans="25:25" s="90" customFormat="1" ht="21"/>
    <row r="34" spans="25:25" s="90" customFormat="1" ht="21"/>
    <row r="35" spans="25:25" s="90" customFormat="1" ht="21"/>
    <row r="36" spans="25:25" ht="21">
      <c r="Y36" s="90"/>
    </row>
    <row r="37" spans="25:25" ht="21">
      <c r="Y37" s="90"/>
    </row>
  </sheetData>
  <sheetProtection algorithmName="SHA-512" hashValue="Q17+QgP4qj6H1URXzzyjX3fKvGiT486EsxvI6PwseD5BY5uLpWNhDrRR93crM1W4yXHVetqu2oLoF4u2qXDvkA==" saltValue="ZjBQHgAofwfhr/J1ieMMYg==" spinCount="100000" sheet="1" objects="1" scenarios="1"/>
  <dataConsolidate/>
  <mergeCells count="45">
    <mergeCell ref="F20:G20"/>
    <mergeCell ref="P20:X20"/>
    <mergeCell ref="K26:L26"/>
    <mergeCell ref="M26:X26"/>
    <mergeCell ref="J23:Y23"/>
    <mergeCell ref="D24:I25"/>
    <mergeCell ref="K24:L24"/>
    <mergeCell ref="M24:P24"/>
    <mergeCell ref="Q24:R24"/>
    <mergeCell ref="S24:X24"/>
    <mergeCell ref="K25:L25"/>
    <mergeCell ref="M25:X25"/>
    <mergeCell ref="H20:N20"/>
    <mergeCell ref="A2:Y2"/>
    <mergeCell ref="U10:W10"/>
    <mergeCell ref="AB10:AG10"/>
    <mergeCell ref="B11:E11"/>
    <mergeCell ref="F11:K11"/>
    <mergeCell ref="L11:O11"/>
    <mergeCell ref="P11:W11"/>
    <mergeCell ref="B10:E10"/>
    <mergeCell ref="F10:I10"/>
    <mergeCell ref="J10:K10"/>
    <mergeCell ref="L10:O10"/>
    <mergeCell ref="P10:T10"/>
    <mergeCell ref="A5:X5"/>
    <mergeCell ref="B7:I7"/>
    <mergeCell ref="J7:W7"/>
    <mergeCell ref="P8:T9"/>
    <mergeCell ref="B12:E12"/>
    <mergeCell ref="F12:K12"/>
    <mergeCell ref="L12:O12"/>
    <mergeCell ref="P12:V12"/>
    <mergeCell ref="B17:E20"/>
    <mergeCell ref="F17:G17"/>
    <mergeCell ref="H17:N17"/>
    <mergeCell ref="O17:P17"/>
    <mergeCell ref="Q17:S17"/>
    <mergeCell ref="F18:G18"/>
    <mergeCell ref="H18:N18"/>
    <mergeCell ref="O18:P18"/>
    <mergeCell ref="Q18:T18"/>
    <mergeCell ref="F19:G19"/>
    <mergeCell ref="M19:O19"/>
    <mergeCell ref="I19:K19"/>
  </mergeCells>
  <phoneticPr fontId="4"/>
  <dataValidations count="10">
    <dataValidation type="list" allowBlank="1" showInputMessage="1" showErrorMessage="1" sqref="Q18:W18" xr:uid="{0E10BC83-7EE1-4F69-B546-B7E8A36D1E2A}">
      <formula1>"普通,当座"</formula1>
    </dataValidation>
    <dataValidation type="textLength" operator="equal" allowBlank="1" showInputMessage="1" showErrorMessage="1" error="3桁で入力して下さい。" sqref="P11:W11" xr:uid="{2CF57F52-C934-4CB0-BD77-074271B693DF}">
      <formula1>3</formula1>
    </dataValidation>
    <dataValidation type="list" allowBlank="1" showInputMessage="1" showErrorMessage="1" prompt="選択してください。" sqref="F12:K12" xr:uid="{B4D90F53-334E-4D30-B655-11B16CD3D7BC}">
      <formula1>"普通預金,当座預金,別段預金"</formula1>
    </dataValidation>
    <dataValidation type="list" allowBlank="1" showInputMessage="1" showErrorMessage="1" prompt="選択してください。" sqref="J10:K10" xr:uid="{B0801523-1145-4AF9-B493-627C0AE2DE26}">
      <formula1>"銀行,信用金庫,農協"</formula1>
    </dataValidation>
    <dataValidation type="textLength" operator="equal" allowBlank="1" showInputMessage="1" showErrorMessage="1" error="ここは4桁で入力して下さい。" sqref="F11:K11" xr:uid="{AC8554A0-5DD6-476E-A0C1-6726700158CE}">
      <formula1>4</formula1>
    </dataValidation>
    <dataValidation type="list" allowBlank="1" showInputMessage="1" showErrorMessage="1" prompt="選択してください。" sqref="U10:W10" xr:uid="{8C5441E0-E6BD-40AF-B51F-61C3B4FD6DAA}">
      <formula1>"支店,営業部,出張所,公務部,本店"</formula1>
    </dataValidation>
    <dataValidation type="textLength" operator="equal" allowBlank="1" showInputMessage="1" showErrorMessage="1" error="ここは３桁で入力して下さい。" sqref="I19" xr:uid="{0AB26F82-767C-4A5E-9D31-FEAF186FAB11}">
      <formula1>3</formula1>
    </dataValidation>
    <dataValidation type="textLength" operator="equal" allowBlank="1" showInputMessage="1" showErrorMessage="1" error="ここは７桁で入力して下さい。" sqref="H20" xr:uid="{C8E489FD-C7A6-4068-865F-4035830ACF07}">
      <formula1>7</formula1>
    </dataValidation>
    <dataValidation type="textLength" operator="equal" allowBlank="1" showInputMessage="1" showErrorMessage="1" error="ここは７桁で入力してください。" sqref="P12:V12" xr:uid="{F4E213E2-4C3F-4AB9-B010-543C5BDB9338}">
      <formula1>7</formula1>
    </dataValidation>
    <dataValidation type="custom" allowBlank="1" showInputMessage="1" showErrorMessage="1" error="ここは半角カタカナで入力してください。（F8ボタンを押すと半角ｶﾀｶﾅに変換されます。）" sqref="J7:W7" xr:uid="{2F42AC3B-C9E7-4703-880D-B03B00A39B24}">
      <formula1>LEN(J7)=LENB(J7)</formula1>
    </dataValidation>
  </dataValidations>
  <printOptions horizontalCentered="1"/>
  <pageMargins left="0.74803149606299213" right="0.47244094488188981" top="0.78740157480314965" bottom="0.39370078740157483" header="0" footer="0"/>
  <pageSetup paperSize="9" scale="4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0557F-3F88-4D74-8354-956438F97CAE}">
  <sheetPr>
    <tabColor theme="1" tint="0.499984740745262"/>
  </sheetPr>
  <dimension ref="B1:AL105"/>
  <sheetViews>
    <sheetView showGridLines="0" showZeros="0" topLeftCell="AG1" zoomScaleNormal="100" zoomScaleSheetLayoutView="100" workbookViewId="0">
      <selection activeCell="A2" sqref="A2:Y2"/>
    </sheetView>
  </sheetViews>
  <sheetFormatPr defaultColWidth="2.25" defaultRowHeight="13.5"/>
  <cols>
    <col min="1" max="1" width="2.25" style="2"/>
    <col min="2" max="2" width="4.875" style="2" customWidth="1"/>
    <col min="3" max="3" width="17" style="2" customWidth="1"/>
    <col min="4" max="6" width="12.375" style="2" customWidth="1"/>
    <col min="7" max="8" width="28.125" style="2" customWidth="1"/>
    <col min="9" max="9" width="15.125" style="2" customWidth="1"/>
    <col min="10" max="12" width="13.625" style="2" customWidth="1"/>
    <col min="13" max="13" width="32.875" style="2" customWidth="1"/>
    <col min="14" max="14" width="15.125" style="2" customWidth="1"/>
    <col min="15" max="18" width="8.875" style="2" customWidth="1"/>
    <col min="19" max="26" width="9.125" style="2" customWidth="1"/>
    <col min="27" max="27" width="12.875" style="2" customWidth="1"/>
    <col min="28" max="28" width="9.125" style="2" customWidth="1"/>
    <col min="29" max="29" width="32.75" style="2" customWidth="1"/>
    <col min="30" max="30" width="15.5" style="2" customWidth="1"/>
    <col min="31" max="31" width="30" style="2" customWidth="1"/>
    <col min="32" max="32" width="15.5" style="2" customWidth="1"/>
    <col min="33" max="33" width="29.5" style="2" customWidth="1"/>
    <col min="34" max="34" width="19.75" style="2" customWidth="1"/>
    <col min="35" max="35" width="17.125" style="2" customWidth="1"/>
    <col min="36" max="37" width="2.25" style="2"/>
    <col min="38" max="38" width="4.375" style="2" bestFit="1" customWidth="1"/>
    <col min="39" max="16384" width="2.25" style="2"/>
  </cols>
  <sheetData>
    <row r="1" spans="2:38" ht="14.25" thickBot="1"/>
    <row r="2" spans="2:38" ht="21" customHeight="1" thickBot="1">
      <c r="B2" s="347" t="s">
        <v>12</v>
      </c>
      <c r="C2" s="351" t="s">
        <v>219</v>
      </c>
      <c r="D2" s="352"/>
      <c r="E2" s="352"/>
      <c r="F2" s="352"/>
      <c r="G2" s="352"/>
      <c r="H2" s="353"/>
      <c r="I2" s="149" t="s">
        <v>30</v>
      </c>
      <c r="J2" s="356" t="s">
        <v>224</v>
      </c>
      <c r="K2" s="357"/>
      <c r="L2" s="357"/>
      <c r="M2" s="358"/>
      <c r="N2" s="330" t="s">
        <v>225</v>
      </c>
      <c r="O2" s="331"/>
      <c r="P2" s="331"/>
      <c r="Q2" s="331"/>
      <c r="R2" s="331"/>
      <c r="S2" s="331"/>
      <c r="T2" s="331"/>
      <c r="U2" s="331"/>
      <c r="V2" s="331"/>
      <c r="W2" s="331"/>
      <c r="X2" s="331"/>
      <c r="Y2" s="331"/>
      <c r="Z2" s="331"/>
      <c r="AA2" s="331"/>
      <c r="AB2" s="332"/>
      <c r="AC2" s="325" t="s">
        <v>237</v>
      </c>
      <c r="AD2" s="326"/>
      <c r="AE2" s="326"/>
      <c r="AF2" s="326"/>
      <c r="AG2" s="326"/>
      <c r="AH2" s="326"/>
      <c r="AI2" s="327"/>
    </row>
    <row r="3" spans="2:38" ht="18" customHeight="1">
      <c r="B3" s="348"/>
      <c r="C3" s="361" t="s">
        <v>200</v>
      </c>
      <c r="D3" s="363" t="s">
        <v>201</v>
      </c>
      <c r="E3" s="363" t="s">
        <v>202</v>
      </c>
      <c r="F3" s="363" t="s">
        <v>199</v>
      </c>
      <c r="G3" s="363" t="s">
        <v>217</v>
      </c>
      <c r="H3" s="365" t="s">
        <v>218</v>
      </c>
      <c r="I3" s="359" t="s">
        <v>30</v>
      </c>
      <c r="J3" s="367" t="s">
        <v>220</v>
      </c>
      <c r="K3" s="369" t="s">
        <v>221</v>
      </c>
      <c r="L3" s="369" t="s">
        <v>222</v>
      </c>
      <c r="M3" s="354" t="s">
        <v>223</v>
      </c>
      <c r="N3" s="333" t="s">
        <v>226</v>
      </c>
      <c r="O3" s="335" t="s">
        <v>234</v>
      </c>
      <c r="P3" s="336"/>
      <c r="Q3" s="336"/>
      <c r="R3" s="336"/>
      <c r="S3" s="336"/>
      <c r="T3" s="336"/>
      <c r="U3" s="336"/>
      <c r="V3" s="337"/>
      <c r="W3" s="335" t="s">
        <v>164</v>
      </c>
      <c r="X3" s="336"/>
      <c r="Y3" s="336"/>
      <c r="Z3" s="336"/>
      <c r="AA3" s="336"/>
      <c r="AB3" s="350"/>
      <c r="AC3" s="342" t="s">
        <v>13</v>
      </c>
      <c r="AD3" s="175" t="s">
        <v>283</v>
      </c>
      <c r="AE3" s="345" t="s">
        <v>14</v>
      </c>
      <c r="AF3" s="345" t="s">
        <v>10</v>
      </c>
      <c r="AG3" s="340" t="s">
        <v>15</v>
      </c>
      <c r="AH3" s="338" t="s">
        <v>214</v>
      </c>
      <c r="AI3" s="328" t="s">
        <v>296</v>
      </c>
    </row>
    <row r="4" spans="2:38" ht="27.75" thickBot="1">
      <c r="B4" s="349"/>
      <c r="C4" s="362"/>
      <c r="D4" s="364"/>
      <c r="E4" s="364"/>
      <c r="F4" s="364"/>
      <c r="G4" s="364"/>
      <c r="H4" s="366"/>
      <c r="I4" s="360"/>
      <c r="J4" s="368"/>
      <c r="K4" s="370"/>
      <c r="L4" s="370"/>
      <c r="M4" s="355"/>
      <c r="N4" s="334"/>
      <c r="O4" s="142" t="s">
        <v>227</v>
      </c>
      <c r="P4" s="143" t="s">
        <v>228</v>
      </c>
      <c r="Q4" s="142" t="s">
        <v>229</v>
      </c>
      <c r="R4" s="143" t="s">
        <v>230</v>
      </c>
      <c r="S4" s="143" t="s">
        <v>231</v>
      </c>
      <c r="T4" s="143" t="s">
        <v>232</v>
      </c>
      <c r="U4" s="143" t="s">
        <v>236</v>
      </c>
      <c r="V4" s="143" t="s">
        <v>233</v>
      </c>
      <c r="W4" s="143" t="s">
        <v>165</v>
      </c>
      <c r="X4" s="143" t="s">
        <v>235</v>
      </c>
      <c r="Y4" s="143" t="s">
        <v>168</v>
      </c>
      <c r="Z4" s="143" t="s">
        <v>233</v>
      </c>
      <c r="AA4" s="143" t="s">
        <v>169</v>
      </c>
      <c r="AB4" s="144" t="s">
        <v>170</v>
      </c>
      <c r="AC4" s="343"/>
      <c r="AD4" s="344"/>
      <c r="AE4" s="346"/>
      <c r="AF4" s="346"/>
      <c r="AG4" s="341"/>
      <c r="AH4" s="339"/>
      <c r="AI4" s="329"/>
    </row>
    <row r="5" spans="2:38" ht="22.5" customHeight="1">
      <c r="B5" s="140">
        <v>0</v>
      </c>
      <c r="C5" s="140" t="str">
        <f>申請書!$X$14</f>
        <v>岡山県</v>
      </c>
      <c r="D5" s="140" t="str">
        <f>申請書!$X$15</f>
        <v>理事長</v>
      </c>
      <c r="E5" s="140" t="str">
        <f>申請書!$X$16</f>
        <v>岡山太郎</v>
      </c>
      <c r="F5" s="140" t="str">
        <f>申請書!Y11&amp;申請書!AB11</f>
        <v>7008570</v>
      </c>
      <c r="G5" s="140" t="str">
        <f>申請書!$X$12</f>
        <v>岡山市北区内山下2-4-6</v>
      </c>
      <c r="H5" s="140">
        <f>申請書!$X$13</f>
        <v>0</v>
      </c>
      <c r="I5" s="141">
        <f ca="1">申請書!$K$21</f>
        <v>750000</v>
      </c>
      <c r="J5" s="140" t="str">
        <f>申請書!$U$34</f>
        <v>総務部総務課</v>
      </c>
      <c r="K5" s="140" t="str">
        <f>申請書!$U$35</f>
        <v>岡山花子</v>
      </c>
      <c r="L5" s="140" t="str">
        <f>申請書!$U$36</f>
        <v>086-123-4567</v>
      </c>
      <c r="M5" s="140" t="str">
        <f>申請書!$U$37</f>
        <v>okayama@aaa.bbb.jp</v>
      </c>
      <c r="N5" s="140" t="str">
        <f>金融機関口座情報!$J$7</f>
        <v>ﾌ)ｵｶﾔﾏｹﾝ</v>
      </c>
      <c r="O5" s="140" t="str">
        <f>金融機関口座情報!$F$10</f>
        <v>中国</v>
      </c>
      <c r="P5" s="140" t="str">
        <f>金融機関口座情報!$J$10</f>
        <v>銀行</v>
      </c>
      <c r="Q5" s="140" t="str">
        <f>金融機関口座情報!$F$11</f>
        <v>0168</v>
      </c>
      <c r="R5" s="140" t="str">
        <f>金融機関口座情報!$P$10</f>
        <v>岡山駅前</v>
      </c>
      <c r="S5" s="140" t="str">
        <f>金融機関口座情報!$U$10</f>
        <v>支店</v>
      </c>
      <c r="T5" s="140" t="str">
        <f>金融機関口座情報!$P$11</f>
        <v>105</v>
      </c>
      <c r="U5" s="140" t="str">
        <f>金融機関口座情報!$F$12</f>
        <v>普通預金</v>
      </c>
      <c r="V5" s="140" t="str">
        <f>金融機関口座情報!$P$12</f>
        <v>0000001</v>
      </c>
      <c r="W5" s="140">
        <f>金融機関口座情報!$H$17</f>
        <v>0</v>
      </c>
      <c r="X5" s="140">
        <f>金融機関口座情報!$Q$17</f>
        <v>0</v>
      </c>
      <c r="Y5" s="140">
        <f>金融機関口座情報!$Q$18</f>
        <v>0</v>
      </c>
      <c r="Z5" s="140">
        <f>金融機関口座情報!$H$18</f>
        <v>0</v>
      </c>
      <c r="AA5" s="140" t="str">
        <f>金融機関口座情報!$H$19&amp;金融機関口座情報!$I$19&amp;金融機関口座情報!$L$19</f>
        <v>10</v>
      </c>
      <c r="AB5" s="140" t="str">
        <f>金融機関口座情報!$H$20&amp;金融機関口座情報!$O$20</f>
        <v>1</v>
      </c>
      <c r="AC5" s="146"/>
      <c r="AD5" s="146"/>
      <c r="AE5" s="146"/>
      <c r="AF5" s="146"/>
      <c r="AG5" s="146"/>
      <c r="AH5" s="146"/>
      <c r="AI5" s="146"/>
      <c r="AL5" s="145"/>
    </row>
    <row r="6" spans="2:38" ht="22.5" customHeight="1">
      <c r="B6" s="66">
        <f>ROW()-5</f>
        <v>1</v>
      </c>
      <c r="C6" s="66"/>
      <c r="D6" s="66"/>
      <c r="E6" s="66"/>
      <c r="F6" s="66"/>
      <c r="G6" s="66"/>
      <c r="H6" s="66"/>
      <c r="I6" s="66"/>
      <c r="J6" s="66"/>
      <c r="K6" s="66"/>
      <c r="L6" s="66"/>
      <c r="M6" s="66"/>
      <c r="N6" s="66"/>
      <c r="O6" s="66"/>
      <c r="P6" s="66"/>
      <c r="Q6" s="66"/>
      <c r="R6" s="66"/>
      <c r="S6" s="66"/>
      <c r="T6" s="66"/>
      <c r="U6" s="66"/>
      <c r="V6" s="66"/>
      <c r="W6" s="66"/>
      <c r="X6" s="66"/>
      <c r="Y6" s="66"/>
      <c r="Z6" s="66"/>
      <c r="AA6" s="66"/>
      <c r="AB6" s="66"/>
      <c r="AC6" s="86" t="str">
        <f t="shared" ref="AC6:AC69" ca="1" si="0">IFERROR(INDIRECT("個票"&amp;$B6&amp;"！$t$7"),"")</f>
        <v>居宅介護事業所岡山県</v>
      </c>
      <c r="AD6" s="86" t="str">
        <f t="shared" ref="AD6:AD69" ca="1" si="1">IFERROR(INDIRECT("個票"&amp;$B6&amp;"！$h$7"),"")</f>
        <v>3300000001</v>
      </c>
      <c r="AE6" s="86" t="str">
        <f t="shared" ref="AE6:AE69" ca="1" si="2">IFERROR(INDIRECT("個票"&amp;$B6&amp;"！$l$10"),"")</f>
        <v>居宅介護</v>
      </c>
      <c r="AF6" s="86" t="str">
        <f t="shared" ref="AF6:AF69" ca="1" si="3">IFERROR(INDIRECT("個票"&amp;$B6&amp;"！$w$9"),"")</f>
        <v>086-123-4567</v>
      </c>
      <c r="AG6" s="86" t="str">
        <f t="shared" ref="AG6:AG69" ca="1" si="4">IFERROR(INDIRECT("個票"&amp;$B6&amp;"！$ｄ$9")&amp;INDIRECT("個票"&amp;$B6&amp;"！$ｈ$9"),"")</f>
        <v>岡山県岡山市北区内山下2-4-6</v>
      </c>
      <c r="AH6" s="150" t="str">
        <f ca="1">IF(AI6&gt;0,申請書!$X$14,"")</f>
        <v>岡山県</v>
      </c>
      <c r="AI6" s="68">
        <f ca="1">IFERROR(INDIRECT("個票"&amp;$B6&amp;"！$ai$24"),"")</f>
        <v>200</v>
      </c>
      <c r="AL6" s="83"/>
    </row>
    <row r="7" spans="2:38" ht="22.5" customHeight="1">
      <c r="B7" s="66">
        <f t="shared" ref="B7:B70" si="5">ROW()-5</f>
        <v>2</v>
      </c>
      <c r="C7" s="66"/>
      <c r="D7" s="66"/>
      <c r="E7" s="66"/>
      <c r="F7" s="66"/>
      <c r="G7" s="66"/>
      <c r="H7" s="66"/>
      <c r="I7" s="66"/>
      <c r="J7" s="66"/>
      <c r="K7" s="66"/>
      <c r="L7" s="66"/>
      <c r="M7" s="66"/>
      <c r="N7" s="66"/>
      <c r="O7" s="66"/>
      <c r="P7" s="66"/>
      <c r="Q7" s="66"/>
      <c r="R7" s="66"/>
      <c r="S7" s="66"/>
      <c r="T7" s="66"/>
      <c r="U7" s="66"/>
      <c r="V7" s="66"/>
      <c r="W7" s="66"/>
      <c r="X7" s="66"/>
      <c r="Y7" s="66"/>
      <c r="Z7" s="66"/>
      <c r="AA7" s="66"/>
      <c r="AB7" s="66"/>
      <c r="AC7" s="86" t="str">
        <f t="shared" ca="1" si="0"/>
        <v>就労継続支援B型事業所おかやま</v>
      </c>
      <c r="AD7" s="86" t="str">
        <f t="shared" ca="1" si="1"/>
        <v>3300000002</v>
      </c>
      <c r="AE7" s="86" t="str">
        <f t="shared" ca="1" si="2"/>
        <v>就労継続支援Ｂ型</v>
      </c>
      <c r="AF7" s="86" t="str">
        <f t="shared" ca="1" si="3"/>
        <v>086-123-4567</v>
      </c>
      <c r="AG7" s="86" t="str">
        <f t="shared" ca="1" si="4"/>
        <v>岡山県岡山市北区内山下2-4-6</v>
      </c>
      <c r="AH7" s="150" t="str">
        <f ca="1">IF(AI7&gt;0,申請書!$X$14,"")</f>
        <v>岡山県</v>
      </c>
      <c r="AI7" s="68">
        <f ca="1">IFERROR(INDIRECT("個票"&amp;$B7&amp;"！$ai$24"),"")</f>
        <v>200</v>
      </c>
      <c r="AL7" s="83"/>
    </row>
    <row r="8" spans="2:38" ht="22.5" customHeight="1">
      <c r="B8" s="66">
        <f t="shared" si="5"/>
        <v>3</v>
      </c>
      <c r="C8" s="66"/>
      <c r="D8" s="66"/>
      <c r="E8" s="66"/>
      <c r="F8" s="66"/>
      <c r="G8" s="66"/>
      <c r="H8" s="66"/>
      <c r="I8" s="66"/>
      <c r="J8" s="66"/>
      <c r="K8" s="66"/>
      <c r="L8" s="66"/>
      <c r="M8" s="66"/>
      <c r="N8" s="66"/>
      <c r="O8" s="66"/>
      <c r="P8" s="66"/>
      <c r="Q8" s="66"/>
      <c r="R8" s="66"/>
      <c r="S8" s="66"/>
      <c r="T8" s="66"/>
      <c r="U8" s="66"/>
      <c r="V8" s="66"/>
      <c r="W8" s="66"/>
      <c r="X8" s="66"/>
      <c r="Y8" s="66"/>
      <c r="Z8" s="66"/>
      <c r="AA8" s="66"/>
      <c r="AB8" s="66"/>
      <c r="AC8" s="86" t="str">
        <f t="shared" ca="1" si="0"/>
        <v>障害者支援施設おかやま</v>
      </c>
      <c r="AD8" s="86" t="str">
        <f t="shared" ca="1" si="1"/>
        <v>3300000002</v>
      </c>
      <c r="AE8" s="86" t="str">
        <f t="shared" ca="1" si="2"/>
        <v>施設入所支援</v>
      </c>
      <c r="AF8" s="86" t="str">
        <f t="shared" ca="1" si="3"/>
        <v>086-123-4567</v>
      </c>
      <c r="AG8" s="86" t="str">
        <f t="shared" ca="1" si="4"/>
        <v>岡山県岡山市北区内山下2-4-6</v>
      </c>
      <c r="AH8" s="150" t="str">
        <f ca="1">IF(AI8&gt;0,申請書!$X$14,"")</f>
        <v>岡山県</v>
      </c>
      <c r="AI8" s="68">
        <f ca="1">IFERROR(INDIRECT("個票"&amp;$B8&amp;"！$ai$24"),"")</f>
        <v>350</v>
      </c>
    </row>
    <row r="9" spans="2:38" ht="22.5" customHeight="1">
      <c r="B9" s="66">
        <f t="shared" si="5"/>
        <v>4</v>
      </c>
      <c r="C9" s="66"/>
      <c r="D9" s="66"/>
      <c r="E9" s="66"/>
      <c r="F9" s="66"/>
      <c r="G9" s="66"/>
      <c r="H9" s="66"/>
      <c r="I9" s="66"/>
      <c r="J9" s="66"/>
      <c r="K9" s="66"/>
      <c r="L9" s="66"/>
      <c r="M9" s="66"/>
      <c r="N9" s="66"/>
      <c r="O9" s="66"/>
      <c r="P9" s="66"/>
      <c r="Q9" s="66"/>
      <c r="R9" s="66"/>
      <c r="S9" s="66"/>
      <c r="T9" s="66"/>
      <c r="U9" s="66"/>
      <c r="V9" s="66"/>
      <c r="W9" s="66"/>
      <c r="X9" s="66"/>
      <c r="Y9" s="66"/>
      <c r="Z9" s="66"/>
      <c r="AA9" s="66"/>
      <c r="AB9" s="66"/>
      <c r="AC9" s="86" t="str">
        <f t="shared" ca="1" si="0"/>
        <v/>
      </c>
      <c r="AD9" s="86" t="str">
        <f t="shared" ca="1" si="1"/>
        <v/>
      </c>
      <c r="AE9" s="86" t="str">
        <f t="shared" ca="1" si="2"/>
        <v/>
      </c>
      <c r="AF9" s="86" t="str">
        <f t="shared" ca="1" si="3"/>
        <v/>
      </c>
      <c r="AG9" s="86" t="str">
        <f t="shared" ca="1" si="4"/>
        <v/>
      </c>
      <c r="AH9" s="150" t="str">
        <f ca="1">IF(AI9&gt;0,申請書!$X$14,"")</f>
        <v>岡山県</v>
      </c>
      <c r="AI9" s="68" t="str">
        <f t="shared" ref="AI9:AI72" ca="1" si="6">IFERROR(INDIRECT("個票"&amp;$B9&amp;"！$ai$24"),"")</f>
        <v/>
      </c>
    </row>
    <row r="10" spans="2:38" ht="22.5" customHeight="1">
      <c r="B10" s="66">
        <f t="shared" si="5"/>
        <v>5</v>
      </c>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86" t="str">
        <f t="shared" ca="1" si="0"/>
        <v/>
      </c>
      <c r="AD10" s="86" t="str">
        <f t="shared" ca="1" si="1"/>
        <v/>
      </c>
      <c r="AE10" s="86" t="str">
        <f t="shared" ca="1" si="2"/>
        <v/>
      </c>
      <c r="AF10" s="86" t="str">
        <f t="shared" ca="1" si="3"/>
        <v/>
      </c>
      <c r="AG10" s="86" t="str">
        <f t="shared" ca="1" si="4"/>
        <v/>
      </c>
      <c r="AH10" s="150" t="str">
        <f ca="1">IF(AI10&gt;0,申請書!$X$14,"")</f>
        <v>岡山県</v>
      </c>
      <c r="AI10" s="68" t="str">
        <f t="shared" ca="1" si="6"/>
        <v/>
      </c>
    </row>
    <row r="11" spans="2:38" ht="22.5" customHeight="1">
      <c r="B11" s="66">
        <f t="shared" si="5"/>
        <v>6</v>
      </c>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86" t="str">
        <f t="shared" ca="1" si="0"/>
        <v/>
      </c>
      <c r="AD11" s="86" t="str">
        <f t="shared" ca="1" si="1"/>
        <v/>
      </c>
      <c r="AE11" s="86" t="str">
        <f t="shared" ca="1" si="2"/>
        <v/>
      </c>
      <c r="AF11" s="86" t="str">
        <f t="shared" ca="1" si="3"/>
        <v/>
      </c>
      <c r="AG11" s="86" t="str">
        <f t="shared" ca="1" si="4"/>
        <v/>
      </c>
      <c r="AH11" s="150" t="str">
        <f ca="1">IF(AI11&gt;0,申請書!$X$14,"")</f>
        <v>岡山県</v>
      </c>
      <c r="AI11" s="68" t="str">
        <f t="shared" ca="1" si="6"/>
        <v/>
      </c>
    </row>
    <row r="12" spans="2:38" ht="22.5" customHeight="1">
      <c r="B12" s="66">
        <f t="shared" si="5"/>
        <v>7</v>
      </c>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86" t="str">
        <f t="shared" ca="1" si="0"/>
        <v/>
      </c>
      <c r="AD12" s="86" t="str">
        <f t="shared" ca="1" si="1"/>
        <v/>
      </c>
      <c r="AE12" s="86" t="str">
        <f t="shared" ca="1" si="2"/>
        <v/>
      </c>
      <c r="AF12" s="86" t="str">
        <f t="shared" ca="1" si="3"/>
        <v/>
      </c>
      <c r="AG12" s="86" t="str">
        <f t="shared" ca="1" si="4"/>
        <v/>
      </c>
      <c r="AH12" s="150" t="str">
        <f ca="1">IF(AI12&gt;0,申請書!$X$14,"")</f>
        <v>岡山県</v>
      </c>
      <c r="AI12" s="68" t="str">
        <f t="shared" ca="1" si="6"/>
        <v/>
      </c>
    </row>
    <row r="13" spans="2:38" ht="22.5" customHeight="1">
      <c r="B13" s="66">
        <f t="shared" si="5"/>
        <v>8</v>
      </c>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86" t="str">
        <f t="shared" ca="1" si="0"/>
        <v/>
      </c>
      <c r="AD13" s="86" t="str">
        <f t="shared" ca="1" si="1"/>
        <v/>
      </c>
      <c r="AE13" s="86" t="str">
        <f t="shared" ca="1" si="2"/>
        <v/>
      </c>
      <c r="AF13" s="86" t="str">
        <f t="shared" ca="1" si="3"/>
        <v/>
      </c>
      <c r="AG13" s="86" t="str">
        <f t="shared" ca="1" si="4"/>
        <v/>
      </c>
      <c r="AH13" s="150" t="str">
        <f ca="1">IF(AI13&gt;0,申請書!$X$14,"")</f>
        <v>岡山県</v>
      </c>
      <c r="AI13" s="68" t="str">
        <f t="shared" ca="1" si="6"/>
        <v/>
      </c>
    </row>
    <row r="14" spans="2:38" ht="22.5" customHeight="1">
      <c r="B14" s="66">
        <f t="shared" si="5"/>
        <v>9</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86" t="str">
        <f t="shared" ca="1" si="0"/>
        <v/>
      </c>
      <c r="AD14" s="86" t="str">
        <f t="shared" ca="1" si="1"/>
        <v/>
      </c>
      <c r="AE14" s="86" t="str">
        <f t="shared" ca="1" si="2"/>
        <v/>
      </c>
      <c r="AF14" s="86" t="str">
        <f t="shared" ca="1" si="3"/>
        <v/>
      </c>
      <c r="AG14" s="86" t="str">
        <f t="shared" ca="1" si="4"/>
        <v/>
      </c>
      <c r="AH14" s="150" t="str">
        <f ca="1">IF(AI14&gt;0,申請書!$X$14,"")</f>
        <v>岡山県</v>
      </c>
      <c r="AI14" s="68" t="str">
        <f t="shared" ca="1" si="6"/>
        <v/>
      </c>
    </row>
    <row r="15" spans="2:38" ht="22.5" customHeight="1">
      <c r="B15" s="66">
        <f t="shared" si="5"/>
        <v>10</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86" t="str">
        <f t="shared" ca="1" si="0"/>
        <v/>
      </c>
      <c r="AD15" s="86" t="str">
        <f t="shared" ca="1" si="1"/>
        <v/>
      </c>
      <c r="AE15" s="86" t="str">
        <f t="shared" ca="1" si="2"/>
        <v/>
      </c>
      <c r="AF15" s="86" t="str">
        <f t="shared" ca="1" si="3"/>
        <v/>
      </c>
      <c r="AG15" s="86" t="str">
        <f t="shared" ca="1" si="4"/>
        <v/>
      </c>
      <c r="AH15" s="150" t="str">
        <f ca="1">IF(AI15&gt;0,申請書!$X$14,"")</f>
        <v>岡山県</v>
      </c>
      <c r="AI15" s="68" t="str">
        <f t="shared" ca="1" si="6"/>
        <v/>
      </c>
    </row>
    <row r="16" spans="2:38" ht="22.5" customHeight="1">
      <c r="B16" s="66">
        <f t="shared" si="5"/>
        <v>11</v>
      </c>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86" t="str">
        <f t="shared" ca="1" si="0"/>
        <v/>
      </c>
      <c r="AD16" s="86" t="str">
        <f t="shared" ca="1" si="1"/>
        <v/>
      </c>
      <c r="AE16" s="86" t="str">
        <f t="shared" ca="1" si="2"/>
        <v/>
      </c>
      <c r="AF16" s="86" t="str">
        <f t="shared" ca="1" si="3"/>
        <v/>
      </c>
      <c r="AG16" s="86" t="str">
        <f t="shared" ca="1" si="4"/>
        <v/>
      </c>
      <c r="AH16" s="150" t="str">
        <f ca="1">IF(AI16&gt;0,申請書!$X$14,"")</f>
        <v>岡山県</v>
      </c>
      <c r="AI16" s="68" t="str">
        <f t="shared" ca="1" si="6"/>
        <v/>
      </c>
    </row>
    <row r="17" spans="2:35" ht="22.5" customHeight="1">
      <c r="B17" s="66">
        <f t="shared" si="5"/>
        <v>12</v>
      </c>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86" t="str">
        <f t="shared" ca="1" si="0"/>
        <v/>
      </c>
      <c r="AD17" s="86" t="str">
        <f t="shared" ca="1" si="1"/>
        <v/>
      </c>
      <c r="AE17" s="86" t="str">
        <f t="shared" ca="1" si="2"/>
        <v/>
      </c>
      <c r="AF17" s="86" t="str">
        <f t="shared" ca="1" si="3"/>
        <v/>
      </c>
      <c r="AG17" s="86" t="str">
        <f t="shared" ca="1" si="4"/>
        <v/>
      </c>
      <c r="AH17" s="150" t="str">
        <f ca="1">IF(AI17&gt;0,申請書!$X$14,"")</f>
        <v>岡山県</v>
      </c>
      <c r="AI17" s="68" t="str">
        <f t="shared" ca="1" si="6"/>
        <v/>
      </c>
    </row>
    <row r="18" spans="2:35" ht="22.5" customHeight="1">
      <c r="B18" s="66">
        <f t="shared" si="5"/>
        <v>13</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86" t="str">
        <f t="shared" ca="1" si="0"/>
        <v/>
      </c>
      <c r="AD18" s="86" t="str">
        <f t="shared" ca="1" si="1"/>
        <v/>
      </c>
      <c r="AE18" s="86" t="str">
        <f t="shared" ca="1" si="2"/>
        <v/>
      </c>
      <c r="AF18" s="86" t="str">
        <f t="shared" ca="1" si="3"/>
        <v/>
      </c>
      <c r="AG18" s="86" t="str">
        <f t="shared" ca="1" si="4"/>
        <v/>
      </c>
      <c r="AH18" s="150" t="str">
        <f ca="1">IF(AI18&gt;0,申請書!$X$14,"")</f>
        <v>岡山県</v>
      </c>
      <c r="AI18" s="68" t="str">
        <f t="shared" ca="1" si="6"/>
        <v/>
      </c>
    </row>
    <row r="19" spans="2:35" ht="22.5" customHeight="1">
      <c r="B19" s="66">
        <f t="shared" si="5"/>
        <v>14</v>
      </c>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86" t="str">
        <f t="shared" ca="1" si="0"/>
        <v/>
      </c>
      <c r="AD19" s="86" t="str">
        <f t="shared" ca="1" si="1"/>
        <v/>
      </c>
      <c r="AE19" s="86" t="str">
        <f t="shared" ca="1" si="2"/>
        <v/>
      </c>
      <c r="AF19" s="86" t="str">
        <f t="shared" ca="1" si="3"/>
        <v/>
      </c>
      <c r="AG19" s="86" t="str">
        <f t="shared" ca="1" si="4"/>
        <v/>
      </c>
      <c r="AH19" s="150" t="str">
        <f ca="1">IF(AI19&gt;0,申請書!$X$14,"")</f>
        <v>岡山県</v>
      </c>
      <c r="AI19" s="68" t="str">
        <f t="shared" ca="1" si="6"/>
        <v/>
      </c>
    </row>
    <row r="20" spans="2:35" ht="22.5" customHeight="1">
      <c r="B20" s="66">
        <f t="shared" si="5"/>
        <v>15</v>
      </c>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86" t="str">
        <f t="shared" ca="1" si="0"/>
        <v/>
      </c>
      <c r="AD20" s="86" t="str">
        <f t="shared" ca="1" si="1"/>
        <v/>
      </c>
      <c r="AE20" s="86" t="str">
        <f t="shared" ca="1" si="2"/>
        <v/>
      </c>
      <c r="AF20" s="86" t="str">
        <f t="shared" ca="1" si="3"/>
        <v/>
      </c>
      <c r="AG20" s="86" t="str">
        <f t="shared" ca="1" si="4"/>
        <v/>
      </c>
      <c r="AH20" s="150" t="str">
        <f ca="1">IF(AI20&gt;0,申請書!$X$14,"")</f>
        <v>岡山県</v>
      </c>
      <c r="AI20" s="68" t="str">
        <f t="shared" ca="1" si="6"/>
        <v/>
      </c>
    </row>
    <row r="21" spans="2:35" ht="22.5" customHeight="1">
      <c r="B21" s="66">
        <f t="shared" si="5"/>
        <v>16</v>
      </c>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86" t="str">
        <f t="shared" ca="1" si="0"/>
        <v/>
      </c>
      <c r="AD21" s="86" t="str">
        <f t="shared" ca="1" si="1"/>
        <v/>
      </c>
      <c r="AE21" s="86" t="str">
        <f t="shared" ca="1" si="2"/>
        <v/>
      </c>
      <c r="AF21" s="86" t="str">
        <f t="shared" ca="1" si="3"/>
        <v/>
      </c>
      <c r="AG21" s="86" t="str">
        <f t="shared" ca="1" si="4"/>
        <v/>
      </c>
      <c r="AH21" s="150" t="str">
        <f ca="1">IF(AI21&gt;0,申請書!$X$14,"")</f>
        <v>岡山県</v>
      </c>
      <c r="AI21" s="68" t="str">
        <f t="shared" ca="1" si="6"/>
        <v/>
      </c>
    </row>
    <row r="22" spans="2:35" ht="22.5" customHeight="1">
      <c r="B22" s="66">
        <f t="shared" si="5"/>
        <v>17</v>
      </c>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86" t="str">
        <f t="shared" ca="1" si="0"/>
        <v/>
      </c>
      <c r="AD22" s="86" t="str">
        <f t="shared" ca="1" si="1"/>
        <v/>
      </c>
      <c r="AE22" s="86" t="str">
        <f t="shared" ca="1" si="2"/>
        <v/>
      </c>
      <c r="AF22" s="86" t="str">
        <f t="shared" ca="1" si="3"/>
        <v/>
      </c>
      <c r="AG22" s="86" t="str">
        <f t="shared" ca="1" si="4"/>
        <v/>
      </c>
      <c r="AH22" s="150" t="str">
        <f ca="1">IF(AI22&gt;0,申請書!$X$14,"")</f>
        <v>岡山県</v>
      </c>
      <c r="AI22" s="68" t="str">
        <f t="shared" ca="1" si="6"/>
        <v/>
      </c>
    </row>
    <row r="23" spans="2:35" ht="22.5" customHeight="1">
      <c r="B23" s="66">
        <f t="shared" si="5"/>
        <v>18</v>
      </c>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86" t="str">
        <f t="shared" ca="1" si="0"/>
        <v/>
      </c>
      <c r="AD23" s="86" t="str">
        <f t="shared" ca="1" si="1"/>
        <v/>
      </c>
      <c r="AE23" s="86" t="str">
        <f t="shared" ca="1" si="2"/>
        <v/>
      </c>
      <c r="AF23" s="86" t="str">
        <f t="shared" ca="1" si="3"/>
        <v/>
      </c>
      <c r="AG23" s="86" t="str">
        <f t="shared" ca="1" si="4"/>
        <v/>
      </c>
      <c r="AH23" s="150" t="str">
        <f ca="1">IF(AI23&gt;0,申請書!$X$14,"")</f>
        <v>岡山県</v>
      </c>
      <c r="AI23" s="68" t="str">
        <f t="shared" ca="1" si="6"/>
        <v/>
      </c>
    </row>
    <row r="24" spans="2:35" ht="22.5" customHeight="1">
      <c r="B24" s="66">
        <f t="shared" si="5"/>
        <v>19</v>
      </c>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86" t="str">
        <f t="shared" ca="1" si="0"/>
        <v/>
      </c>
      <c r="AD24" s="86" t="str">
        <f t="shared" ca="1" si="1"/>
        <v/>
      </c>
      <c r="AE24" s="86" t="str">
        <f t="shared" ca="1" si="2"/>
        <v/>
      </c>
      <c r="AF24" s="86" t="str">
        <f t="shared" ca="1" si="3"/>
        <v/>
      </c>
      <c r="AG24" s="86" t="str">
        <f t="shared" ca="1" si="4"/>
        <v/>
      </c>
      <c r="AH24" s="150" t="str">
        <f ca="1">IF(AI24&gt;0,申請書!$X$14,"")</f>
        <v>岡山県</v>
      </c>
      <c r="AI24" s="68" t="str">
        <f t="shared" ca="1" si="6"/>
        <v/>
      </c>
    </row>
    <row r="25" spans="2:35" ht="22.5" customHeight="1">
      <c r="B25" s="66">
        <f t="shared" si="5"/>
        <v>20</v>
      </c>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86" t="str">
        <f t="shared" ca="1" si="0"/>
        <v/>
      </c>
      <c r="AD25" s="86" t="str">
        <f t="shared" ca="1" si="1"/>
        <v/>
      </c>
      <c r="AE25" s="86" t="str">
        <f t="shared" ca="1" si="2"/>
        <v/>
      </c>
      <c r="AF25" s="86" t="str">
        <f t="shared" ca="1" si="3"/>
        <v/>
      </c>
      <c r="AG25" s="86" t="str">
        <f t="shared" ca="1" si="4"/>
        <v/>
      </c>
      <c r="AH25" s="150" t="str">
        <f ca="1">IF(AI25&gt;0,申請書!$X$14,"")</f>
        <v>岡山県</v>
      </c>
      <c r="AI25" s="68" t="str">
        <f t="shared" ca="1" si="6"/>
        <v/>
      </c>
    </row>
    <row r="26" spans="2:35" ht="22.5" customHeight="1">
      <c r="B26" s="66">
        <f t="shared" si="5"/>
        <v>21</v>
      </c>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86" t="str">
        <f t="shared" ca="1" si="0"/>
        <v/>
      </c>
      <c r="AD26" s="86" t="str">
        <f t="shared" ca="1" si="1"/>
        <v/>
      </c>
      <c r="AE26" s="86" t="str">
        <f t="shared" ca="1" si="2"/>
        <v/>
      </c>
      <c r="AF26" s="86" t="str">
        <f t="shared" ca="1" si="3"/>
        <v/>
      </c>
      <c r="AG26" s="86" t="str">
        <f t="shared" ca="1" si="4"/>
        <v/>
      </c>
      <c r="AH26" s="150" t="str">
        <f ca="1">IF(AI26&gt;0,申請書!$X$14,"")</f>
        <v>岡山県</v>
      </c>
      <c r="AI26" s="68" t="str">
        <f t="shared" ca="1" si="6"/>
        <v/>
      </c>
    </row>
    <row r="27" spans="2:35" ht="22.5" customHeight="1">
      <c r="B27" s="66">
        <f t="shared" si="5"/>
        <v>22</v>
      </c>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86" t="str">
        <f t="shared" ca="1" si="0"/>
        <v/>
      </c>
      <c r="AD27" s="86" t="str">
        <f t="shared" ca="1" si="1"/>
        <v/>
      </c>
      <c r="AE27" s="86" t="str">
        <f t="shared" ca="1" si="2"/>
        <v/>
      </c>
      <c r="AF27" s="86" t="str">
        <f t="shared" ca="1" si="3"/>
        <v/>
      </c>
      <c r="AG27" s="86" t="str">
        <f t="shared" ca="1" si="4"/>
        <v/>
      </c>
      <c r="AH27" s="150" t="str">
        <f ca="1">IF(AI27&gt;0,申請書!$X$14,"")</f>
        <v>岡山県</v>
      </c>
      <c r="AI27" s="68" t="str">
        <f t="shared" ca="1" si="6"/>
        <v/>
      </c>
    </row>
    <row r="28" spans="2:35" ht="22.5" customHeight="1">
      <c r="B28" s="66">
        <f t="shared" si="5"/>
        <v>23</v>
      </c>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86" t="str">
        <f t="shared" ca="1" si="0"/>
        <v/>
      </c>
      <c r="AD28" s="86" t="str">
        <f t="shared" ca="1" si="1"/>
        <v/>
      </c>
      <c r="AE28" s="86" t="str">
        <f t="shared" ca="1" si="2"/>
        <v/>
      </c>
      <c r="AF28" s="86" t="str">
        <f t="shared" ca="1" si="3"/>
        <v/>
      </c>
      <c r="AG28" s="86" t="str">
        <f t="shared" ca="1" si="4"/>
        <v/>
      </c>
      <c r="AH28" s="150" t="str">
        <f ca="1">IF(AI28&gt;0,申請書!$X$14,"")</f>
        <v>岡山県</v>
      </c>
      <c r="AI28" s="68" t="str">
        <f t="shared" ca="1" si="6"/>
        <v/>
      </c>
    </row>
    <row r="29" spans="2:35" ht="22.5" customHeight="1">
      <c r="B29" s="66">
        <f t="shared" si="5"/>
        <v>24</v>
      </c>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86" t="str">
        <f t="shared" ca="1" si="0"/>
        <v/>
      </c>
      <c r="AD29" s="86" t="str">
        <f t="shared" ca="1" si="1"/>
        <v/>
      </c>
      <c r="AE29" s="86" t="str">
        <f t="shared" ca="1" si="2"/>
        <v/>
      </c>
      <c r="AF29" s="86" t="str">
        <f t="shared" ca="1" si="3"/>
        <v/>
      </c>
      <c r="AG29" s="86" t="str">
        <f t="shared" ca="1" si="4"/>
        <v/>
      </c>
      <c r="AH29" s="150" t="str">
        <f ca="1">IF(AI29&gt;0,申請書!$X$14,"")</f>
        <v>岡山県</v>
      </c>
      <c r="AI29" s="68" t="str">
        <f t="shared" ca="1" si="6"/>
        <v/>
      </c>
    </row>
    <row r="30" spans="2:35" ht="22.5" customHeight="1">
      <c r="B30" s="66">
        <f t="shared" si="5"/>
        <v>25</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86" t="str">
        <f t="shared" ca="1" si="0"/>
        <v/>
      </c>
      <c r="AD30" s="86" t="str">
        <f t="shared" ca="1" si="1"/>
        <v/>
      </c>
      <c r="AE30" s="86" t="str">
        <f t="shared" ca="1" si="2"/>
        <v/>
      </c>
      <c r="AF30" s="86" t="str">
        <f t="shared" ca="1" si="3"/>
        <v/>
      </c>
      <c r="AG30" s="86" t="str">
        <f t="shared" ca="1" si="4"/>
        <v/>
      </c>
      <c r="AH30" s="150" t="str">
        <f ca="1">IF(AI30&gt;0,申請書!$X$14,"")</f>
        <v>岡山県</v>
      </c>
      <c r="AI30" s="68" t="str">
        <f t="shared" ca="1" si="6"/>
        <v/>
      </c>
    </row>
    <row r="31" spans="2:35" ht="22.5" customHeight="1">
      <c r="B31" s="66">
        <f t="shared" si="5"/>
        <v>26</v>
      </c>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86" t="str">
        <f t="shared" ca="1" si="0"/>
        <v/>
      </c>
      <c r="AD31" s="86" t="str">
        <f t="shared" ca="1" si="1"/>
        <v/>
      </c>
      <c r="AE31" s="86" t="str">
        <f t="shared" ca="1" si="2"/>
        <v/>
      </c>
      <c r="AF31" s="86" t="str">
        <f t="shared" ca="1" si="3"/>
        <v/>
      </c>
      <c r="AG31" s="86" t="str">
        <f t="shared" ca="1" si="4"/>
        <v/>
      </c>
      <c r="AH31" s="150" t="str">
        <f ca="1">IF(AI31&gt;0,申請書!$X$14,"")</f>
        <v>岡山県</v>
      </c>
      <c r="AI31" s="68" t="str">
        <f t="shared" ca="1" si="6"/>
        <v/>
      </c>
    </row>
    <row r="32" spans="2:35" ht="22.5" customHeight="1">
      <c r="B32" s="66">
        <f t="shared" si="5"/>
        <v>27</v>
      </c>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86" t="str">
        <f t="shared" ca="1" si="0"/>
        <v/>
      </c>
      <c r="AD32" s="86" t="str">
        <f t="shared" ca="1" si="1"/>
        <v/>
      </c>
      <c r="AE32" s="86" t="str">
        <f t="shared" ca="1" si="2"/>
        <v/>
      </c>
      <c r="AF32" s="86" t="str">
        <f t="shared" ca="1" si="3"/>
        <v/>
      </c>
      <c r="AG32" s="86" t="str">
        <f t="shared" ca="1" si="4"/>
        <v/>
      </c>
      <c r="AH32" s="150" t="str">
        <f ca="1">IF(AI32&gt;0,申請書!$X$14,"")</f>
        <v>岡山県</v>
      </c>
      <c r="AI32" s="68" t="str">
        <f t="shared" ca="1" si="6"/>
        <v/>
      </c>
    </row>
    <row r="33" spans="2:35" ht="22.5" customHeight="1">
      <c r="B33" s="66">
        <f t="shared" si="5"/>
        <v>28</v>
      </c>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86" t="str">
        <f t="shared" ca="1" si="0"/>
        <v/>
      </c>
      <c r="AD33" s="86" t="str">
        <f t="shared" ca="1" si="1"/>
        <v/>
      </c>
      <c r="AE33" s="86" t="str">
        <f t="shared" ca="1" si="2"/>
        <v/>
      </c>
      <c r="AF33" s="86" t="str">
        <f t="shared" ca="1" si="3"/>
        <v/>
      </c>
      <c r="AG33" s="86" t="str">
        <f t="shared" ca="1" si="4"/>
        <v/>
      </c>
      <c r="AH33" s="150" t="str">
        <f ca="1">IF(AI33&gt;0,申請書!$X$14,"")</f>
        <v>岡山県</v>
      </c>
      <c r="AI33" s="68" t="str">
        <f t="shared" ca="1" si="6"/>
        <v/>
      </c>
    </row>
    <row r="34" spans="2:35" ht="22.5" customHeight="1">
      <c r="B34" s="66">
        <f t="shared" si="5"/>
        <v>29</v>
      </c>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86" t="str">
        <f t="shared" ca="1" si="0"/>
        <v/>
      </c>
      <c r="AD34" s="86" t="str">
        <f t="shared" ca="1" si="1"/>
        <v/>
      </c>
      <c r="AE34" s="86" t="str">
        <f t="shared" ca="1" si="2"/>
        <v/>
      </c>
      <c r="AF34" s="86" t="str">
        <f t="shared" ca="1" si="3"/>
        <v/>
      </c>
      <c r="AG34" s="86" t="str">
        <f t="shared" ca="1" si="4"/>
        <v/>
      </c>
      <c r="AH34" s="150" t="str">
        <f ca="1">IF(AI34&gt;0,申請書!$X$14,"")</f>
        <v>岡山県</v>
      </c>
      <c r="AI34" s="68" t="str">
        <f t="shared" ca="1" si="6"/>
        <v/>
      </c>
    </row>
    <row r="35" spans="2:35" ht="22.5" customHeight="1">
      <c r="B35" s="66">
        <f t="shared" si="5"/>
        <v>30</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86" t="str">
        <f t="shared" ca="1" si="0"/>
        <v/>
      </c>
      <c r="AD35" s="86" t="str">
        <f t="shared" ca="1" si="1"/>
        <v/>
      </c>
      <c r="AE35" s="86" t="str">
        <f t="shared" ca="1" si="2"/>
        <v/>
      </c>
      <c r="AF35" s="86" t="str">
        <f t="shared" ca="1" si="3"/>
        <v/>
      </c>
      <c r="AG35" s="86" t="str">
        <f t="shared" ca="1" si="4"/>
        <v/>
      </c>
      <c r="AH35" s="150" t="str">
        <f ca="1">IF(AI35&gt;0,申請書!$X$14,"")</f>
        <v>岡山県</v>
      </c>
      <c r="AI35" s="68" t="str">
        <f t="shared" ca="1" si="6"/>
        <v/>
      </c>
    </row>
    <row r="36" spans="2:35" ht="22.5" customHeight="1">
      <c r="B36" s="66">
        <f t="shared" si="5"/>
        <v>31</v>
      </c>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86" t="str">
        <f t="shared" ca="1" si="0"/>
        <v/>
      </c>
      <c r="AD36" s="86" t="str">
        <f t="shared" ca="1" si="1"/>
        <v/>
      </c>
      <c r="AE36" s="86" t="str">
        <f t="shared" ca="1" si="2"/>
        <v/>
      </c>
      <c r="AF36" s="86" t="str">
        <f t="shared" ca="1" si="3"/>
        <v/>
      </c>
      <c r="AG36" s="86" t="str">
        <f t="shared" ca="1" si="4"/>
        <v/>
      </c>
      <c r="AH36" s="150" t="str">
        <f ca="1">IF(AI36&gt;0,申請書!$X$14,"")</f>
        <v>岡山県</v>
      </c>
      <c r="AI36" s="68" t="str">
        <f t="shared" ca="1" si="6"/>
        <v/>
      </c>
    </row>
    <row r="37" spans="2:35" ht="22.5" customHeight="1">
      <c r="B37" s="66">
        <f t="shared" si="5"/>
        <v>32</v>
      </c>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86" t="str">
        <f t="shared" ca="1" si="0"/>
        <v/>
      </c>
      <c r="AD37" s="86" t="str">
        <f t="shared" ca="1" si="1"/>
        <v/>
      </c>
      <c r="AE37" s="86" t="str">
        <f t="shared" ca="1" si="2"/>
        <v/>
      </c>
      <c r="AF37" s="86" t="str">
        <f t="shared" ca="1" si="3"/>
        <v/>
      </c>
      <c r="AG37" s="86" t="str">
        <f t="shared" ca="1" si="4"/>
        <v/>
      </c>
      <c r="AH37" s="150" t="str">
        <f ca="1">IF(AI37&gt;0,申請書!$X$14,"")</f>
        <v>岡山県</v>
      </c>
      <c r="AI37" s="68" t="str">
        <f t="shared" ca="1" si="6"/>
        <v/>
      </c>
    </row>
    <row r="38" spans="2:35" ht="22.5" customHeight="1">
      <c r="B38" s="66">
        <f t="shared" si="5"/>
        <v>33</v>
      </c>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86" t="str">
        <f t="shared" ca="1" si="0"/>
        <v/>
      </c>
      <c r="AD38" s="86" t="str">
        <f t="shared" ca="1" si="1"/>
        <v/>
      </c>
      <c r="AE38" s="86" t="str">
        <f t="shared" ca="1" si="2"/>
        <v/>
      </c>
      <c r="AF38" s="86" t="str">
        <f t="shared" ca="1" si="3"/>
        <v/>
      </c>
      <c r="AG38" s="86" t="str">
        <f t="shared" ca="1" si="4"/>
        <v/>
      </c>
      <c r="AH38" s="150" t="str">
        <f ca="1">IF(AI38&gt;0,申請書!$X$14,"")</f>
        <v>岡山県</v>
      </c>
      <c r="AI38" s="68" t="str">
        <f t="shared" ca="1" si="6"/>
        <v/>
      </c>
    </row>
    <row r="39" spans="2:35" ht="22.5" customHeight="1">
      <c r="B39" s="66">
        <f t="shared" si="5"/>
        <v>34</v>
      </c>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86" t="str">
        <f t="shared" ca="1" si="0"/>
        <v/>
      </c>
      <c r="AD39" s="86" t="str">
        <f t="shared" ca="1" si="1"/>
        <v/>
      </c>
      <c r="AE39" s="86" t="str">
        <f t="shared" ca="1" si="2"/>
        <v/>
      </c>
      <c r="AF39" s="86" t="str">
        <f t="shared" ca="1" si="3"/>
        <v/>
      </c>
      <c r="AG39" s="86" t="str">
        <f t="shared" ca="1" si="4"/>
        <v/>
      </c>
      <c r="AH39" s="150" t="str">
        <f ca="1">IF(AI39&gt;0,申請書!$X$14,"")</f>
        <v>岡山県</v>
      </c>
      <c r="AI39" s="68" t="str">
        <f t="shared" ca="1" si="6"/>
        <v/>
      </c>
    </row>
    <row r="40" spans="2:35" ht="22.5" customHeight="1">
      <c r="B40" s="66">
        <f t="shared" si="5"/>
        <v>35</v>
      </c>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86" t="str">
        <f t="shared" ca="1" si="0"/>
        <v/>
      </c>
      <c r="AD40" s="86" t="str">
        <f t="shared" ca="1" si="1"/>
        <v/>
      </c>
      <c r="AE40" s="86" t="str">
        <f t="shared" ca="1" si="2"/>
        <v/>
      </c>
      <c r="AF40" s="86" t="str">
        <f t="shared" ca="1" si="3"/>
        <v/>
      </c>
      <c r="AG40" s="86" t="str">
        <f t="shared" ca="1" si="4"/>
        <v/>
      </c>
      <c r="AH40" s="150" t="str">
        <f ca="1">IF(AI40&gt;0,申請書!$X$14,"")</f>
        <v>岡山県</v>
      </c>
      <c r="AI40" s="68" t="str">
        <f t="shared" ca="1" si="6"/>
        <v/>
      </c>
    </row>
    <row r="41" spans="2:35" ht="22.5" customHeight="1">
      <c r="B41" s="66">
        <f t="shared" si="5"/>
        <v>36</v>
      </c>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86" t="str">
        <f t="shared" ca="1" si="0"/>
        <v/>
      </c>
      <c r="AD41" s="86" t="str">
        <f t="shared" ca="1" si="1"/>
        <v/>
      </c>
      <c r="AE41" s="86" t="str">
        <f t="shared" ca="1" si="2"/>
        <v/>
      </c>
      <c r="AF41" s="86" t="str">
        <f t="shared" ca="1" si="3"/>
        <v/>
      </c>
      <c r="AG41" s="86" t="str">
        <f t="shared" ca="1" si="4"/>
        <v/>
      </c>
      <c r="AH41" s="150" t="str">
        <f ca="1">IF(AI41&gt;0,申請書!$X$14,"")</f>
        <v>岡山県</v>
      </c>
      <c r="AI41" s="68" t="str">
        <f t="shared" ca="1" si="6"/>
        <v/>
      </c>
    </row>
    <row r="42" spans="2:35" ht="22.5" customHeight="1">
      <c r="B42" s="66">
        <f t="shared" si="5"/>
        <v>37</v>
      </c>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86" t="str">
        <f t="shared" ca="1" si="0"/>
        <v/>
      </c>
      <c r="AD42" s="86" t="str">
        <f t="shared" ca="1" si="1"/>
        <v/>
      </c>
      <c r="AE42" s="86" t="str">
        <f t="shared" ca="1" si="2"/>
        <v/>
      </c>
      <c r="AF42" s="86" t="str">
        <f t="shared" ca="1" si="3"/>
        <v/>
      </c>
      <c r="AG42" s="86" t="str">
        <f t="shared" ca="1" si="4"/>
        <v/>
      </c>
      <c r="AH42" s="150" t="str">
        <f ca="1">IF(AI42&gt;0,申請書!$X$14,"")</f>
        <v>岡山県</v>
      </c>
      <c r="AI42" s="68" t="str">
        <f t="shared" ca="1" si="6"/>
        <v/>
      </c>
    </row>
    <row r="43" spans="2:35" ht="22.5" customHeight="1">
      <c r="B43" s="66">
        <f t="shared" si="5"/>
        <v>38</v>
      </c>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86" t="str">
        <f t="shared" ca="1" si="0"/>
        <v/>
      </c>
      <c r="AD43" s="86" t="str">
        <f t="shared" ca="1" si="1"/>
        <v/>
      </c>
      <c r="AE43" s="86" t="str">
        <f t="shared" ca="1" si="2"/>
        <v/>
      </c>
      <c r="AF43" s="86" t="str">
        <f t="shared" ca="1" si="3"/>
        <v/>
      </c>
      <c r="AG43" s="86" t="str">
        <f t="shared" ca="1" si="4"/>
        <v/>
      </c>
      <c r="AH43" s="150" t="str">
        <f ca="1">IF(AI43&gt;0,申請書!$X$14,"")</f>
        <v>岡山県</v>
      </c>
      <c r="AI43" s="68" t="str">
        <f t="shared" ca="1" si="6"/>
        <v/>
      </c>
    </row>
    <row r="44" spans="2:35" ht="22.5" customHeight="1">
      <c r="B44" s="66">
        <f t="shared" si="5"/>
        <v>39</v>
      </c>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86" t="str">
        <f t="shared" ca="1" si="0"/>
        <v/>
      </c>
      <c r="AD44" s="86" t="str">
        <f t="shared" ca="1" si="1"/>
        <v/>
      </c>
      <c r="AE44" s="86" t="str">
        <f t="shared" ca="1" si="2"/>
        <v/>
      </c>
      <c r="AF44" s="86" t="str">
        <f t="shared" ca="1" si="3"/>
        <v/>
      </c>
      <c r="AG44" s="86" t="str">
        <f t="shared" ca="1" si="4"/>
        <v/>
      </c>
      <c r="AH44" s="150" t="str">
        <f ca="1">IF(AI44&gt;0,申請書!$X$14,"")</f>
        <v>岡山県</v>
      </c>
      <c r="AI44" s="68" t="str">
        <f t="shared" ca="1" si="6"/>
        <v/>
      </c>
    </row>
    <row r="45" spans="2:35" ht="22.5" customHeight="1">
      <c r="B45" s="66">
        <f t="shared" si="5"/>
        <v>40</v>
      </c>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86" t="str">
        <f t="shared" ca="1" si="0"/>
        <v/>
      </c>
      <c r="AD45" s="86" t="str">
        <f t="shared" ca="1" si="1"/>
        <v/>
      </c>
      <c r="AE45" s="86" t="str">
        <f t="shared" ca="1" si="2"/>
        <v/>
      </c>
      <c r="AF45" s="86" t="str">
        <f t="shared" ca="1" si="3"/>
        <v/>
      </c>
      <c r="AG45" s="86" t="str">
        <f t="shared" ca="1" si="4"/>
        <v/>
      </c>
      <c r="AH45" s="150" t="str">
        <f ca="1">IF(AI45&gt;0,申請書!$X$14,"")</f>
        <v>岡山県</v>
      </c>
      <c r="AI45" s="68" t="str">
        <f t="shared" ca="1" si="6"/>
        <v/>
      </c>
    </row>
    <row r="46" spans="2:35" ht="22.5" customHeight="1">
      <c r="B46" s="66">
        <f t="shared" si="5"/>
        <v>41</v>
      </c>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86" t="str">
        <f t="shared" ca="1" si="0"/>
        <v/>
      </c>
      <c r="AD46" s="86" t="str">
        <f t="shared" ca="1" si="1"/>
        <v/>
      </c>
      <c r="AE46" s="86" t="str">
        <f t="shared" ca="1" si="2"/>
        <v/>
      </c>
      <c r="AF46" s="86" t="str">
        <f t="shared" ca="1" si="3"/>
        <v/>
      </c>
      <c r="AG46" s="86" t="str">
        <f t="shared" ca="1" si="4"/>
        <v/>
      </c>
      <c r="AH46" s="150" t="str">
        <f ca="1">IF(AI46&gt;0,申請書!$X$14,"")</f>
        <v>岡山県</v>
      </c>
      <c r="AI46" s="68" t="str">
        <f t="shared" ca="1" si="6"/>
        <v/>
      </c>
    </row>
    <row r="47" spans="2:35" ht="22.5" customHeight="1">
      <c r="B47" s="66">
        <f t="shared" si="5"/>
        <v>42</v>
      </c>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86" t="str">
        <f t="shared" ca="1" si="0"/>
        <v/>
      </c>
      <c r="AD47" s="86" t="str">
        <f t="shared" ca="1" si="1"/>
        <v/>
      </c>
      <c r="AE47" s="86" t="str">
        <f t="shared" ca="1" si="2"/>
        <v/>
      </c>
      <c r="AF47" s="86" t="str">
        <f t="shared" ca="1" si="3"/>
        <v/>
      </c>
      <c r="AG47" s="86" t="str">
        <f t="shared" ca="1" si="4"/>
        <v/>
      </c>
      <c r="AH47" s="150" t="str">
        <f ca="1">IF(AI47&gt;0,申請書!$X$14,"")</f>
        <v>岡山県</v>
      </c>
      <c r="AI47" s="68" t="str">
        <f t="shared" ca="1" si="6"/>
        <v/>
      </c>
    </row>
    <row r="48" spans="2:35" ht="22.5" customHeight="1">
      <c r="B48" s="66">
        <f t="shared" si="5"/>
        <v>43</v>
      </c>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86" t="str">
        <f t="shared" ca="1" si="0"/>
        <v/>
      </c>
      <c r="AD48" s="86" t="str">
        <f t="shared" ca="1" si="1"/>
        <v/>
      </c>
      <c r="AE48" s="86" t="str">
        <f t="shared" ca="1" si="2"/>
        <v/>
      </c>
      <c r="AF48" s="86" t="str">
        <f t="shared" ca="1" si="3"/>
        <v/>
      </c>
      <c r="AG48" s="86" t="str">
        <f t="shared" ca="1" si="4"/>
        <v/>
      </c>
      <c r="AH48" s="150" t="str">
        <f ca="1">IF(AI48&gt;0,申請書!$X$14,"")</f>
        <v>岡山県</v>
      </c>
      <c r="AI48" s="68" t="str">
        <f t="shared" ca="1" si="6"/>
        <v/>
      </c>
    </row>
    <row r="49" spans="2:35" ht="22.5" customHeight="1">
      <c r="B49" s="66">
        <f t="shared" si="5"/>
        <v>44</v>
      </c>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86" t="str">
        <f t="shared" ca="1" si="0"/>
        <v/>
      </c>
      <c r="AD49" s="86" t="str">
        <f t="shared" ca="1" si="1"/>
        <v/>
      </c>
      <c r="AE49" s="86" t="str">
        <f t="shared" ca="1" si="2"/>
        <v/>
      </c>
      <c r="AF49" s="86" t="str">
        <f t="shared" ca="1" si="3"/>
        <v/>
      </c>
      <c r="AG49" s="86" t="str">
        <f t="shared" ca="1" si="4"/>
        <v/>
      </c>
      <c r="AH49" s="150" t="str">
        <f ca="1">IF(AI49&gt;0,申請書!$X$14,"")</f>
        <v>岡山県</v>
      </c>
      <c r="AI49" s="68" t="str">
        <f t="shared" ca="1" si="6"/>
        <v/>
      </c>
    </row>
    <row r="50" spans="2:35" ht="22.5" customHeight="1">
      <c r="B50" s="66">
        <f t="shared" si="5"/>
        <v>45</v>
      </c>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86" t="str">
        <f t="shared" ca="1" si="0"/>
        <v/>
      </c>
      <c r="AD50" s="86" t="str">
        <f t="shared" ca="1" si="1"/>
        <v/>
      </c>
      <c r="AE50" s="86" t="str">
        <f t="shared" ca="1" si="2"/>
        <v/>
      </c>
      <c r="AF50" s="86" t="str">
        <f t="shared" ca="1" si="3"/>
        <v/>
      </c>
      <c r="AG50" s="86" t="str">
        <f t="shared" ca="1" si="4"/>
        <v/>
      </c>
      <c r="AH50" s="150" t="str">
        <f ca="1">IF(AI50&gt;0,申請書!$X$14,"")</f>
        <v>岡山県</v>
      </c>
      <c r="AI50" s="68" t="str">
        <f t="shared" ca="1" si="6"/>
        <v/>
      </c>
    </row>
    <row r="51" spans="2:35" ht="22.5" customHeight="1">
      <c r="B51" s="66">
        <f t="shared" si="5"/>
        <v>46</v>
      </c>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86" t="str">
        <f t="shared" ca="1" si="0"/>
        <v/>
      </c>
      <c r="AD51" s="86" t="str">
        <f t="shared" ca="1" si="1"/>
        <v/>
      </c>
      <c r="AE51" s="86" t="str">
        <f t="shared" ca="1" si="2"/>
        <v/>
      </c>
      <c r="AF51" s="86" t="str">
        <f t="shared" ca="1" si="3"/>
        <v/>
      </c>
      <c r="AG51" s="86" t="str">
        <f t="shared" ca="1" si="4"/>
        <v/>
      </c>
      <c r="AH51" s="150" t="str">
        <f ca="1">IF(AI51&gt;0,申請書!$X$14,"")</f>
        <v>岡山県</v>
      </c>
      <c r="AI51" s="68" t="str">
        <f t="shared" ca="1" si="6"/>
        <v/>
      </c>
    </row>
    <row r="52" spans="2:35" ht="22.5" customHeight="1">
      <c r="B52" s="66">
        <f t="shared" si="5"/>
        <v>47</v>
      </c>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86" t="str">
        <f t="shared" ca="1" si="0"/>
        <v/>
      </c>
      <c r="AD52" s="86" t="str">
        <f t="shared" ca="1" si="1"/>
        <v/>
      </c>
      <c r="AE52" s="86" t="str">
        <f t="shared" ca="1" si="2"/>
        <v/>
      </c>
      <c r="AF52" s="86" t="str">
        <f t="shared" ca="1" si="3"/>
        <v/>
      </c>
      <c r="AG52" s="86" t="str">
        <f t="shared" ca="1" si="4"/>
        <v/>
      </c>
      <c r="AH52" s="150" t="str">
        <f ca="1">IF(AI52&gt;0,申請書!$X$14,"")</f>
        <v>岡山県</v>
      </c>
      <c r="AI52" s="68" t="str">
        <f t="shared" ca="1" si="6"/>
        <v/>
      </c>
    </row>
    <row r="53" spans="2:35" ht="22.5" customHeight="1">
      <c r="B53" s="66">
        <f t="shared" si="5"/>
        <v>48</v>
      </c>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86" t="str">
        <f t="shared" ca="1" si="0"/>
        <v/>
      </c>
      <c r="AD53" s="86" t="str">
        <f t="shared" ca="1" si="1"/>
        <v/>
      </c>
      <c r="AE53" s="86" t="str">
        <f t="shared" ca="1" si="2"/>
        <v/>
      </c>
      <c r="AF53" s="86" t="str">
        <f t="shared" ca="1" si="3"/>
        <v/>
      </c>
      <c r="AG53" s="86" t="str">
        <f t="shared" ca="1" si="4"/>
        <v/>
      </c>
      <c r="AH53" s="150" t="str">
        <f ca="1">IF(AI53&gt;0,申請書!$X$14,"")</f>
        <v>岡山県</v>
      </c>
      <c r="AI53" s="68" t="str">
        <f t="shared" ca="1" si="6"/>
        <v/>
      </c>
    </row>
    <row r="54" spans="2:35" ht="22.5" customHeight="1">
      <c r="B54" s="66">
        <f t="shared" si="5"/>
        <v>49</v>
      </c>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86" t="str">
        <f t="shared" ca="1" si="0"/>
        <v/>
      </c>
      <c r="AD54" s="86" t="str">
        <f t="shared" ca="1" si="1"/>
        <v/>
      </c>
      <c r="AE54" s="86" t="str">
        <f t="shared" ca="1" si="2"/>
        <v/>
      </c>
      <c r="AF54" s="86" t="str">
        <f t="shared" ca="1" si="3"/>
        <v/>
      </c>
      <c r="AG54" s="86" t="str">
        <f t="shared" ca="1" si="4"/>
        <v/>
      </c>
      <c r="AH54" s="150" t="str">
        <f ca="1">IF(AI54&gt;0,申請書!$X$14,"")</f>
        <v>岡山県</v>
      </c>
      <c r="AI54" s="68" t="str">
        <f t="shared" ca="1" si="6"/>
        <v/>
      </c>
    </row>
    <row r="55" spans="2:35" ht="22.5" customHeight="1">
      <c r="B55" s="66">
        <f t="shared" si="5"/>
        <v>50</v>
      </c>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86" t="str">
        <f t="shared" ca="1" si="0"/>
        <v/>
      </c>
      <c r="AD55" s="86" t="str">
        <f t="shared" ca="1" si="1"/>
        <v/>
      </c>
      <c r="AE55" s="86" t="str">
        <f t="shared" ca="1" si="2"/>
        <v/>
      </c>
      <c r="AF55" s="86" t="str">
        <f t="shared" ca="1" si="3"/>
        <v/>
      </c>
      <c r="AG55" s="86" t="str">
        <f t="shared" ca="1" si="4"/>
        <v/>
      </c>
      <c r="AH55" s="150" t="str">
        <f ca="1">IF(AI55&gt;0,申請書!$X$14,"")</f>
        <v>岡山県</v>
      </c>
      <c r="AI55" s="68" t="str">
        <f t="shared" ca="1" si="6"/>
        <v/>
      </c>
    </row>
    <row r="56" spans="2:35" ht="22.5" customHeight="1">
      <c r="B56" s="66">
        <f t="shared" si="5"/>
        <v>51</v>
      </c>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86" t="str">
        <f t="shared" ca="1" si="0"/>
        <v/>
      </c>
      <c r="AD56" s="86" t="str">
        <f t="shared" ca="1" si="1"/>
        <v/>
      </c>
      <c r="AE56" s="86" t="str">
        <f t="shared" ca="1" si="2"/>
        <v/>
      </c>
      <c r="AF56" s="86" t="str">
        <f t="shared" ca="1" si="3"/>
        <v/>
      </c>
      <c r="AG56" s="86" t="str">
        <f t="shared" ca="1" si="4"/>
        <v/>
      </c>
      <c r="AH56" s="150" t="str">
        <f ca="1">IF(AI56&gt;0,申請書!$X$14,"")</f>
        <v>岡山県</v>
      </c>
      <c r="AI56" s="68" t="str">
        <f t="shared" ca="1" si="6"/>
        <v/>
      </c>
    </row>
    <row r="57" spans="2:35" ht="22.5" customHeight="1">
      <c r="B57" s="66">
        <f t="shared" si="5"/>
        <v>52</v>
      </c>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86" t="str">
        <f t="shared" ca="1" si="0"/>
        <v/>
      </c>
      <c r="AD57" s="86" t="str">
        <f t="shared" ca="1" si="1"/>
        <v/>
      </c>
      <c r="AE57" s="86" t="str">
        <f t="shared" ca="1" si="2"/>
        <v/>
      </c>
      <c r="AF57" s="86" t="str">
        <f t="shared" ca="1" si="3"/>
        <v/>
      </c>
      <c r="AG57" s="86" t="str">
        <f t="shared" ca="1" si="4"/>
        <v/>
      </c>
      <c r="AH57" s="150" t="str">
        <f ca="1">IF(AI57&gt;0,申請書!$X$14,"")</f>
        <v>岡山県</v>
      </c>
      <c r="AI57" s="68" t="str">
        <f t="shared" ca="1" si="6"/>
        <v/>
      </c>
    </row>
    <row r="58" spans="2:35" ht="22.5" customHeight="1">
      <c r="B58" s="66">
        <f t="shared" si="5"/>
        <v>53</v>
      </c>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86" t="str">
        <f t="shared" ca="1" si="0"/>
        <v/>
      </c>
      <c r="AD58" s="86" t="str">
        <f t="shared" ca="1" si="1"/>
        <v/>
      </c>
      <c r="AE58" s="86" t="str">
        <f t="shared" ca="1" si="2"/>
        <v/>
      </c>
      <c r="AF58" s="86" t="str">
        <f t="shared" ca="1" si="3"/>
        <v/>
      </c>
      <c r="AG58" s="86" t="str">
        <f t="shared" ca="1" si="4"/>
        <v/>
      </c>
      <c r="AH58" s="150" t="str">
        <f ca="1">IF(AI58&gt;0,申請書!$X$14,"")</f>
        <v>岡山県</v>
      </c>
      <c r="AI58" s="68" t="str">
        <f t="shared" ca="1" si="6"/>
        <v/>
      </c>
    </row>
    <row r="59" spans="2:35" ht="22.5" customHeight="1">
      <c r="B59" s="66">
        <f t="shared" si="5"/>
        <v>54</v>
      </c>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86" t="str">
        <f t="shared" ca="1" si="0"/>
        <v/>
      </c>
      <c r="AD59" s="86" t="str">
        <f t="shared" ca="1" si="1"/>
        <v/>
      </c>
      <c r="AE59" s="86" t="str">
        <f t="shared" ca="1" si="2"/>
        <v/>
      </c>
      <c r="AF59" s="86" t="str">
        <f t="shared" ca="1" si="3"/>
        <v/>
      </c>
      <c r="AG59" s="86" t="str">
        <f t="shared" ca="1" si="4"/>
        <v/>
      </c>
      <c r="AH59" s="150" t="str">
        <f ca="1">IF(AI59&gt;0,申請書!$X$14,"")</f>
        <v>岡山県</v>
      </c>
      <c r="AI59" s="68" t="str">
        <f t="shared" ca="1" si="6"/>
        <v/>
      </c>
    </row>
    <row r="60" spans="2:35" ht="22.5" customHeight="1">
      <c r="B60" s="66">
        <f t="shared" si="5"/>
        <v>55</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86" t="str">
        <f t="shared" ca="1" si="0"/>
        <v/>
      </c>
      <c r="AD60" s="86" t="str">
        <f t="shared" ca="1" si="1"/>
        <v/>
      </c>
      <c r="AE60" s="86" t="str">
        <f t="shared" ca="1" si="2"/>
        <v/>
      </c>
      <c r="AF60" s="86" t="str">
        <f t="shared" ca="1" si="3"/>
        <v/>
      </c>
      <c r="AG60" s="86" t="str">
        <f t="shared" ca="1" si="4"/>
        <v/>
      </c>
      <c r="AH60" s="150" t="str">
        <f ca="1">IF(AI60&gt;0,申請書!$X$14,"")</f>
        <v>岡山県</v>
      </c>
      <c r="AI60" s="68" t="str">
        <f t="shared" ca="1" si="6"/>
        <v/>
      </c>
    </row>
    <row r="61" spans="2:35" ht="22.5" customHeight="1">
      <c r="B61" s="66">
        <f t="shared" si="5"/>
        <v>56</v>
      </c>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86" t="str">
        <f t="shared" ca="1" si="0"/>
        <v/>
      </c>
      <c r="AD61" s="86" t="str">
        <f t="shared" ca="1" si="1"/>
        <v/>
      </c>
      <c r="AE61" s="86" t="str">
        <f t="shared" ca="1" si="2"/>
        <v/>
      </c>
      <c r="AF61" s="86" t="str">
        <f t="shared" ca="1" si="3"/>
        <v/>
      </c>
      <c r="AG61" s="86" t="str">
        <f t="shared" ca="1" si="4"/>
        <v/>
      </c>
      <c r="AH61" s="150" t="str">
        <f ca="1">IF(AI61&gt;0,申請書!$X$14,"")</f>
        <v>岡山県</v>
      </c>
      <c r="AI61" s="68" t="str">
        <f t="shared" ca="1" si="6"/>
        <v/>
      </c>
    </row>
    <row r="62" spans="2:35" ht="22.5" customHeight="1">
      <c r="B62" s="66">
        <f t="shared" si="5"/>
        <v>57</v>
      </c>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86" t="str">
        <f t="shared" ca="1" si="0"/>
        <v/>
      </c>
      <c r="AD62" s="86" t="str">
        <f t="shared" ca="1" si="1"/>
        <v/>
      </c>
      <c r="AE62" s="86" t="str">
        <f t="shared" ca="1" si="2"/>
        <v/>
      </c>
      <c r="AF62" s="86" t="str">
        <f t="shared" ca="1" si="3"/>
        <v/>
      </c>
      <c r="AG62" s="86" t="str">
        <f t="shared" ca="1" si="4"/>
        <v/>
      </c>
      <c r="AH62" s="150" t="str">
        <f ca="1">IF(AI62&gt;0,申請書!$X$14,"")</f>
        <v>岡山県</v>
      </c>
      <c r="AI62" s="68" t="str">
        <f t="shared" ca="1" si="6"/>
        <v/>
      </c>
    </row>
    <row r="63" spans="2:35" ht="22.5" customHeight="1">
      <c r="B63" s="66">
        <f t="shared" si="5"/>
        <v>58</v>
      </c>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86" t="str">
        <f t="shared" ca="1" si="0"/>
        <v/>
      </c>
      <c r="AD63" s="86" t="str">
        <f t="shared" ca="1" si="1"/>
        <v/>
      </c>
      <c r="AE63" s="86" t="str">
        <f t="shared" ca="1" si="2"/>
        <v/>
      </c>
      <c r="AF63" s="86" t="str">
        <f t="shared" ca="1" si="3"/>
        <v/>
      </c>
      <c r="AG63" s="86" t="str">
        <f t="shared" ca="1" si="4"/>
        <v/>
      </c>
      <c r="AH63" s="150" t="str">
        <f ca="1">IF(AI63&gt;0,申請書!$X$14,"")</f>
        <v>岡山県</v>
      </c>
      <c r="AI63" s="68" t="str">
        <f t="shared" ca="1" si="6"/>
        <v/>
      </c>
    </row>
    <row r="64" spans="2:35" ht="22.5" customHeight="1">
      <c r="B64" s="66">
        <f t="shared" si="5"/>
        <v>59</v>
      </c>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86" t="str">
        <f t="shared" ca="1" si="0"/>
        <v/>
      </c>
      <c r="AD64" s="86" t="str">
        <f t="shared" ca="1" si="1"/>
        <v/>
      </c>
      <c r="AE64" s="86" t="str">
        <f t="shared" ca="1" si="2"/>
        <v/>
      </c>
      <c r="AF64" s="86" t="str">
        <f t="shared" ca="1" si="3"/>
        <v/>
      </c>
      <c r="AG64" s="86" t="str">
        <f t="shared" ca="1" si="4"/>
        <v/>
      </c>
      <c r="AH64" s="150" t="str">
        <f ca="1">IF(AI64&gt;0,申請書!$X$14,"")</f>
        <v>岡山県</v>
      </c>
      <c r="AI64" s="68" t="str">
        <f t="shared" ca="1" si="6"/>
        <v/>
      </c>
    </row>
    <row r="65" spans="2:35" ht="22.5" customHeight="1">
      <c r="B65" s="66">
        <f t="shared" si="5"/>
        <v>60</v>
      </c>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86" t="str">
        <f t="shared" ca="1" si="0"/>
        <v/>
      </c>
      <c r="AD65" s="86" t="str">
        <f t="shared" ca="1" si="1"/>
        <v/>
      </c>
      <c r="AE65" s="86" t="str">
        <f t="shared" ca="1" si="2"/>
        <v/>
      </c>
      <c r="AF65" s="86" t="str">
        <f t="shared" ca="1" si="3"/>
        <v/>
      </c>
      <c r="AG65" s="86" t="str">
        <f t="shared" ca="1" si="4"/>
        <v/>
      </c>
      <c r="AH65" s="150" t="str">
        <f ca="1">IF(AI65&gt;0,申請書!$X$14,"")</f>
        <v>岡山県</v>
      </c>
      <c r="AI65" s="68" t="str">
        <f t="shared" ca="1" si="6"/>
        <v/>
      </c>
    </row>
    <row r="66" spans="2:35" ht="22.5" customHeight="1">
      <c r="B66" s="66">
        <f t="shared" si="5"/>
        <v>61</v>
      </c>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86" t="str">
        <f t="shared" ca="1" si="0"/>
        <v/>
      </c>
      <c r="AD66" s="86" t="str">
        <f t="shared" ca="1" si="1"/>
        <v/>
      </c>
      <c r="AE66" s="86" t="str">
        <f t="shared" ca="1" si="2"/>
        <v/>
      </c>
      <c r="AF66" s="86" t="str">
        <f t="shared" ca="1" si="3"/>
        <v/>
      </c>
      <c r="AG66" s="86" t="str">
        <f t="shared" ca="1" si="4"/>
        <v/>
      </c>
      <c r="AH66" s="150" t="str">
        <f ca="1">IF(AI66&gt;0,申請書!$X$14,"")</f>
        <v>岡山県</v>
      </c>
      <c r="AI66" s="68" t="str">
        <f t="shared" ca="1" si="6"/>
        <v/>
      </c>
    </row>
    <row r="67" spans="2:35" ht="22.5" customHeight="1">
      <c r="B67" s="66">
        <f t="shared" si="5"/>
        <v>62</v>
      </c>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86" t="str">
        <f t="shared" ca="1" si="0"/>
        <v/>
      </c>
      <c r="AD67" s="86" t="str">
        <f t="shared" ca="1" si="1"/>
        <v/>
      </c>
      <c r="AE67" s="86" t="str">
        <f t="shared" ca="1" si="2"/>
        <v/>
      </c>
      <c r="AF67" s="86" t="str">
        <f t="shared" ca="1" si="3"/>
        <v/>
      </c>
      <c r="AG67" s="86" t="str">
        <f t="shared" ca="1" si="4"/>
        <v/>
      </c>
      <c r="AH67" s="150" t="str">
        <f ca="1">IF(AI67&gt;0,申請書!$X$14,"")</f>
        <v>岡山県</v>
      </c>
      <c r="AI67" s="68" t="str">
        <f t="shared" ca="1" si="6"/>
        <v/>
      </c>
    </row>
    <row r="68" spans="2:35" ht="22.5" customHeight="1">
      <c r="B68" s="66">
        <f t="shared" si="5"/>
        <v>63</v>
      </c>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86" t="str">
        <f t="shared" ca="1" si="0"/>
        <v/>
      </c>
      <c r="AD68" s="86" t="str">
        <f t="shared" ca="1" si="1"/>
        <v/>
      </c>
      <c r="AE68" s="86" t="str">
        <f t="shared" ca="1" si="2"/>
        <v/>
      </c>
      <c r="AF68" s="86" t="str">
        <f t="shared" ca="1" si="3"/>
        <v/>
      </c>
      <c r="AG68" s="86" t="str">
        <f t="shared" ca="1" si="4"/>
        <v/>
      </c>
      <c r="AH68" s="150" t="str">
        <f ca="1">IF(AI68&gt;0,申請書!$X$14,"")</f>
        <v>岡山県</v>
      </c>
      <c r="AI68" s="68" t="str">
        <f t="shared" ca="1" si="6"/>
        <v/>
      </c>
    </row>
    <row r="69" spans="2:35" ht="22.5" customHeight="1">
      <c r="B69" s="66">
        <f t="shared" si="5"/>
        <v>64</v>
      </c>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86" t="str">
        <f t="shared" ca="1" si="0"/>
        <v/>
      </c>
      <c r="AD69" s="86" t="str">
        <f t="shared" ca="1" si="1"/>
        <v/>
      </c>
      <c r="AE69" s="86" t="str">
        <f t="shared" ca="1" si="2"/>
        <v/>
      </c>
      <c r="AF69" s="86" t="str">
        <f t="shared" ca="1" si="3"/>
        <v/>
      </c>
      <c r="AG69" s="86" t="str">
        <f t="shared" ca="1" si="4"/>
        <v/>
      </c>
      <c r="AH69" s="150" t="str">
        <f ca="1">IF(AI69&gt;0,申請書!$X$14,"")</f>
        <v>岡山県</v>
      </c>
      <c r="AI69" s="68" t="str">
        <f t="shared" ca="1" si="6"/>
        <v/>
      </c>
    </row>
    <row r="70" spans="2:35" ht="22.5" customHeight="1">
      <c r="B70" s="66">
        <f t="shared" si="5"/>
        <v>65</v>
      </c>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86" t="str">
        <f t="shared" ref="AC70:AC105" ca="1" si="7">IFERROR(INDIRECT("個票"&amp;$B70&amp;"！$t$7"),"")</f>
        <v/>
      </c>
      <c r="AD70" s="86" t="str">
        <f t="shared" ref="AD70:AD105" ca="1" si="8">IFERROR(INDIRECT("個票"&amp;$B70&amp;"！$h$7"),"")</f>
        <v/>
      </c>
      <c r="AE70" s="86" t="str">
        <f t="shared" ref="AE70:AE105" ca="1" si="9">IFERROR(INDIRECT("個票"&amp;$B70&amp;"！$l$10"),"")</f>
        <v/>
      </c>
      <c r="AF70" s="86" t="str">
        <f t="shared" ref="AF70:AF105" ca="1" si="10">IFERROR(INDIRECT("個票"&amp;$B70&amp;"！$w$9"),"")</f>
        <v/>
      </c>
      <c r="AG70" s="86" t="str">
        <f t="shared" ref="AG70:AG105" ca="1" si="11">IFERROR(INDIRECT("個票"&amp;$B70&amp;"！$ｄ$9")&amp;INDIRECT("個票"&amp;$B70&amp;"！$ｈ$9"),"")</f>
        <v/>
      </c>
      <c r="AH70" s="150" t="str">
        <f ca="1">IF(AI70&gt;0,申請書!$X$14,"")</f>
        <v>岡山県</v>
      </c>
      <c r="AI70" s="68" t="str">
        <f t="shared" ca="1" si="6"/>
        <v/>
      </c>
    </row>
    <row r="71" spans="2:35" ht="22.5" customHeight="1">
      <c r="B71" s="66">
        <f t="shared" ref="B71:B105" si="12">ROW()-5</f>
        <v>66</v>
      </c>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86" t="str">
        <f t="shared" ca="1" si="7"/>
        <v/>
      </c>
      <c r="AD71" s="86" t="str">
        <f t="shared" ca="1" si="8"/>
        <v/>
      </c>
      <c r="AE71" s="86" t="str">
        <f t="shared" ca="1" si="9"/>
        <v/>
      </c>
      <c r="AF71" s="86" t="str">
        <f t="shared" ca="1" si="10"/>
        <v/>
      </c>
      <c r="AG71" s="86" t="str">
        <f t="shared" ca="1" si="11"/>
        <v/>
      </c>
      <c r="AH71" s="150" t="str">
        <f ca="1">IF(AI71&gt;0,申請書!$X$14,"")</f>
        <v>岡山県</v>
      </c>
      <c r="AI71" s="68" t="str">
        <f t="shared" ca="1" si="6"/>
        <v/>
      </c>
    </row>
    <row r="72" spans="2:35" ht="22.5" customHeight="1">
      <c r="B72" s="66">
        <f t="shared" si="12"/>
        <v>67</v>
      </c>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86" t="str">
        <f t="shared" ca="1" si="7"/>
        <v/>
      </c>
      <c r="AD72" s="86" t="str">
        <f t="shared" ca="1" si="8"/>
        <v/>
      </c>
      <c r="AE72" s="86" t="str">
        <f t="shared" ca="1" si="9"/>
        <v/>
      </c>
      <c r="AF72" s="86" t="str">
        <f t="shared" ca="1" si="10"/>
        <v/>
      </c>
      <c r="AG72" s="86" t="str">
        <f t="shared" ca="1" si="11"/>
        <v/>
      </c>
      <c r="AH72" s="150" t="str">
        <f ca="1">IF(AI72&gt;0,申請書!$X$14,"")</f>
        <v>岡山県</v>
      </c>
      <c r="AI72" s="68" t="str">
        <f t="shared" ca="1" si="6"/>
        <v/>
      </c>
    </row>
    <row r="73" spans="2:35" ht="22.5" customHeight="1">
      <c r="B73" s="66">
        <f t="shared" si="12"/>
        <v>68</v>
      </c>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86" t="str">
        <f t="shared" ca="1" si="7"/>
        <v/>
      </c>
      <c r="AD73" s="86" t="str">
        <f t="shared" ca="1" si="8"/>
        <v/>
      </c>
      <c r="AE73" s="86" t="str">
        <f t="shared" ca="1" si="9"/>
        <v/>
      </c>
      <c r="AF73" s="86" t="str">
        <f t="shared" ca="1" si="10"/>
        <v/>
      </c>
      <c r="AG73" s="86" t="str">
        <f t="shared" ca="1" si="11"/>
        <v/>
      </c>
      <c r="AH73" s="150" t="str">
        <f ca="1">IF(AI73&gt;0,申請書!$X$14,"")</f>
        <v>岡山県</v>
      </c>
      <c r="AI73" s="68" t="str">
        <f t="shared" ref="AI73:AI105" ca="1" si="13">IFERROR(INDIRECT("個票"&amp;$B73&amp;"！$ai$24"),"")</f>
        <v/>
      </c>
    </row>
    <row r="74" spans="2:35" ht="22.5" customHeight="1">
      <c r="B74" s="66">
        <f t="shared" si="12"/>
        <v>69</v>
      </c>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86" t="str">
        <f t="shared" ca="1" si="7"/>
        <v/>
      </c>
      <c r="AD74" s="86" t="str">
        <f t="shared" ca="1" si="8"/>
        <v/>
      </c>
      <c r="AE74" s="86" t="str">
        <f t="shared" ca="1" si="9"/>
        <v/>
      </c>
      <c r="AF74" s="86" t="str">
        <f t="shared" ca="1" si="10"/>
        <v/>
      </c>
      <c r="AG74" s="86" t="str">
        <f t="shared" ca="1" si="11"/>
        <v/>
      </c>
      <c r="AH74" s="150" t="str">
        <f ca="1">IF(AI74&gt;0,申請書!$X$14,"")</f>
        <v>岡山県</v>
      </c>
      <c r="AI74" s="68" t="str">
        <f t="shared" ca="1" si="13"/>
        <v/>
      </c>
    </row>
    <row r="75" spans="2:35" ht="22.5" customHeight="1">
      <c r="B75" s="66">
        <f t="shared" si="12"/>
        <v>70</v>
      </c>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86" t="str">
        <f t="shared" ca="1" si="7"/>
        <v/>
      </c>
      <c r="AD75" s="86" t="str">
        <f t="shared" ca="1" si="8"/>
        <v/>
      </c>
      <c r="AE75" s="86" t="str">
        <f t="shared" ca="1" si="9"/>
        <v/>
      </c>
      <c r="AF75" s="86" t="str">
        <f t="shared" ca="1" si="10"/>
        <v/>
      </c>
      <c r="AG75" s="86" t="str">
        <f t="shared" ca="1" si="11"/>
        <v/>
      </c>
      <c r="AH75" s="150" t="str">
        <f ca="1">IF(AI75&gt;0,申請書!$X$14,"")</f>
        <v>岡山県</v>
      </c>
      <c r="AI75" s="68" t="str">
        <f t="shared" ca="1" si="13"/>
        <v/>
      </c>
    </row>
    <row r="76" spans="2:35" ht="22.5" customHeight="1">
      <c r="B76" s="66">
        <f t="shared" si="12"/>
        <v>71</v>
      </c>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86" t="str">
        <f t="shared" ca="1" si="7"/>
        <v/>
      </c>
      <c r="AD76" s="86" t="str">
        <f t="shared" ca="1" si="8"/>
        <v/>
      </c>
      <c r="AE76" s="86" t="str">
        <f t="shared" ca="1" si="9"/>
        <v/>
      </c>
      <c r="AF76" s="86" t="str">
        <f t="shared" ca="1" si="10"/>
        <v/>
      </c>
      <c r="AG76" s="86" t="str">
        <f t="shared" ca="1" si="11"/>
        <v/>
      </c>
      <c r="AH76" s="150" t="str">
        <f ca="1">IF(AI76&gt;0,申請書!$X$14,"")</f>
        <v>岡山県</v>
      </c>
      <c r="AI76" s="68" t="str">
        <f t="shared" ca="1" si="13"/>
        <v/>
      </c>
    </row>
    <row r="77" spans="2:35" ht="22.5" customHeight="1">
      <c r="B77" s="66">
        <f t="shared" si="12"/>
        <v>72</v>
      </c>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86" t="str">
        <f t="shared" ca="1" si="7"/>
        <v/>
      </c>
      <c r="AD77" s="86" t="str">
        <f t="shared" ca="1" si="8"/>
        <v/>
      </c>
      <c r="AE77" s="86" t="str">
        <f t="shared" ca="1" si="9"/>
        <v/>
      </c>
      <c r="AF77" s="86" t="str">
        <f t="shared" ca="1" si="10"/>
        <v/>
      </c>
      <c r="AG77" s="86" t="str">
        <f t="shared" ca="1" si="11"/>
        <v/>
      </c>
      <c r="AH77" s="150" t="str">
        <f ca="1">IF(AI77&gt;0,申請書!$X$14,"")</f>
        <v>岡山県</v>
      </c>
      <c r="AI77" s="68" t="str">
        <f t="shared" ca="1" si="13"/>
        <v/>
      </c>
    </row>
    <row r="78" spans="2:35" ht="22.5" customHeight="1">
      <c r="B78" s="66">
        <f t="shared" si="12"/>
        <v>73</v>
      </c>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86" t="str">
        <f t="shared" ca="1" si="7"/>
        <v/>
      </c>
      <c r="AD78" s="86" t="str">
        <f t="shared" ca="1" si="8"/>
        <v/>
      </c>
      <c r="AE78" s="86" t="str">
        <f t="shared" ca="1" si="9"/>
        <v/>
      </c>
      <c r="AF78" s="86" t="str">
        <f t="shared" ca="1" si="10"/>
        <v/>
      </c>
      <c r="AG78" s="86" t="str">
        <f t="shared" ca="1" si="11"/>
        <v/>
      </c>
      <c r="AH78" s="150" t="str">
        <f ca="1">IF(AI78&gt;0,申請書!$X$14,"")</f>
        <v>岡山県</v>
      </c>
      <c r="AI78" s="68" t="str">
        <f t="shared" ca="1" si="13"/>
        <v/>
      </c>
    </row>
    <row r="79" spans="2:35" ht="22.5" customHeight="1">
      <c r="B79" s="66">
        <f t="shared" si="12"/>
        <v>74</v>
      </c>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86" t="str">
        <f t="shared" ca="1" si="7"/>
        <v/>
      </c>
      <c r="AD79" s="86" t="str">
        <f t="shared" ca="1" si="8"/>
        <v/>
      </c>
      <c r="AE79" s="86" t="str">
        <f t="shared" ca="1" si="9"/>
        <v/>
      </c>
      <c r="AF79" s="86" t="str">
        <f t="shared" ca="1" si="10"/>
        <v/>
      </c>
      <c r="AG79" s="86" t="str">
        <f t="shared" ca="1" si="11"/>
        <v/>
      </c>
      <c r="AH79" s="150" t="str">
        <f ca="1">IF(AI79&gt;0,申請書!$X$14,"")</f>
        <v>岡山県</v>
      </c>
      <c r="AI79" s="68" t="str">
        <f t="shared" ca="1" si="13"/>
        <v/>
      </c>
    </row>
    <row r="80" spans="2:35" ht="22.5" customHeight="1">
      <c r="B80" s="66">
        <f t="shared" si="12"/>
        <v>75</v>
      </c>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86" t="str">
        <f t="shared" ca="1" si="7"/>
        <v/>
      </c>
      <c r="AD80" s="86" t="str">
        <f t="shared" ca="1" si="8"/>
        <v/>
      </c>
      <c r="AE80" s="86" t="str">
        <f t="shared" ca="1" si="9"/>
        <v/>
      </c>
      <c r="AF80" s="86" t="str">
        <f t="shared" ca="1" si="10"/>
        <v/>
      </c>
      <c r="AG80" s="86" t="str">
        <f t="shared" ca="1" si="11"/>
        <v/>
      </c>
      <c r="AH80" s="150" t="str">
        <f ca="1">IF(AI80&gt;0,申請書!$X$14,"")</f>
        <v>岡山県</v>
      </c>
      <c r="AI80" s="68" t="str">
        <f t="shared" ca="1" si="13"/>
        <v/>
      </c>
    </row>
    <row r="81" spans="2:35" ht="22.5" customHeight="1">
      <c r="B81" s="66">
        <f t="shared" si="12"/>
        <v>76</v>
      </c>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86" t="str">
        <f t="shared" ca="1" si="7"/>
        <v/>
      </c>
      <c r="AD81" s="86" t="str">
        <f t="shared" ca="1" si="8"/>
        <v/>
      </c>
      <c r="AE81" s="86" t="str">
        <f t="shared" ca="1" si="9"/>
        <v/>
      </c>
      <c r="AF81" s="86" t="str">
        <f t="shared" ca="1" si="10"/>
        <v/>
      </c>
      <c r="AG81" s="86" t="str">
        <f t="shared" ca="1" si="11"/>
        <v/>
      </c>
      <c r="AH81" s="150" t="str">
        <f ca="1">IF(AI81&gt;0,申請書!$X$14,"")</f>
        <v>岡山県</v>
      </c>
      <c r="AI81" s="68" t="str">
        <f t="shared" ca="1" si="13"/>
        <v/>
      </c>
    </row>
    <row r="82" spans="2:35" ht="22.5" customHeight="1">
      <c r="B82" s="66">
        <f t="shared" si="12"/>
        <v>77</v>
      </c>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86" t="str">
        <f t="shared" ca="1" si="7"/>
        <v/>
      </c>
      <c r="AD82" s="86" t="str">
        <f t="shared" ca="1" si="8"/>
        <v/>
      </c>
      <c r="AE82" s="86" t="str">
        <f t="shared" ca="1" si="9"/>
        <v/>
      </c>
      <c r="AF82" s="86" t="str">
        <f t="shared" ca="1" si="10"/>
        <v/>
      </c>
      <c r="AG82" s="86" t="str">
        <f t="shared" ca="1" si="11"/>
        <v/>
      </c>
      <c r="AH82" s="150" t="str">
        <f ca="1">IF(AI82&gt;0,申請書!$X$14,"")</f>
        <v>岡山県</v>
      </c>
      <c r="AI82" s="68" t="str">
        <f t="shared" ca="1" si="13"/>
        <v/>
      </c>
    </row>
    <row r="83" spans="2:35" ht="22.5" customHeight="1">
      <c r="B83" s="66">
        <f t="shared" si="12"/>
        <v>78</v>
      </c>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86" t="str">
        <f t="shared" ca="1" si="7"/>
        <v/>
      </c>
      <c r="AD83" s="86" t="str">
        <f t="shared" ca="1" si="8"/>
        <v/>
      </c>
      <c r="AE83" s="86" t="str">
        <f t="shared" ca="1" si="9"/>
        <v/>
      </c>
      <c r="AF83" s="86" t="str">
        <f t="shared" ca="1" si="10"/>
        <v/>
      </c>
      <c r="AG83" s="86" t="str">
        <f t="shared" ca="1" si="11"/>
        <v/>
      </c>
      <c r="AH83" s="150" t="str">
        <f ca="1">IF(AI83&gt;0,申請書!$X$14,"")</f>
        <v>岡山県</v>
      </c>
      <c r="AI83" s="68" t="str">
        <f t="shared" ca="1" si="13"/>
        <v/>
      </c>
    </row>
    <row r="84" spans="2:35" ht="22.5" customHeight="1">
      <c r="B84" s="66">
        <f t="shared" si="12"/>
        <v>79</v>
      </c>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86" t="str">
        <f t="shared" ca="1" si="7"/>
        <v/>
      </c>
      <c r="AD84" s="86" t="str">
        <f t="shared" ca="1" si="8"/>
        <v/>
      </c>
      <c r="AE84" s="86" t="str">
        <f t="shared" ca="1" si="9"/>
        <v/>
      </c>
      <c r="AF84" s="86" t="str">
        <f t="shared" ca="1" si="10"/>
        <v/>
      </c>
      <c r="AG84" s="86" t="str">
        <f t="shared" ca="1" si="11"/>
        <v/>
      </c>
      <c r="AH84" s="150" t="str">
        <f ca="1">IF(AI84&gt;0,申請書!$X$14,"")</f>
        <v>岡山県</v>
      </c>
      <c r="AI84" s="68" t="str">
        <f t="shared" ca="1" si="13"/>
        <v/>
      </c>
    </row>
    <row r="85" spans="2:35" ht="22.5" customHeight="1">
      <c r="B85" s="66">
        <f t="shared" si="12"/>
        <v>80</v>
      </c>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86" t="str">
        <f t="shared" ca="1" si="7"/>
        <v/>
      </c>
      <c r="AD85" s="86" t="str">
        <f t="shared" ca="1" si="8"/>
        <v/>
      </c>
      <c r="AE85" s="86" t="str">
        <f t="shared" ca="1" si="9"/>
        <v/>
      </c>
      <c r="AF85" s="86" t="str">
        <f t="shared" ca="1" si="10"/>
        <v/>
      </c>
      <c r="AG85" s="86" t="str">
        <f t="shared" ca="1" si="11"/>
        <v/>
      </c>
      <c r="AH85" s="150" t="str">
        <f ca="1">IF(AI85&gt;0,申請書!$X$14,"")</f>
        <v>岡山県</v>
      </c>
      <c r="AI85" s="68" t="str">
        <f t="shared" ca="1" si="13"/>
        <v/>
      </c>
    </row>
    <row r="86" spans="2:35" ht="22.5" customHeight="1">
      <c r="B86" s="66">
        <f t="shared" si="12"/>
        <v>81</v>
      </c>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86" t="str">
        <f t="shared" ca="1" si="7"/>
        <v/>
      </c>
      <c r="AD86" s="86" t="str">
        <f t="shared" ca="1" si="8"/>
        <v/>
      </c>
      <c r="AE86" s="86" t="str">
        <f t="shared" ca="1" si="9"/>
        <v/>
      </c>
      <c r="AF86" s="86" t="str">
        <f t="shared" ca="1" si="10"/>
        <v/>
      </c>
      <c r="AG86" s="86" t="str">
        <f t="shared" ca="1" si="11"/>
        <v/>
      </c>
      <c r="AH86" s="150" t="str">
        <f ca="1">IF(AI86&gt;0,申請書!$X$14,"")</f>
        <v>岡山県</v>
      </c>
      <c r="AI86" s="68" t="str">
        <f t="shared" ca="1" si="13"/>
        <v/>
      </c>
    </row>
    <row r="87" spans="2:35" ht="22.5" customHeight="1">
      <c r="B87" s="66">
        <f t="shared" si="12"/>
        <v>82</v>
      </c>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86" t="str">
        <f t="shared" ca="1" si="7"/>
        <v/>
      </c>
      <c r="AD87" s="86" t="str">
        <f t="shared" ca="1" si="8"/>
        <v/>
      </c>
      <c r="AE87" s="86" t="str">
        <f t="shared" ca="1" si="9"/>
        <v/>
      </c>
      <c r="AF87" s="86" t="str">
        <f t="shared" ca="1" si="10"/>
        <v/>
      </c>
      <c r="AG87" s="86" t="str">
        <f t="shared" ca="1" si="11"/>
        <v/>
      </c>
      <c r="AH87" s="150" t="str">
        <f ca="1">IF(AI87&gt;0,申請書!$X$14,"")</f>
        <v>岡山県</v>
      </c>
      <c r="AI87" s="68" t="str">
        <f t="shared" ca="1" si="13"/>
        <v/>
      </c>
    </row>
    <row r="88" spans="2:35" ht="22.5" customHeight="1">
      <c r="B88" s="66">
        <f t="shared" si="12"/>
        <v>83</v>
      </c>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86" t="str">
        <f t="shared" ca="1" si="7"/>
        <v/>
      </c>
      <c r="AD88" s="86" t="str">
        <f t="shared" ca="1" si="8"/>
        <v/>
      </c>
      <c r="AE88" s="86" t="str">
        <f t="shared" ca="1" si="9"/>
        <v/>
      </c>
      <c r="AF88" s="86" t="str">
        <f t="shared" ca="1" si="10"/>
        <v/>
      </c>
      <c r="AG88" s="86" t="str">
        <f t="shared" ca="1" si="11"/>
        <v/>
      </c>
      <c r="AH88" s="150" t="str">
        <f ca="1">IF(AI88&gt;0,申請書!$X$14,"")</f>
        <v>岡山県</v>
      </c>
      <c r="AI88" s="68" t="str">
        <f t="shared" ca="1" si="13"/>
        <v/>
      </c>
    </row>
    <row r="89" spans="2:35" ht="22.5" customHeight="1">
      <c r="B89" s="66">
        <f t="shared" si="12"/>
        <v>84</v>
      </c>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86" t="str">
        <f t="shared" ca="1" si="7"/>
        <v/>
      </c>
      <c r="AD89" s="86" t="str">
        <f t="shared" ca="1" si="8"/>
        <v/>
      </c>
      <c r="AE89" s="86" t="str">
        <f t="shared" ca="1" si="9"/>
        <v/>
      </c>
      <c r="AF89" s="86" t="str">
        <f t="shared" ca="1" si="10"/>
        <v/>
      </c>
      <c r="AG89" s="86" t="str">
        <f t="shared" ca="1" si="11"/>
        <v/>
      </c>
      <c r="AH89" s="150" t="str">
        <f ca="1">IF(AI89&gt;0,申請書!$X$14,"")</f>
        <v>岡山県</v>
      </c>
      <c r="AI89" s="68" t="str">
        <f t="shared" ca="1" si="13"/>
        <v/>
      </c>
    </row>
    <row r="90" spans="2:35" ht="22.5" customHeight="1">
      <c r="B90" s="66">
        <f t="shared" si="12"/>
        <v>85</v>
      </c>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86" t="str">
        <f t="shared" ca="1" si="7"/>
        <v/>
      </c>
      <c r="AD90" s="86" t="str">
        <f t="shared" ca="1" si="8"/>
        <v/>
      </c>
      <c r="AE90" s="86" t="str">
        <f t="shared" ca="1" si="9"/>
        <v/>
      </c>
      <c r="AF90" s="86" t="str">
        <f t="shared" ca="1" si="10"/>
        <v/>
      </c>
      <c r="AG90" s="86" t="str">
        <f t="shared" ca="1" si="11"/>
        <v/>
      </c>
      <c r="AH90" s="150" t="str">
        <f ca="1">IF(AI90&gt;0,申請書!$X$14,"")</f>
        <v>岡山県</v>
      </c>
      <c r="AI90" s="68" t="str">
        <f t="shared" ca="1" si="13"/>
        <v/>
      </c>
    </row>
    <row r="91" spans="2:35" ht="22.5" customHeight="1">
      <c r="B91" s="66">
        <f t="shared" si="12"/>
        <v>86</v>
      </c>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86" t="str">
        <f t="shared" ca="1" si="7"/>
        <v/>
      </c>
      <c r="AD91" s="86" t="str">
        <f t="shared" ca="1" si="8"/>
        <v/>
      </c>
      <c r="AE91" s="86" t="str">
        <f t="shared" ca="1" si="9"/>
        <v/>
      </c>
      <c r="AF91" s="86" t="str">
        <f t="shared" ca="1" si="10"/>
        <v/>
      </c>
      <c r="AG91" s="86" t="str">
        <f t="shared" ca="1" si="11"/>
        <v/>
      </c>
      <c r="AH91" s="150" t="str">
        <f ca="1">IF(AI91&gt;0,申請書!$X$14,"")</f>
        <v>岡山県</v>
      </c>
      <c r="AI91" s="68" t="str">
        <f t="shared" ca="1" si="13"/>
        <v/>
      </c>
    </row>
    <row r="92" spans="2:35" ht="22.5" customHeight="1">
      <c r="B92" s="66">
        <f t="shared" si="12"/>
        <v>87</v>
      </c>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86" t="str">
        <f t="shared" ca="1" si="7"/>
        <v/>
      </c>
      <c r="AD92" s="86" t="str">
        <f t="shared" ca="1" si="8"/>
        <v/>
      </c>
      <c r="AE92" s="86" t="str">
        <f t="shared" ca="1" si="9"/>
        <v/>
      </c>
      <c r="AF92" s="86" t="str">
        <f t="shared" ca="1" si="10"/>
        <v/>
      </c>
      <c r="AG92" s="86" t="str">
        <f t="shared" ca="1" si="11"/>
        <v/>
      </c>
      <c r="AH92" s="150" t="str">
        <f ca="1">IF(AI92&gt;0,申請書!$X$14,"")</f>
        <v>岡山県</v>
      </c>
      <c r="AI92" s="68" t="str">
        <f t="shared" ca="1" si="13"/>
        <v/>
      </c>
    </row>
    <row r="93" spans="2:35" ht="22.5" customHeight="1">
      <c r="B93" s="66">
        <f t="shared" si="12"/>
        <v>88</v>
      </c>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86" t="str">
        <f t="shared" ca="1" si="7"/>
        <v/>
      </c>
      <c r="AD93" s="86" t="str">
        <f t="shared" ca="1" si="8"/>
        <v/>
      </c>
      <c r="AE93" s="86" t="str">
        <f t="shared" ca="1" si="9"/>
        <v/>
      </c>
      <c r="AF93" s="86" t="str">
        <f t="shared" ca="1" si="10"/>
        <v/>
      </c>
      <c r="AG93" s="86" t="str">
        <f t="shared" ca="1" si="11"/>
        <v/>
      </c>
      <c r="AH93" s="150" t="str">
        <f ca="1">IF(AI93&gt;0,申請書!$X$14,"")</f>
        <v>岡山県</v>
      </c>
      <c r="AI93" s="68" t="str">
        <f t="shared" ca="1" si="13"/>
        <v/>
      </c>
    </row>
    <row r="94" spans="2:35" ht="22.5" customHeight="1">
      <c r="B94" s="66">
        <f t="shared" si="12"/>
        <v>89</v>
      </c>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86" t="str">
        <f t="shared" ca="1" si="7"/>
        <v/>
      </c>
      <c r="AD94" s="86" t="str">
        <f t="shared" ca="1" si="8"/>
        <v/>
      </c>
      <c r="AE94" s="86" t="str">
        <f t="shared" ca="1" si="9"/>
        <v/>
      </c>
      <c r="AF94" s="86" t="str">
        <f t="shared" ca="1" si="10"/>
        <v/>
      </c>
      <c r="AG94" s="86" t="str">
        <f t="shared" ca="1" si="11"/>
        <v/>
      </c>
      <c r="AH94" s="150" t="str">
        <f ca="1">IF(AI94&gt;0,申請書!$X$14,"")</f>
        <v>岡山県</v>
      </c>
      <c r="AI94" s="68" t="str">
        <f t="shared" ca="1" si="13"/>
        <v/>
      </c>
    </row>
    <row r="95" spans="2:35" ht="22.5" customHeight="1">
      <c r="B95" s="66">
        <f t="shared" si="12"/>
        <v>90</v>
      </c>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86" t="str">
        <f t="shared" ca="1" si="7"/>
        <v/>
      </c>
      <c r="AD95" s="86" t="str">
        <f t="shared" ca="1" si="8"/>
        <v/>
      </c>
      <c r="AE95" s="86" t="str">
        <f t="shared" ca="1" si="9"/>
        <v/>
      </c>
      <c r="AF95" s="86" t="str">
        <f t="shared" ca="1" si="10"/>
        <v/>
      </c>
      <c r="AG95" s="86" t="str">
        <f t="shared" ca="1" si="11"/>
        <v/>
      </c>
      <c r="AH95" s="150" t="str">
        <f ca="1">IF(AI95&gt;0,申請書!$X$14,"")</f>
        <v>岡山県</v>
      </c>
      <c r="AI95" s="68" t="str">
        <f t="shared" ca="1" si="13"/>
        <v/>
      </c>
    </row>
    <row r="96" spans="2:35" ht="22.5" customHeight="1">
      <c r="B96" s="66">
        <f t="shared" si="12"/>
        <v>91</v>
      </c>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86" t="str">
        <f t="shared" ca="1" si="7"/>
        <v/>
      </c>
      <c r="AD96" s="86" t="str">
        <f t="shared" ca="1" si="8"/>
        <v/>
      </c>
      <c r="AE96" s="86" t="str">
        <f t="shared" ca="1" si="9"/>
        <v/>
      </c>
      <c r="AF96" s="86" t="str">
        <f t="shared" ca="1" si="10"/>
        <v/>
      </c>
      <c r="AG96" s="86" t="str">
        <f t="shared" ca="1" si="11"/>
        <v/>
      </c>
      <c r="AH96" s="150" t="str">
        <f ca="1">IF(AI96&gt;0,申請書!$X$14,"")</f>
        <v>岡山県</v>
      </c>
      <c r="AI96" s="68" t="str">
        <f t="shared" ca="1" si="13"/>
        <v/>
      </c>
    </row>
    <row r="97" spans="2:35" ht="22.5" customHeight="1">
      <c r="B97" s="66">
        <f t="shared" si="12"/>
        <v>92</v>
      </c>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86" t="str">
        <f t="shared" ca="1" si="7"/>
        <v/>
      </c>
      <c r="AD97" s="86" t="str">
        <f t="shared" ca="1" si="8"/>
        <v/>
      </c>
      <c r="AE97" s="86" t="str">
        <f t="shared" ca="1" si="9"/>
        <v/>
      </c>
      <c r="AF97" s="86" t="str">
        <f t="shared" ca="1" si="10"/>
        <v/>
      </c>
      <c r="AG97" s="86" t="str">
        <f t="shared" ca="1" si="11"/>
        <v/>
      </c>
      <c r="AH97" s="150" t="str">
        <f ca="1">IF(AI97&gt;0,申請書!$X$14,"")</f>
        <v>岡山県</v>
      </c>
      <c r="AI97" s="68" t="str">
        <f t="shared" ca="1" si="13"/>
        <v/>
      </c>
    </row>
    <row r="98" spans="2:35" ht="22.5" customHeight="1">
      <c r="B98" s="66">
        <f t="shared" si="12"/>
        <v>93</v>
      </c>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86" t="str">
        <f t="shared" ca="1" si="7"/>
        <v/>
      </c>
      <c r="AD98" s="86" t="str">
        <f t="shared" ca="1" si="8"/>
        <v/>
      </c>
      <c r="AE98" s="86" t="str">
        <f t="shared" ca="1" si="9"/>
        <v/>
      </c>
      <c r="AF98" s="86" t="str">
        <f t="shared" ca="1" si="10"/>
        <v/>
      </c>
      <c r="AG98" s="86" t="str">
        <f t="shared" ca="1" si="11"/>
        <v/>
      </c>
      <c r="AH98" s="150" t="str">
        <f ca="1">IF(AI98&gt;0,申請書!$X$14,"")</f>
        <v>岡山県</v>
      </c>
      <c r="AI98" s="68" t="str">
        <f t="shared" ca="1" si="13"/>
        <v/>
      </c>
    </row>
    <row r="99" spans="2:35" ht="22.5" customHeight="1">
      <c r="B99" s="66">
        <f t="shared" si="12"/>
        <v>94</v>
      </c>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86" t="str">
        <f t="shared" ca="1" si="7"/>
        <v/>
      </c>
      <c r="AD99" s="86" t="str">
        <f t="shared" ca="1" si="8"/>
        <v/>
      </c>
      <c r="AE99" s="86" t="str">
        <f t="shared" ca="1" si="9"/>
        <v/>
      </c>
      <c r="AF99" s="86" t="str">
        <f t="shared" ca="1" si="10"/>
        <v/>
      </c>
      <c r="AG99" s="86" t="str">
        <f t="shared" ca="1" si="11"/>
        <v/>
      </c>
      <c r="AH99" s="150" t="str">
        <f ca="1">IF(AI99&gt;0,申請書!$X$14,"")</f>
        <v>岡山県</v>
      </c>
      <c r="AI99" s="68" t="str">
        <f t="shared" ca="1" si="13"/>
        <v/>
      </c>
    </row>
    <row r="100" spans="2:35" ht="22.5" customHeight="1">
      <c r="B100" s="66">
        <f t="shared" si="12"/>
        <v>95</v>
      </c>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86" t="str">
        <f t="shared" ca="1" si="7"/>
        <v/>
      </c>
      <c r="AD100" s="86" t="str">
        <f t="shared" ca="1" si="8"/>
        <v/>
      </c>
      <c r="AE100" s="86" t="str">
        <f t="shared" ca="1" si="9"/>
        <v/>
      </c>
      <c r="AF100" s="86" t="str">
        <f t="shared" ca="1" si="10"/>
        <v/>
      </c>
      <c r="AG100" s="86" t="str">
        <f t="shared" ca="1" si="11"/>
        <v/>
      </c>
      <c r="AH100" s="150" t="str">
        <f ca="1">IF(AI100&gt;0,申請書!$X$14,"")</f>
        <v>岡山県</v>
      </c>
      <c r="AI100" s="68" t="str">
        <f t="shared" ca="1" si="13"/>
        <v/>
      </c>
    </row>
    <row r="101" spans="2:35" ht="22.5" customHeight="1">
      <c r="B101" s="66">
        <f t="shared" si="12"/>
        <v>96</v>
      </c>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86" t="str">
        <f t="shared" ca="1" si="7"/>
        <v/>
      </c>
      <c r="AD101" s="86" t="str">
        <f t="shared" ca="1" si="8"/>
        <v/>
      </c>
      <c r="AE101" s="86" t="str">
        <f t="shared" ca="1" si="9"/>
        <v/>
      </c>
      <c r="AF101" s="86" t="str">
        <f t="shared" ca="1" si="10"/>
        <v/>
      </c>
      <c r="AG101" s="86" t="str">
        <f t="shared" ca="1" si="11"/>
        <v/>
      </c>
      <c r="AH101" s="150" t="str">
        <f ca="1">IF(AI101&gt;0,申請書!$X$14,"")</f>
        <v>岡山県</v>
      </c>
      <c r="AI101" s="68" t="str">
        <f t="shared" ca="1" si="13"/>
        <v/>
      </c>
    </row>
    <row r="102" spans="2:35" ht="22.5" customHeight="1">
      <c r="B102" s="66">
        <f t="shared" si="12"/>
        <v>97</v>
      </c>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86" t="str">
        <f t="shared" ca="1" si="7"/>
        <v/>
      </c>
      <c r="AD102" s="86" t="str">
        <f t="shared" ca="1" si="8"/>
        <v/>
      </c>
      <c r="AE102" s="86" t="str">
        <f t="shared" ca="1" si="9"/>
        <v/>
      </c>
      <c r="AF102" s="86" t="str">
        <f t="shared" ca="1" si="10"/>
        <v/>
      </c>
      <c r="AG102" s="86" t="str">
        <f t="shared" ca="1" si="11"/>
        <v/>
      </c>
      <c r="AH102" s="150" t="str">
        <f ca="1">IF(AI102&gt;0,申請書!$X$14,"")</f>
        <v>岡山県</v>
      </c>
      <c r="AI102" s="68" t="str">
        <f t="shared" ca="1" si="13"/>
        <v/>
      </c>
    </row>
    <row r="103" spans="2:35" ht="22.5" customHeight="1">
      <c r="B103" s="66">
        <f t="shared" si="12"/>
        <v>98</v>
      </c>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86" t="str">
        <f t="shared" ca="1" si="7"/>
        <v/>
      </c>
      <c r="AD103" s="86" t="str">
        <f t="shared" ca="1" si="8"/>
        <v/>
      </c>
      <c r="AE103" s="86" t="str">
        <f t="shared" ca="1" si="9"/>
        <v/>
      </c>
      <c r="AF103" s="86" t="str">
        <f t="shared" ca="1" si="10"/>
        <v/>
      </c>
      <c r="AG103" s="86" t="str">
        <f t="shared" ca="1" si="11"/>
        <v/>
      </c>
      <c r="AH103" s="150" t="str">
        <f ca="1">IF(AI103&gt;0,申請書!$X$14,"")</f>
        <v>岡山県</v>
      </c>
      <c r="AI103" s="68" t="str">
        <f t="shared" ca="1" si="13"/>
        <v/>
      </c>
    </row>
    <row r="104" spans="2:35" ht="22.5" customHeight="1">
      <c r="B104" s="66">
        <f t="shared" si="12"/>
        <v>99</v>
      </c>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86" t="str">
        <f t="shared" ca="1" si="7"/>
        <v/>
      </c>
      <c r="AD104" s="86" t="str">
        <f t="shared" ca="1" si="8"/>
        <v/>
      </c>
      <c r="AE104" s="86" t="str">
        <f t="shared" ca="1" si="9"/>
        <v/>
      </c>
      <c r="AF104" s="86" t="str">
        <f t="shared" ca="1" si="10"/>
        <v/>
      </c>
      <c r="AG104" s="86" t="str">
        <f t="shared" ca="1" si="11"/>
        <v/>
      </c>
      <c r="AH104" s="150" t="str">
        <f ca="1">IF(AI104&gt;0,申請書!$X$14,"")</f>
        <v>岡山県</v>
      </c>
      <c r="AI104" s="68" t="str">
        <f t="shared" ca="1" si="13"/>
        <v/>
      </c>
    </row>
    <row r="105" spans="2:35" ht="22.5" customHeight="1">
      <c r="B105" s="66">
        <f t="shared" si="12"/>
        <v>100</v>
      </c>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86" t="str">
        <f t="shared" ca="1" si="7"/>
        <v/>
      </c>
      <c r="AD105" s="86" t="str">
        <f t="shared" ca="1" si="8"/>
        <v/>
      </c>
      <c r="AE105" s="86" t="str">
        <f t="shared" ca="1" si="9"/>
        <v/>
      </c>
      <c r="AF105" s="86" t="str">
        <f t="shared" ca="1" si="10"/>
        <v/>
      </c>
      <c r="AG105" s="86" t="str">
        <f t="shared" ca="1" si="11"/>
        <v/>
      </c>
      <c r="AH105" s="150" t="str">
        <f ca="1">IF(AI105&gt;0,申請書!$X$14,"")</f>
        <v>岡山県</v>
      </c>
      <c r="AI105" s="68" t="str">
        <f t="shared" ca="1" si="13"/>
        <v/>
      </c>
    </row>
  </sheetData>
  <mergeCells count="26">
    <mergeCell ref="B2:B4"/>
    <mergeCell ref="W3:AB3"/>
    <mergeCell ref="C2:H2"/>
    <mergeCell ref="M3:M4"/>
    <mergeCell ref="J2:M2"/>
    <mergeCell ref="I3:I4"/>
    <mergeCell ref="C3:C4"/>
    <mergeCell ref="D3:D4"/>
    <mergeCell ref="E3:E4"/>
    <mergeCell ref="G3:G4"/>
    <mergeCell ref="H3:H4"/>
    <mergeCell ref="J3:J4"/>
    <mergeCell ref="L3:L4"/>
    <mergeCell ref="F3:F4"/>
    <mergeCell ref="K3:K4"/>
    <mergeCell ref="AC2:AI2"/>
    <mergeCell ref="AI3:AI4"/>
    <mergeCell ref="N2:AB2"/>
    <mergeCell ref="N3:N4"/>
    <mergeCell ref="O3:V3"/>
    <mergeCell ref="AH3:AH4"/>
    <mergeCell ref="AG3:AG4"/>
    <mergeCell ref="AC3:AC4"/>
    <mergeCell ref="AD3:AD4"/>
    <mergeCell ref="AE3:AE4"/>
    <mergeCell ref="AF3:AF4"/>
  </mergeCells>
  <phoneticPr fontId="4"/>
  <dataValidations count="1">
    <dataValidation type="list" allowBlank="1" showInputMessage="1" showErrorMessage="1" sqref="AE5:AE105" xr:uid="{04F8EF09-61BE-40A2-AF8E-86B1593F5192}">
      <formula1>#REF!</formula1>
    </dataValidation>
  </dataValidations>
  <printOptions horizontalCentered="1"/>
  <pageMargins left="0.19685039370078741" right="0.19685039370078741" top="0.59055118110236227" bottom="0.39370078740157483" header="0" footer="0"/>
  <pageSetup paperSize="9" scale="8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zoomScale="69" workbookViewId="0">
      <selection activeCell="A2" sqref="A2:Y2"/>
    </sheetView>
  </sheetViews>
  <sheetFormatPr defaultColWidth="9" defaultRowHeight="14.25"/>
  <cols>
    <col min="1" max="2" width="3.875" style="7" customWidth="1"/>
    <col min="3" max="3" width="13.875" style="7" customWidth="1"/>
    <col min="4" max="4" width="3.875" style="7" customWidth="1"/>
    <col min="5" max="5" width="35.625" style="7" customWidth="1"/>
    <col min="6" max="6" width="26.125" style="7" customWidth="1"/>
    <col min="7" max="7" width="63.625" style="7" customWidth="1"/>
    <col min="8" max="8" width="26.375" style="7" customWidth="1"/>
    <col min="9" max="9" width="63.625" style="7" customWidth="1"/>
    <col min="10" max="10" width="26.375" style="7" customWidth="1"/>
    <col min="11" max="16384" width="9" style="7"/>
  </cols>
  <sheetData>
    <row r="1" spans="1:15" ht="26.25" customHeight="1">
      <c r="A1" s="5" t="s">
        <v>35</v>
      </c>
      <c r="B1" s="6"/>
      <c r="C1" s="5" t="s">
        <v>36</v>
      </c>
      <c r="I1" s="5"/>
      <c r="J1" s="5"/>
    </row>
    <row r="2" spans="1:15" ht="27" customHeight="1">
      <c r="A2" s="8" t="s">
        <v>37</v>
      </c>
      <c r="B2" s="9"/>
      <c r="C2" s="10"/>
      <c r="D2" s="10"/>
      <c r="E2" s="10"/>
      <c r="F2" s="10"/>
      <c r="G2" s="10"/>
      <c r="H2" s="11"/>
      <c r="I2" s="371" t="s">
        <v>38</v>
      </c>
      <c r="J2" s="372"/>
    </row>
    <row r="3" spans="1:15" ht="30" customHeight="1">
      <c r="A3" s="12"/>
      <c r="B3" s="13"/>
      <c r="C3" s="14"/>
      <c r="D3" s="14"/>
      <c r="E3" s="14"/>
      <c r="F3" s="14"/>
      <c r="G3" s="15" t="s">
        <v>39</v>
      </c>
      <c r="H3" s="16"/>
    </row>
    <row r="4" spans="1:15" ht="71.25" customHeight="1">
      <c r="A4" s="17"/>
      <c r="B4" s="18"/>
      <c r="C4" s="373" t="s">
        <v>40</v>
      </c>
      <c r="D4" s="374"/>
      <c r="E4" s="374"/>
      <c r="F4" s="375"/>
      <c r="G4" s="376" t="s">
        <v>41</v>
      </c>
      <c r="H4" s="377"/>
    </row>
    <row r="5" spans="1:15" ht="18.95" customHeight="1">
      <c r="A5" s="19"/>
      <c r="B5" s="20"/>
      <c r="C5" s="378" t="s">
        <v>42</v>
      </c>
      <c r="D5" s="21">
        <v>1</v>
      </c>
      <c r="E5" s="379" t="s">
        <v>43</v>
      </c>
      <c r="F5" s="21" t="s">
        <v>44</v>
      </c>
      <c r="G5" s="22">
        <v>653</v>
      </c>
      <c r="H5" s="23" t="s">
        <v>45</v>
      </c>
      <c r="K5" s="24"/>
      <c r="L5" s="25"/>
      <c r="M5" s="24"/>
      <c r="N5" s="25"/>
      <c r="O5" s="26"/>
    </row>
    <row r="6" spans="1:15" ht="18.95" customHeight="1">
      <c r="A6" s="19"/>
      <c r="B6" s="20"/>
      <c r="C6" s="378"/>
      <c r="D6" s="21">
        <v>2</v>
      </c>
      <c r="E6" s="379"/>
      <c r="F6" s="21" t="s">
        <v>46</v>
      </c>
      <c r="G6" s="22">
        <v>831</v>
      </c>
      <c r="H6" s="23" t="s">
        <v>45</v>
      </c>
      <c r="K6" s="24"/>
      <c r="L6" s="25"/>
      <c r="M6" s="24"/>
      <c r="N6" s="25"/>
      <c r="O6" s="26"/>
    </row>
    <row r="7" spans="1:15" ht="18.95" customHeight="1">
      <c r="A7" s="19"/>
      <c r="B7" s="20"/>
      <c r="C7" s="378"/>
      <c r="D7" s="21">
        <v>3</v>
      </c>
      <c r="E7" s="379"/>
      <c r="F7" s="21" t="s">
        <v>47</v>
      </c>
      <c r="G7" s="22">
        <v>1075</v>
      </c>
      <c r="H7" s="23" t="s">
        <v>45</v>
      </c>
      <c r="K7" s="24"/>
      <c r="L7" s="25"/>
      <c r="M7" s="24"/>
      <c r="N7" s="25"/>
      <c r="O7" s="26"/>
    </row>
    <row r="8" spans="1:15" ht="18.95" customHeight="1">
      <c r="A8" s="19"/>
      <c r="B8" s="20"/>
      <c r="C8" s="378"/>
      <c r="D8" s="21">
        <v>4</v>
      </c>
      <c r="E8" s="380" t="s">
        <v>48</v>
      </c>
      <c r="F8" s="380"/>
      <c r="G8" s="22">
        <v>305</v>
      </c>
      <c r="H8" s="23" t="s">
        <v>45</v>
      </c>
      <c r="K8" s="24"/>
      <c r="L8" s="25"/>
      <c r="M8" s="24"/>
      <c r="N8" s="25"/>
      <c r="O8" s="26"/>
    </row>
    <row r="9" spans="1:15" ht="18.95" customHeight="1">
      <c r="A9" s="19"/>
      <c r="B9" s="20"/>
      <c r="C9" s="378"/>
      <c r="D9" s="21">
        <v>5</v>
      </c>
      <c r="E9" s="379" t="s">
        <v>49</v>
      </c>
      <c r="F9" s="379"/>
      <c r="G9" s="22">
        <v>340</v>
      </c>
      <c r="H9" s="23" t="s">
        <v>45</v>
      </c>
      <c r="K9" s="24"/>
      <c r="L9" s="25"/>
      <c r="M9" s="24"/>
      <c r="N9" s="25"/>
      <c r="O9" s="26"/>
    </row>
    <row r="10" spans="1:15" ht="18.95" customHeight="1">
      <c r="A10" s="19"/>
      <c r="B10" s="20"/>
      <c r="C10" s="378"/>
      <c r="D10" s="21">
        <v>6</v>
      </c>
      <c r="E10" s="379" t="s">
        <v>50</v>
      </c>
      <c r="F10" s="21" t="s">
        <v>44</v>
      </c>
      <c r="G10" s="22">
        <v>642</v>
      </c>
      <c r="H10" s="23" t="s">
        <v>45</v>
      </c>
      <c r="K10" s="24"/>
      <c r="L10" s="25"/>
      <c r="M10" s="24"/>
      <c r="N10" s="25"/>
      <c r="O10" s="26"/>
    </row>
    <row r="11" spans="1:15" ht="18.95" customHeight="1">
      <c r="A11" s="19"/>
      <c r="B11" s="20"/>
      <c r="C11" s="378"/>
      <c r="D11" s="21">
        <v>7</v>
      </c>
      <c r="E11" s="379"/>
      <c r="F11" s="21" t="s">
        <v>46</v>
      </c>
      <c r="G11" s="22">
        <v>776</v>
      </c>
      <c r="H11" s="23" t="s">
        <v>45</v>
      </c>
      <c r="K11" s="24"/>
      <c r="L11" s="25"/>
      <c r="M11" s="24"/>
      <c r="N11" s="25"/>
      <c r="O11" s="26"/>
    </row>
    <row r="12" spans="1:15" ht="18.95" customHeight="1">
      <c r="A12" s="19"/>
      <c r="B12" s="20"/>
      <c r="C12" s="378"/>
      <c r="D12" s="21">
        <v>8</v>
      </c>
      <c r="E12" s="379"/>
      <c r="F12" s="21" t="s">
        <v>47</v>
      </c>
      <c r="G12" s="22">
        <v>1272</v>
      </c>
      <c r="H12" s="23" t="s">
        <v>45</v>
      </c>
      <c r="K12" s="24"/>
      <c r="L12" s="25"/>
      <c r="M12" s="24"/>
      <c r="N12" s="25"/>
      <c r="O12" s="26"/>
    </row>
    <row r="13" spans="1:15" ht="18.95" customHeight="1">
      <c r="A13" s="19"/>
      <c r="B13" s="20"/>
      <c r="C13" s="27" t="s">
        <v>51</v>
      </c>
      <c r="D13" s="21">
        <v>9</v>
      </c>
      <c r="E13" s="379" t="s">
        <v>52</v>
      </c>
      <c r="F13" s="379"/>
      <c r="G13" s="22">
        <v>44</v>
      </c>
      <c r="H13" s="23" t="s">
        <v>53</v>
      </c>
      <c r="K13" s="24"/>
      <c r="L13" s="26"/>
      <c r="M13" s="26"/>
      <c r="N13" s="25"/>
      <c r="O13" s="24"/>
    </row>
    <row r="14" spans="1:15" ht="18.95" customHeight="1">
      <c r="A14" s="19"/>
      <c r="B14" s="20"/>
      <c r="C14" s="378" t="s">
        <v>54</v>
      </c>
      <c r="D14" s="21">
        <v>10</v>
      </c>
      <c r="E14" s="379" t="s">
        <v>55</v>
      </c>
      <c r="F14" s="379"/>
      <c r="G14" s="22">
        <v>500</v>
      </c>
      <c r="H14" s="23" t="s">
        <v>45</v>
      </c>
      <c r="K14" s="24"/>
      <c r="L14" s="25"/>
      <c r="M14" s="24"/>
      <c r="N14" s="25"/>
      <c r="O14" s="26"/>
    </row>
    <row r="15" spans="1:15" ht="18.95" customHeight="1">
      <c r="A15" s="19"/>
      <c r="B15" s="20"/>
      <c r="C15" s="378"/>
      <c r="D15" s="21">
        <v>11</v>
      </c>
      <c r="E15" s="379" t="s">
        <v>56</v>
      </c>
      <c r="F15" s="379"/>
      <c r="G15" s="22">
        <v>431</v>
      </c>
      <c r="H15" s="23" t="s">
        <v>45</v>
      </c>
      <c r="K15" s="24"/>
      <c r="L15" s="25"/>
      <c r="M15" s="24"/>
      <c r="N15" s="25"/>
      <c r="O15" s="26"/>
    </row>
    <row r="16" spans="1:15" ht="18.95" customHeight="1">
      <c r="A16" s="19"/>
      <c r="B16" s="20"/>
      <c r="C16" s="378"/>
      <c r="D16" s="21">
        <v>12</v>
      </c>
      <c r="E16" s="379" t="s">
        <v>57</v>
      </c>
      <c r="F16" s="379"/>
      <c r="G16" s="22">
        <v>464</v>
      </c>
      <c r="H16" s="23" t="s">
        <v>45</v>
      </c>
      <c r="K16" s="24"/>
      <c r="L16" s="25"/>
      <c r="M16" s="24"/>
      <c r="N16" s="25"/>
      <c r="O16" s="26"/>
    </row>
    <row r="17" spans="1:28" ht="18.95" customHeight="1">
      <c r="A17" s="19"/>
      <c r="B17" s="20"/>
      <c r="C17" s="378"/>
      <c r="D17" s="21">
        <v>13</v>
      </c>
      <c r="E17" s="379" t="s">
        <v>58</v>
      </c>
      <c r="F17" s="379"/>
      <c r="G17" s="22">
        <v>153</v>
      </c>
      <c r="H17" s="23" t="s">
        <v>45</v>
      </c>
      <c r="K17" s="24"/>
      <c r="L17" s="25"/>
      <c r="M17" s="24"/>
      <c r="N17" s="25"/>
      <c r="O17" s="26"/>
    </row>
    <row r="18" spans="1:28" ht="18.95" customHeight="1">
      <c r="A18" s="19"/>
      <c r="B18" s="20"/>
      <c r="C18" s="378"/>
      <c r="D18" s="21">
        <v>14</v>
      </c>
      <c r="E18" s="379" t="s">
        <v>59</v>
      </c>
      <c r="F18" s="379"/>
      <c r="G18" s="22">
        <v>1002</v>
      </c>
      <c r="H18" s="23" t="s">
        <v>45</v>
      </c>
      <c r="K18" s="24"/>
      <c r="L18" s="25"/>
      <c r="M18" s="24"/>
      <c r="N18" s="25"/>
      <c r="O18" s="26"/>
    </row>
    <row r="19" spans="1:28" ht="18.95" customHeight="1">
      <c r="A19" s="19"/>
      <c r="B19" s="20"/>
      <c r="C19" s="378"/>
      <c r="D19" s="21">
        <v>15</v>
      </c>
      <c r="E19" s="379" t="s">
        <v>60</v>
      </c>
      <c r="F19" s="379"/>
      <c r="G19" s="22">
        <v>573</v>
      </c>
      <c r="H19" s="23" t="s">
        <v>45</v>
      </c>
      <c r="K19" s="24"/>
      <c r="L19" s="25"/>
      <c r="M19" s="24"/>
      <c r="N19" s="25"/>
      <c r="O19" s="26"/>
    </row>
    <row r="20" spans="1:28" ht="18.95" customHeight="1">
      <c r="A20" s="19"/>
      <c r="B20" s="20"/>
      <c r="C20" s="378"/>
      <c r="D20" s="21">
        <v>16</v>
      </c>
      <c r="E20" s="379" t="s">
        <v>61</v>
      </c>
      <c r="F20" s="379"/>
      <c r="G20" s="22">
        <v>227</v>
      </c>
      <c r="H20" s="23" t="s">
        <v>45</v>
      </c>
      <c r="K20" s="24"/>
      <c r="L20" s="25"/>
      <c r="M20" s="24"/>
      <c r="N20" s="25"/>
      <c r="O20" s="26"/>
    </row>
    <row r="21" spans="1:28" s="28" customFormat="1" ht="18.95" customHeight="1">
      <c r="A21" s="19"/>
      <c r="B21" s="20"/>
      <c r="C21" s="378"/>
      <c r="D21" s="21">
        <v>17</v>
      </c>
      <c r="E21" s="379" t="s">
        <v>62</v>
      </c>
      <c r="F21" s="379"/>
      <c r="G21" s="22">
        <v>252</v>
      </c>
      <c r="H21" s="23" t="s">
        <v>45</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378"/>
      <c r="D22" s="21">
        <v>18</v>
      </c>
      <c r="E22" s="382" t="s">
        <v>63</v>
      </c>
      <c r="F22" s="382"/>
      <c r="G22" s="22">
        <v>82</v>
      </c>
      <c r="H22" s="23" t="s">
        <v>45</v>
      </c>
      <c r="K22" s="24"/>
      <c r="L22" s="25"/>
      <c r="M22" s="24"/>
      <c r="N22" s="25"/>
      <c r="O22" s="26"/>
    </row>
    <row r="23" spans="1:28" ht="18.95" customHeight="1">
      <c r="A23" s="19"/>
      <c r="B23" s="20"/>
      <c r="C23" s="383" t="s">
        <v>64</v>
      </c>
      <c r="D23" s="21">
        <v>19</v>
      </c>
      <c r="E23" s="379" t="s">
        <v>65</v>
      </c>
      <c r="F23" s="379"/>
      <c r="G23" s="22">
        <v>637</v>
      </c>
      <c r="H23" s="23" t="s">
        <v>45</v>
      </c>
      <c r="K23" s="24"/>
      <c r="L23" s="25"/>
      <c r="M23" s="24"/>
      <c r="N23" s="25"/>
      <c r="O23" s="26"/>
    </row>
    <row r="24" spans="1:28" ht="18.95" customHeight="1">
      <c r="A24" s="19"/>
      <c r="B24" s="20"/>
      <c r="C24" s="383"/>
      <c r="D24" s="21">
        <v>20</v>
      </c>
      <c r="E24" s="379" t="s">
        <v>66</v>
      </c>
      <c r="F24" s="379"/>
      <c r="G24" s="22">
        <v>873</v>
      </c>
      <c r="H24" s="23" t="s">
        <v>45</v>
      </c>
      <c r="K24" s="24"/>
      <c r="L24" s="25"/>
      <c r="M24" s="24"/>
      <c r="N24" s="25"/>
      <c r="O24" s="26"/>
    </row>
    <row r="25" spans="1:28" ht="18.95" customHeight="1">
      <c r="A25" s="19"/>
      <c r="B25" s="20"/>
      <c r="C25" s="383" t="s">
        <v>67</v>
      </c>
      <c r="D25" s="21">
        <v>21</v>
      </c>
      <c r="E25" s="379" t="s">
        <v>68</v>
      </c>
      <c r="F25" s="379"/>
      <c r="G25" s="22">
        <v>40</v>
      </c>
      <c r="H25" s="23" t="s">
        <v>53</v>
      </c>
      <c r="K25" s="24"/>
      <c r="L25" s="26"/>
      <c r="M25" s="26"/>
      <c r="N25" s="25"/>
      <c r="O25" s="24"/>
    </row>
    <row r="26" spans="1:28" ht="18.95" customHeight="1">
      <c r="A26" s="19"/>
      <c r="B26" s="20"/>
      <c r="C26" s="383"/>
      <c r="D26" s="21">
        <v>22</v>
      </c>
      <c r="E26" s="379" t="s">
        <v>69</v>
      </c>
      <c r="F26" s="379"/>
      <c r="G26" s="22">
        <v>48</v>
      </c>
      <c r="H26" s="23" t="s">
        <v>53</v>
      </c>
      <c r="K26" s="24"/>
      <c r="L26" s="26"/>
      <c r="M26" s="26"/>
      <c r="N26" s="25"/>
      <c r="O26" s="24"/>
    </row>
    <row r="27" spans="1:28" ht="18.95" customHeight="1">
      <c r="A27" s="19"/>
      <c r="B27" s="20"/>
      <c r="C27" s="383"/>
      <c r="D27" s="21">
        <v>23</v>
      </c>
      <c r="E27" s="379" t="s">
        <v>70</v>
      </c>
      <c r="F27" s="379"/>
      <c r="G27" s="22">
        <v>39</v>
      </c>
      <c r="H27" s="23" t="s">
        <v>53</v>
      </c>
      <c r="K27" s="24"/>
      <c r="L27" s="26"/>
      <c r="M27" s="26"/>
      <c r="N27" s="25"/>
      <c r="O27" s="24"/>
    </row>
    <row r="28" spans="1:28" ht="18.95" customHeight="1">
      <c r="A28" s="19"/>
      <c r="B28" s="20"/>
      <c r="C28" s="383"/>
      <c r="D28" s="21">
        <v>24</v>
      </c>
      <c r="E28" s="379" t="s">
        <v>71</v>
      </c>
      <c r="F28" s="379"/>
      <c r="G28" s="22">
        <v>48</v>
      </c>
      <c r="H28" s="23" t="s">
        <v>53</v>
      </c>
      <c r="K28" s="24"/>
      <c r="L28" s="26"/>
      <c r="M28" s="26"/>
      <c r="N28" s="25"/>
      <c r="O28" s="24"/>
    </row>
    <row r="29" spans="1:28" ht="18.95" customHeight="1">
      <c r="A29" s="19"/>
      <c r="B29" s="20"/>
      <c r="C29" s="383"/>
      <c r="D29" s="21">
        <v>25</v>
      </c>
      <c r="E29" s="379" t="s">
        <v>72</v>
      </c>
      <c r="F29" s="379"/>
      <c r="G29" s="22">
        <v>43</v>
      </c>
      <c r="H29" s="23" t="s">
        <v>53</v>
      </c>
      <c r="K29" s="24"/>
      <c r="L29" s="26"/>
      <c r="M29" s="26"/>
      <c r="N29" s="25"/>
      <c r="O29" s="24"/>
    </row>
    <row r="30" spans="1:28" ht="18.95" customHeight="1">
      <c r="A30" s="19"/>
      <c r="B30" s="20"/>
      <c r="C30" s="383"/>
      <c r="D30" s="21">
        <v>26</v>
      </c>
      <c r="E30" s="379" t="s">
        <v>73</v>
      </c>
      <c r="F30" s="379"/>
      <c r="G30" s="22">
        <v>48</v>
      </c>
      <c r="H30" s="23" t="s">
        <v>53</v>
      </c>
      <c r="K30" s="24"/>
      <c r="L30" s="26"/>
      <c r="M30" s="26"/>
      <c r="N30" s="25"/>
      <c r="O30" s="24"/>
    </row>
    <row r="31" spans="1:28" ht="18.95" customHeight="1">
      <c r="A31" s="19"/>
      <c r="B31" s="20"/>
      <c r="C31" s="383"/>
      <c r="D31" s="21">
        <v>27</v>
      </c>
      <c r="E31" s="380" t="s">
        <v>74</v>
      </c>
      <c r="F31" s="380"/>
      <c r="G31" s="22">
        <v>37</v>
      </c>
      <c r="H31" s="23" t="s">
        <v>53</v>
      </c>
      <c r="K31" s="24"/>
      <c r="L31" s="26"/>
      <c r="M31" s="26"/>
      <c r="N31" s="25"/>
      <c r="O31" s="24"/>
    </row>
    <row r="32" spans="1:28" ht="18.95" customHeight="1">
      <c r="A32" s="29"/>
      <c r="B32" s="30"/>
      <c r="C32" s="383"/>
      <c r="D32" s="21">
        <v>28</v>
      </c>
      <c r="E32" s="380" t="s">
        <v>75</v>
      </c>
      <c r="F32" s="380"/>
      <c r="G32" s="22">
        <v>37</v>
      </c>
      <c r="H32" s="23" t="s">
        <v>53</v>
      </c>
      <c r="K32" s="24"/>
      <c r="L32" s="26"/>
      <c r="M32" s="26"/>
      <c r="N32" s="25"/>
      <c r="O32" s="24"/>
    </row>
    <row r="33" spans="1:10" ht="246.75" customHeight="1">
      <c r="A33" s="31" t="s">
        <v>76</v>
      </c>
      <c r="B33" s="32"/>
      <c r="C33" s="33"/>
      <c r="D33" s="34"/>
      <c r="E33" s="35"/>
      <c r="F33" s="36"/>
      <c r="G33" s="384" t="s">
        <v>77</v>
      </c>
      <c r="H33" s="385"/>
    </row>
    <row r="34" spans="1:10" ht="70.5" customHeight="1">
      <c r="A34" s="37" t="s">
        <v>78</v>
      </c>
      <c r="B34" s="38"/>
      <c r="C34" s="39"/>
      <c r="D34" s="40"/>
      <c r="E34" s="41"/>
      <c r="F34" s="42"/>
      <c r="G34" s="386" t="s">
        <v>79</v>
      </c>
      <c r="H34" s="387"/>
    </row>
    <row r="35" spans="1:10" ht="21" customHeight="1">
      <c r="A35" s="43" t="s">
        <v>80</v>
      </c>
      <c r="B35" s="43"/>
      <c r="C35" s="26"/>
      <c r="D35" s="26"/>
      <c r="E35" s="43"/>
      <c r="F35" s="26"/>
      <c r="G35" s="44"/>
      <c r="H35" s="44"/>
    </row>
    <row r="36" spans="1:10" ht="21" customHeight="1">
      <c r="A36" s="7" t="s">
        <v>81</v>
      </c>
    </row>
    <row r="37" spans="1:10" ht="21" customHeight="1">
      <c r="A37" s="7" t="s">
        <v>82</v>
      </c>
    </row>
    <row r="38" spans="1:10" ht="21" customHeight="1">
      <c r="B38" s="7" t="s">
        <v>83</v>
      </c>
    </row>
    <row r="39" spans="1:10" ht="21" customHeight="1">
      <c r="A39" s="7" t="s">
        <v>84</v>
      </c>
    </row>
    <row r="40" spans="1:10">
      <c r="A40" s="7" t="s">
        <v>85</v>
      </c>
    </row>
    <row r="41" spans="1:10">
      <c r="A41" s="7" t="s">
        <v>86</v>
      </c>
    </row>
    <row r="42" spans="1:10">
      <c r="A42" s="7" t="s">
        <v>87</v>
      </c>
    </row>
    <row r="44" spans="1:10" ht="18.75">
      <c r="I44" s="381" t="s">
        <v>88</v>
      </c>
      <c r="J44" s="381"/>
    </row>
    <row r="45" spans="1:10" ht="21">
      <c r="I45" s="45"/>
      <c r="J45" s="45"/>
    </row>
    <row r="48" spans="1:10" ht="18.75">
      <c r="A48" s="8" t="s">
        <v>89</v>
      </c>
      <c r="B48" s="9"/>
      <c r="C48" s="10"/>
      <c r="D48" s="10"/>
      <c r="E48" s="10"/>
      <c r="F48" s="10"/>
      <c r="G48" s="10"/>
      <c r="H48" s="46"/>
      <c r="I48" s="46"/>
      <c r="J48" s="11"/>
    </row>
    <row r="49" spans="1:10" ht="17.25">
      <c r="A49" s="12"/>
      <c r="B49" s="13"/>
      <c r="C49" s="14"/>
      <c r="D49" s="14"/>
      <c r="E49" s="14"/>
      <c r="F49" s="14"/>
      <c r="G49" s="388" t="s">
        <v>90</v>
      </c>
      <c r="H49" s="389"/>
      <c r="I49" s="388" t="s">
        <v>91</v>
      </c>
      <c r="J49" s="389"/>
    </row>
    <row r="50" spans="1:10" ht="14.25" customHeight="1">
      <c r="A50" s="17"/>
      <c r="B50" s="18"/>
      <c r="C50" s="373" t="s">
        <v>92</v>
      </c>
      <c r="D50" s="374"/>
      <c r="E50" s="374"/>
      <c r="F50" s="375"/>
      <c r="G50" s="393" t="s">
        <v>93</v>
      </c>
      <c r="H50" s="394"/>
      <c r="I50" s="397" t="s">
        <v>94</v>
      </c>
      <c r="J50" s="398"/>
    </row>
    <row r="51" spans="1:10" ht="29.25" customHeight="1">
      <c r="A51" s="47"/>
      <c r="B51" s="48"/>
      <c r="C51" s="390"/>
      <c r="D51" s="391"/>
      <c r="E51" s="391"/>
      <c r="F51" s="392"/>
      <c r="G51" s="395"/>
      <c r="H51" s="396"/>
      <c r="I51" s="399"/>
      <c r="J51" s="400"/>
    </row>
    <row r="52" spans="1:10" ht="21">
      <c r="A52" s="19"/>
      <c r="B52" s="20"/>
      <c r="C52" s="378" t="s">
        <v>42</v>
      </c>
      <c r="D52" s="21">
        <v>1</v>
      </c>
      <c r="E52" s="379" t="s">
        <v>43</v>
      </c>
      <c r="F52" s="21" t="s">
        <v>44</v>
      </c>
      <c r="G52" s="49">
        <v>20</v>
      </c>
      <c r="H52" s="50" t="s">
        <v>95</v>
      </c>
      <c r="I52" s="22">
        <v>200</v>
      </c>
      <c r="J52" s="50" t="s">
        <v>45</v>
      </c>
    </row>
    <row r="53" spans="1:10" ht="21">
      <c r="A53" s="19"/>
      <c r="B53" s="20"/>
      <c r="C53" s="378"/>
      <c r="D53" s="21">
        <v>2</v>
      </c>
      <c r="E53" s="379"/>
      <c r="F53" s="21" t="s">
        <v>46</v>
      </c>
      <c r="G53" s="49">
        <v>20</v>
      </c>
      <c r="H53" s="50" t="s">
        <v>95</v>
      </c>
      <c r="I53" s="22">
        <v>200</v>
      </c>
      <c r="J53" s="50" t="s">
        <v>45</v>
      </c>
    </row>
    <row r="54" spans="1:10" ht="21">
      <c r="A54" s="19"/>
      <c r="B54" s="20"/>
      <c r="C54" s="378"/>
      <c r="D54" s="21">
        <v>3</v>
      </c>
      <c r="E54" s="379"/>
      <c r="F54" s="21" t="s">
        <v>47</v>
      </c>
      <c r="G54" s="49">
        <v>20</v>
      </c>
      <c r="H54" s="50" t="s">
        <v>95</v>
      </c>
      <c r="I54" s="22">
        <v>200</v>
      </c>
      <c r="J54" s="50" t="s">
        <v>45</v>
      </c>
    </row>
    <row r="55" spans="1:10" ht="21">
      <c r="A55" s="19"/>
      <c r="B55" s="20"/>
      <c r="C55" s="378"/>
      <c r="D55" s="21">
        <v>4</v>
      </c>
      <c r="E55" s="380" t="s">
        <v>48</v>
      </c>
      <c r="F55" s="380"/>
      <c r="G55" s="49">
        <v>20</v>
      </c>
      <c r="H55" s="50" t="s">
        <v>95</v>
      </c>
      <c r="I55" s="22">
        <v>200</v>
      </c>
      <c r="J55" s="50" t="s">
        <v>45</v>
      </c>
    </row>
    <row r="56" spans="1:10" ht="21">
      <c r="A56" s="19"/>
      <c r="B56" s="20"/>
      <c r="C56" s="378"/>
      <c r="D56" s="21">
        <v>5</v>
      </c>
      <c r="E56" s="379" t="s">
        <v>49</v>
      </c>
      <c r="F56" s="379"/>
      <c r="G56" s="49">
        <v>20</v>
      </c>
      <c r="H56" s="50" t="s">
        <v>95</v>
      </c>
      <c r="I56" s="22">
        <v>200</v>
      </c>
      <c r="J56" s="50" t="s">
        <v>45</v>
      </c>
    </row>
    <row r="57" spans="1:10" ht="21">
      <c r="A57" s="19"/>
      <c r="B57" s="20"/>
      <c r="C57" s="378"/>
      <c r="D57" s="21">
        <v>6</v>
      </c>
      <c r="E57" s="379" t="s">
        <v>50</v>
      </c>
      <c r="F57" s="21" t="s">
        <v>44</v>
      </c>
      <c r="G57" s="49">
        <v>20</v>
      </c>
      <c r="H57" s="50" t="s">
        <v>95</v>
      </c>
      <c r="I57" s="22">
        <v>200</v>
      </c>
      <c r="J57" s="50" t="s">
        <v>45</v>
      </c>
    </row>
    <row r="58" spans="1:10" ht="21">
      <c r="A58" s="19"/>
      <c r="B58" s="20"/>
      <c r="C58" s="378"/>
      <c r="D58" s="21">
        <v>7</v>
      </c>
      <c r="E58" s="379"/>
      <c r="F58" s="21" t="s">
        <v>46</v>
      </c>
      <c r="G58" s="49">
        <v>20</v>
      </c>
      <c r="H58" s="50" t="s">
        <v>95</v>
      </c>
      <c r="I58" s="22">
        <v>200</v>
      </c>
      <c r="J58" s="50" t="s">
        <v>45</v>
      </c>
    </row>
    <row r="59" spans="1:10" ht="21">
      <c r="A59" s="19"/>
      <c r="B59" s="20"/>
      <c r="C59" s="378"/>
      <c r="D59" s="21">
        <v>8</v>
      </c>
      <c r="E59" s="379"/>
      <c r="F59" s="21" t="s">
        <v>47</v>
      </c>
      <c r="G59" s="49">
        <v>20</v>
      </c>
      <c r="H59" s="50" t="s">
        <v>95</v>
      </c>
      <c r="I59" s="22">
        <v>200</v>
      </c>
      <c r="J59" s="50" t="s">
        <v>45</v>
      </c>
    </row>
    <row r="60" spans="1:10" ht="21">
      <c r="A60" s="19"/>
      <c r="B60" s="20"/>
      <c r="C60" s="27" t="s">
        <v>51</v>
      </c>
      <c r="D60" s="21">
        <v>9</v>
      </c>
      <c r="E60" s="379" t="s">
        <v>52</v>
      </c>
      <c r="F60" s="379"/>
      <c r="G60" s="49">
        <v>20</v>
      </c>
      <c r="H60" s="50" t="s">
        <v>95</v>
      </c>
      <c r="I60" s="22">
        <v>200</v>
      </c>
      <c r="J60" s="50" t="s">
        <v>45</v>
      </c>
    </row>
    <row r="61" spans="1:10" ht="21">
      <c r="A61" s="19"/>
      <c r="B61" s="20"/>
      <c r="C61" s="378" t="s">
        <v>54</v>
      </c>
      <c r="D61" s="21">
        <v>10</v>
      </c>
      <c r="E61" s="379" t="s">
        <v>55</v>
      </c>
      <c r="F61" s="379"/>
      <c r="G61" s="49">
        <v>20</v>
      </c>
      <c r="H61" s="50" t="s">
        <v>95</v>
      </c>
      <c r="I61" s="22">
        <v>200</v>
      </c>
      <c r="J61" s="50" t="s">
        <v>45</v>
      </c>
    </row>
    <row r="62" spans="1:10" ht="21">
      <c r="A62" s="19"/>
      <c r="B62" s="20"/>
      <c r="C62" s="378"/>
      <c r="D62" s="21">
        <v>11</v>
      </c>
      <c r="E62" s="379" t="s">
        <v>56</v>
      </c>
      <c r="F62" s="379"/>
      <c r="G62" s="49">
        <v>20</v>
      </c>
      <c r="H62" s="50" t="s">
        <v>95</v>
      </c>
      <c r="I62" s="22">
        <v>200</v>
      </c>
      <c r="J62" s="50" t="s">
        <v>45</v>
      </c>
    </row>
    <row r="63" spans="1:10" ht="21">
      <c r="A63" s="19"/>
      <c r="B63" s="20"/>
      <c r="C63" s="378"/>
      <c r="D63" s="21">
        <v>12</v>
      </c>
      <c r="E63" s="379" t="s">
        <v>57</v>
      </c>
      <c r="F63" s="379"/>
      <c r="G63" s="49">
        <v>20</v>
      </c>
      <c r="H63" s="50" t="s">
        <v>95</v>
      </c>
      <c r="I63" s="22">
        <v>200</v>
      </c>
      <c r="J63" s="50" t="s">
        <v>45</v>
      </c>
    </row>
    <row r="64" spans="1:10" ht="21">
      <c r="A64" s="19"/>
      <c r="B64" s="20"/>
      <c r="C64" s="378"/>
      <c r="D64" s="21">
        <v>13</v>
      </c>
      <c r="E64" s="379" t="s">
        <v>58</v>
      </c>
      <c r="F64" s="379"/>
      <c r="G64" s="49">
        <v>20</v>
      </c>
      <c r="H64" s="50" t="s">
        <v>95</v>
      </c>
      <c r="I64" s="22">
        <v>200</v>
      </c>
      <c r="J64" s="50" t="s">
        <v>45</v>
      </c>
    </row>
    <row r="65" spans="1:10" ht="21">
      <c r="A65" s="19"/>
      <c r="B65" s="20"/>
      <c r="C65" s="378"/>
      <c r="D65" s="21">
        <v>14</v>
      </c>
      <c r="E65" s="379" t="s">
        <v>59</v>
      </c>
      <c r="F65" s="379"/>
      <c r="G65" s="49">
        <v>20</v>
      </c>
      <c r="H65" s="50" t="s">
        <v>95</v>
      </c>
      <c r="I65" s="22">
        <v>200</v>
      </c>
      <c r="J65" s="50" t="s">
        <v>45</v>
      </c>
    </row>
    <row r="66" spans="1:10" ht="21">
      <c r="A66" s="19"/>
      <c r="B66" s="20"/>
      <c r="C66" s="378"/>
      <c r="D66" s="21">
        <v>15</v>
      </c>
      <c r="E66" s="379" t="s">
        <v>60</v>
      </c>
      <c r="F66" s="379"/>
      <c r="G66" s="49">
        <v>20</v>
      </c>
      <c r="H66" s="50" t="s">
        <v>95</v>
      </c>
      <c r="I66" s="22">
        <v>200</v>
      </c>
      <c r="J66" s="50" t="s">
        <v>45</v>
      </c>
    </row>
    <row r="67" spans="1:10" ht="21">
      <c r="A67" s="19"/>
      <c r="B67" s="20"/>
      <c r="C67" s="378"/>
      <c r="D67" s="51">
        <v>16</v>
      </c>
      <c r="E67" s="401" t="s">
        <v>61</v>
      </c>
      <c r="F67" s="52" t="s">
        <v>96</v>
      </c>
      <c r="G67" s="53" t="s">
        <v>97</v>
      </c>
      <c r="H67" s="50" t="s">
        <v>95</v>
      </c>
      <c r="I67" s="403">
        <v>200</v>
      </c>
      <c r="J67" s="403" t="s">
        <v>45</v>
      </c>
    </row>
    <row r="68" spans="1:10" ht="21">
      <c r="A68" s="19"/>
      <c r="B68" s="20"/>
      <c r="C68" s="378"/>
      <c r="D68" s="51">
        <v>17</v>
      </c>
      <c r="E68" s="402"/>
      <c r="F68" s="52" t="s">
        <v>98</v>
      </c>
      <c r="G68" s="53" t="s">
        <v>99</v>
      </c>
      <c r="H68" s="50" t="s">
        <v>95</v>
      </c>
      <c r="I68" s="404"/>
      <c r="J68" s="404"/>
    </row>
    <row r="69" spans="1:10" ht="21">
      <c r="A69" s="19"/>
      <c r="B69" s="20"/>
      <c r="C69" s="378"/>
      <c r="D69" s="51">
        <v>18</v>
      </c>
      <c r="E69" s="379" t="s">
        <v>62</v>
      </c>
      <c r="F69" s="379"/>
      <c r="G69" s="49">
        <v>20</v>
      </c>
      <c r="H69" s="50" t="s">
        <v>95</v>
      </c>
      <c r="I69" s="22">
        <v>200</v>
      </c>
      <c r="J69" s="50" t="s">
        <v>45</v>
      </c>
    </row>
    <row r="70" spans="1:10" ht="21">
      <c r="A70" s="19"/>
      <c r="B70" s="20"/>
      <c r="C70" s="378"/>
      <c r="D70" s="51">
        <v>19</v>
      </c>
      <c r="E70" s="382" t="s">
        <v>63</v>
      </c>
      <c r="F70" s="382"/>
      <c r="G70" s="49">
        <v>20</v>
      </c>
      <c r="H70" s="50" t="s">
        <v>95</v>
      </c>
      <c r="I70" s="22">
        <v>200</v>
      </c>
      <c r="J70" s="50" t="s">
        <v>45</v>
      </c>
    </row>
    <row r="71" spans="1:10" ht="21">
      <c r="A71" s="19"/>
      <c r="B71" s="20"/>
      <c r="C71" s="383" t="s">
        <v>64</v>
      </c>
      <c r="D71" s="51">
        <v>20</v>
      </c>
      <c r="E71" s="379" t="s">
        <v>65</v>
      </c>
      <c r="F71" s="379"/>
      <c r="G71" s="49">
        <v>20</v>
      </c>
      <c r="H71" s="50" t="s">
        <v>95</v>
      </c>
      <c r="I71" s="22">
        <v>200</v>
      </c>
      <c r="J71" s="50" t="s">
        <v>45</v>
      </c>
    </row>
    <row r="72" spans="1:10" ht="21">
      <c r="A72" s="19"/>
      <c r="B72" s="20"/>
      <c r="C72" s="383"/>
      <c r="D72" s="51">
        <v>21</v>
      </c>
      <c r="E72" s="379" t="s">
        <v>66</v>
      </c>
      <c r="F72" s="379"/>
      <c r="G72" s="49">
        <v>20</v>
      </c>
      <c r="H72" s="50" t="s">
        <v>95</v>
      </c>
      <c r="I72" s="22">
        <v>200</v>
      </c>
      <c r="J72" s="50" t="s">
        <v>45</v>
      </c>
    </row>
    <row r="73" spans="1:10" ht="21">
      <c r="A73" s="19"/>
      <c r="B73" s="20"/>
      <c r="C73" s="383" t="s">
        <v>67</v>
      </c>
      <c r="D73" s="51">
        <v>22</v>
      </c>
      <c r="E73" s="379" t="s">
        <v>68</v>
      </c>
      <c r="F73" s="379"/>
      <c r="G73" s="49" t="s">
        <v>100</v>
      </c>
      <c r="H73" s="50" t="s">
        <v>100</v>
      </c>
      <c r="I73" s="50" t="s">
        <v>100</v>
      </c>
      <c r="J73" s="50" t="s">
        <v>100</v>
      </c>
    </row>
    <row r="74" spans="1:10" ht="21">
      <c r="A74" s="19"/>
      <c r="B74" s="20"/>
      <c r="C74" s="383"/>
      <c r="D74" s="51">
        <v>23</v>
      </c>
      <c r="E74" s="379" t="s">
        <v>69</v>
      </c>
      <c r="F74" s="379"/>
      <c r="G74" s="49" t="s">
        <v>100</v>
      </c>
      <c r="H74" s="50" t="s">
        <v>100</v>
      </c>
      <c r="I74" s="50" t="s">
        <v>100</v>
      </c>
      <c r="J74" s="50" t="s">
        <v>100</v>
      </c>
    </row>
    <row r="75" spans="1:10" ht="21">
      <c r="A75" s="19"/>
      <c r="B75" s="20"/>
      <c r="C75" s="383"/>
      <c r="D75" s="51">
        <v>24</v>
      </c>
      <c r="E75" s="379" t="s">
        <v>70</v>
      </c>
      <c r="F75" s="379"/>
      <c r="G75" s="49" t="s">
        <v>100</v>
      </c>
      <c r="H75" s="50" t="s">
        <v>100</v>
      </c>
      <c r="I75" s="50" t="s">
        <v>100</v>
      </c>
      <c r="J75" s="50" t="s">
        <v>100</v>
      </c>
    </row>
    <row r="76" spans="1:10" ht="21">
      <c r="A76" s="19"/>
      <c r="B76" s="20"/>
      <c r="C76" s="383"/>
      <c r="D76" s="51">
        <v>25</v>
      </c>
      <c r="E76" s="379" t="s">
        <v>71</v>
      </c>
      <c r="F76" s="379"/>
      <c r="G76" s="49" t="s">
        <v>100</v>
      </c>
      <c r="H76" s="50" t="s">
        <v>100</v>
      </c>
      <c r="I76" s="50" t="s">
        <v>100</v>
      </c>
      <c r="J76" s="50" t="s">
        <v>100</v>
      </c>
    </row>
    <row r="77" spans="1:10" ht="21">
      <c r="A77" s="19"/>
      <c r="B77" s="20"/>
      <c r="C77" s="383"/>
      <c r="D77" s="51">
        <v>26</v>
      </c>
      <c r="E77" s="379" t="s">
        <v>72</v>
      </c>
      <c r="F77" s="379"/>
      <c r="G77" s="49" t="s">
        <v>100</v>
      </c>
      <c r="H77" s="50" t="s">
        <v>100</v>
      </c>
      <c r="I77" s="50" t="s">
        <v>100</v>
      </c>
      <c r="J77" s="50" t="s">
        <v>100</v>
      </c>
    </row>
    <row r="78" spans="1:10" ht="21">
      <c r="A78" s="19"/>
      <c r="B78" s="20"/>
      <c r="C78" s="383"/>
      <c r="D78" s="51">
        <v>27</v>
      </c>
      <c r="E78" s="379" t="s">
        <v>73</v>
      </c>
      <c r="F78" s="379"/>
      <c r="G78" s="49" t="s">
        <v>100</v>
      </c>
      <c r="H78" s="50" t="s">
        <v>100</v>
      </c>
      <c r="I78" s="50" t="s">
        <v>100</v>
      </c>
      <c r="J78" s="50" t="s">
        <v>100</v>
      </c>
    </row>
    <row r="79" spans="1:10" ht="21">
      <c r="A79" s="19"/>
      <c r="B79" s="20"/>
      <c r="C79" s="383"/>
      <c r="D79" s="51">
        <v>28</v>
      </c>
      <c r="E79" s="380" t="s">
        <v>74</v>
      </c>
      <c r="F79" s="380"/>
      <c r="G79" s="49" t="s">
        <v>100</v>
      </c>
      <c r="H79" s="50" t="s">
        <v>100</v>
      </c>
      <c r="I79" s="50" t="s">
        <v>100</v>
      </c>
      <c r="J79" s="50" t="s">
        <v>100</v>
      </c>
    </row>
    <row r="80" spans="1:10" ht="21">
      <c r="A80" s="29"/>
      <c r="B80" s="30"/>
      <c r="C80" s="383"/>
      <c r="D80" s="51">
        <v>29</v>
      </c>
      <c r="E80" s="380" t="s">
        <v>75</v>
      </c>
      <c r="F80" s="380"/>
      <c r="G80" s="49" t="s">
        <v>100</v>
      </c>
      <c r="H80" s="50" t="s">
        <v>100</v>
      </c>
      <c r="I80" s="50" t="s">
        <v>100</v>
      </c>
      <c r="J80" s="50" t="s">
        <v>100</v>
      </c>
    </row>
    <row r="81" spans="1:10" ht="123" customHeight="1">
      <c r="A81" s="31" t="s">
        <v>101</v>
      </c>
      <c r="B81" s="32"/>
      <c r="C81" s="33"/>
      <c r="D81" s="34"/>
      <c r="E81" s="35"/>
      <c r="F81" s="36"/>
      <c r="G81" s="408"/>
      <c r="H81" s="409"/>
      <c r="I81" s="54" t="s">
        <v>102</v>
      </c>
      <c r="J81" s="55"/>
    </row>
    <row r="82" spans="1:10" ht="81" customHeight="1">
      <c r="A82" s="37" t="s">
        <v>78</v>
      </c>
      <c r="B82" s="38"/>
      <c r="C82" s="39"/>
      <c r="D82" s="40"/>
      <c r="E82" s="41"/>
      <c r="F82" s="42"/>
      <c r="G82" s="386" t="s">
        <v>103</v>
      </c>
      <c r="H82" s="387"/>
      <c r="I82" s="386" t="s">
        <v>104</v>
      </c>
      <c r="J82" s="387"/>
    </row>
    <row r="83" spans="1:10">
      <c r="A83" s="43" t="s">
        <v>80</v>
      </c>
      <c r="B83" s="43"/>
    </row>
    <row r="84" spans="1:10">
      <c r="A84" s="7" t="s">
        <v>81</v>
      </c>
    </row>
    <row r="85" spans="1:10">
      <c r="A85" s="7" t="s">
        <v>105</v>
      </c>
    </row>
    <row r="86" spans="1:10">
      <c r="B86" s="7" t="s">
        <v>106</v>
      </c>
    </row>
    <row r="87" spans="1:10">
      <c r="A87" s="7" t="s">
        <v>84</v>
      </c>
      <c r="C87" s="56"/>
      <c r="D87" s="56"/>
      <c r="E87" s="56"/>
      <c r="F87" s="56"/>
      <c r="G87" s="56"/>
      <c r="H87" s="56"/>
    </row>
    <row r="88" spans="1:10">
      <c r="A88" s="7" t="s">
        <v>107</v>
      </c>
      <c r="B88" s="43"/>
      <c r="C88" s="56"/>
      <c r="D88" s="56"/>
      <c r="E88" s="56"/>
      <c r="F88" s="56"/>
      <c r="G88" s="56"/>
      <c r="H88" s="56"/>
    </row>
    <row r="89" spans="1:10">
      <c r="A89" s="7" t="s">
        <v>108</v>
      </c>
      <c r="C89" s="56"/>
      <c r="D89" s="56"/>
      <c r="E89" s="56"/>
      <c r="F89" s="56"/>
      <c r="G89" s="56"/>
      <c r="H89" s="56"/>
    </row>
    <row r="90" spans="1:10">
      <c r="A90" s="7" t="s">
        <v>109</v>
      </c>
      <c r="C90" s="56"/>
      <c r="D90" s="56"/>
      <c r="E90" s="56"/>
      <c r="F90" s="56"/>
      <c r="G90" s="56"/>
      <c r="H90" s="56"/>
    </row>
    <row r="91" spans="1:10">
      <c r="A91" s="7" t="s">
        <v>110</v>
      </c>
      <c r="C91" s="56"/>
      <c r="D91" s="56"/>
      <c r="E91" s="56"/>
      <c r="F91" s="56"/>
      <c r="G91" s="56"/>
      <c r="H91" s="56"/>
    </row>
    <row r="92" spans="1:10">
      <c r="A92" s="43" t="s">
        <v>111</v>
      </c>
      <c r="C92" s="56"/>
      <c r="D92" s="56"/>
      <c r="E92" s="56"/>
      <c r="F92" s="56"/>
      <c r="H92" s="56"/>
    </row>
    <row r="93" spans="1:10">
      <c r="A93" s="7" t="s">
        <v>112</v>
      </c>
    </row>
    <row r="94" spans="1:10">
      <c r="A94" s="7" t="s">
        <v>113</v>
      </c>
      <c r="B94" s="43"/>
      <c r="E94" s="57"/>
      <c r="F94" s="57"/>
      <c r="G94" s="57"/>
      <c r="H94" s="57"/>
    </row>
    <row r="95" spans="1:10">
      <c r="A95" s="7" t="s">
        <v>114</v>
      </c>
      <c r="B95" s="43"/>
      <c r="E95" s="57"/>
      <c r="F95" s="57"/>
      <c r="G95" s="57"/>
      <c r="H95" s="57"/>
    </row>
    <row r="96" spans="1:10">
      <c r="A96" s="7" t="s">
        <v>115</v>
      </c>
      <c r="E96" s="57"/>
      <c r="F96" s="57"/>
      <c r="G96" s="57"/>
      <c r="H96" s="57"/>
    </row>
    <row r="97" spans="1:10">
      <c r="A97" s="7" t="s">
        <v>116</v>
      </c>
      <c r="E97" s="57"/>
      <c r="F97" s="57"/>
      <c r="G97" s="57"/>
      <c r="H97" s="57"/>
    </row>
    <row r="99" spans="1:10" ht="18.75">
      <c r="A99" s="8" t="s">
        <v>117</v>
      </c>
      <c r="B99" s="9"/>
      <c r="C99" s="10"/>
      <c r="D99" s="10"/>
      <c r="E99" s="10"/>
      <c r="F99" s="10"/>
      <c r="G99" s="58"/>
      <c r="H99" s="58"/>
      <c r="I99" s="58"/>
      <c r="J99" s="59"/>
    </row>
    <row r="100" spans="1:10" ht="18.75">
      <c r="A100" s="12"/>
      <c r="B100" s="60"/>
      <c r="C100" s="60"/>
      <c r="D100" s="60"/>
      <c r="E100" s="60"/>
      <c r="F100" s="60"/>
      <c r="G100" s="410" t="s">
        <v>118</v>
      </c>
      <c r="H100" s="411"/>
      <c r="I100" s="411"/>
      <c r="J100" s="412"/>
    </row>
    <row r="101" spans="1:10" ht="17.25">
      <c r="A101" s="12"/>
      <c r="B101" s="60"/>
      <c r="C101" s="60"/>
      <c r="D101" s="60"/>
      <c r="E101" s="60"/>
      <c r="F101" s="60"/>
      <c r="G101" s="413" t="s">
        <v>119</v>
      </c>
      <c r="H101" s="414"/>
      <c r="I101" s="414"/>
      <c r="J101" s="415"/>
    </row>
    <row r="102" spans="1:10" ht="44.25" customHeight="1">
      <c r="A102" s="31" t="s">
        <v>120</v>
      </c>
      <c r="B102" s="32"/>
      <c r="C102" s="34"/>
      <c r="D102" s="34"/>
      <c r="E102" s="35"/>
      <c r="F102" s="36"/>
      <c r="G102" s="386" t="s">
        <v>121</v>
      </c>
      <c r="H102" s="416"/>
      <c r="I102" s="416"/>
      <c r="J102" s="387"/>
    </row>
    <row r="103" spans="1:10" ht="52.5" customHeight="1">
      <c r="A103" s="37" t="s">
        <v>78</v>
      </c>
      <c r="B103" s="38"/>
      <c r="C103" s="40"/>
      <c r="D103" s="40"/>
      <c r="E103" s="41"/>
      <c r="F103" s="42"/>
      <c r="G103" s="405" t="s">
        <v>122</v>
      </c>
      <c r="H103" s="406"/>
      <c r="I103" s="406"/>
      <c r="J103" s="407"/>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(はじめにお読み下さい)申請書の使い方</vt:lpstr>
      <vt:lpstr>申請書</vt:lpstr>
      <vt:lpstr>申請額一覧</vt:lpstr>
      <vt:lpstr>個票1</vt:lpstr>
      <vt:lpstr>個票2</vt:lpstr>
      <vt:lpstr>個票3</vt:lpstr>
      <vt:lpstr>金融機関口座情報</vt:lpstr>
      <vt:lpstr>県転記用シート</vt:lpstr>
      <vt:lpstr>単価表</vt:lpstr>
      <vt:lpstr>リスト</vt:lpstr>
      <vt:lpstr>金融機関口座情報!Print_Area</vt:lpstr>
      <vt:lpstr>県転記用シート!Print_Area</vt:lpstr>
      <vt:lpstr>個票1!Print_Area</vt:lpstr>
      <vt:lpstr>個票2!Print_Area</vt:lpstr>
      <vt:lpstr>個票3!Print_Area</vt:lpstr>
      <vt:lpstr>申請額一覧!Print_Area</vt:lpstr>
      <vt:lpstr>申請書!Print_Area</vt:lpstr>
      <vt:lpstr>単価表!Print_Area</vt:lpstr>
      <vt:lpstr>申請額一覧!Print_Titles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村田　康倫</dc:creator>
  <cp:keywords/>
  <dc:description/>
  <cp:lastModifiedBy>土居　龍矢</cp:lastModifiedBy>
  <cp:revision/>
  <cp:lastPrinted>2026-03-09T10:20:46Z</cp:lastPrinted>
  <dcterms:created xsi:type="dcterms:W3CDTF">2018-06-19T01:27:02Z</dcterms:created>
  <dcterms:modified xsi:type="dcterms:W3CDTF">2026-03-29T02:15:58Z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