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7F9E6CAC-F672-4B5A-ADF0-F55B6E5C0055}"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U37" i="10"/>
  <c r="C37" i="10"/>
  <c r="BE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l="1"/>
  <c r="CO34" i="10" l="1"/>
  <c r="CO35" i="10" s="1"/>
  <c r="CO36" i="10" s="1"/>
  <c r="CO37" i="10" s="1"/>
  <c r="CO38" i="10" s="1"/>
  <c r="CO39" i="10" s="1"/>
  <c r="CO40" i="10" s="1"/>
  <c r="CO41" i="10" s="1"/>
  <c r="CO42" i="10" s="1"/>
  <c r="CO43" i="10" s="1"/>
  <c r="BW35" i="10"/>
  <c r="BW36" i="10" s="1"/>
  <c r="BW37" i="10" s="1"/>
  <c r="BW38" i="10" s="1"/>
  <c r="BW39" i="10" s="1"/>
  <c r="BW40" i="10" s="1"/>
  <c r="BW41" i="10" s="1"/>
  <c r="BW42" i="10" s="1"/>
  <c r="BW43" i="10" s="1"/>
</calcChain>
</file>

<file path=xl/sharedStrings.xml><?xml version="1.0" encoding="utf-8"?>
<sst xmlns="http://schemas.openxmlformats.org/spreadsheetml/2006/main" count="1073" uniqueCount="578">
  <si>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</si>
  <si>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</si>
  <si>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</si>
  <si>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</si>
  <si>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</si>
  <si>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</si>
  <si>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</si>
  <si>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</si>
  <si>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</si>
  <si>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</si>
  <si>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</si>
  <si>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</si>
  <si>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</si>
  <si>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</si>
  <si>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</si>
  <si>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</si>
  <si>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</si>
  <si>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</si>
  <si>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</si>
  <si>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</si>
  <si>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</si>
  <si>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</si>
  <si>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</si>
  <si>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</si>
  <si>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</si>
  <si>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</si>
  <si>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</si>
  <si>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</si>
  <si>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</si>
  <si>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</si>
  <si>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</si>
  <si>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</si>
  <si>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</si>
  <si>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</si>
  <si>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</si>
  <si>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</si>
  <si>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</si>
  <si>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</si>
  <si>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</si>
  <si>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</si>
  <si>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</si>
  <si>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</si>
  <si>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</si>
  <si>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</si>
  <si>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</si>
  <si>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</si>
  <si>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</si>
  <si>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</si>
  <si>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</si>
  <si>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</si>
  <si>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</si>
  <si>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</si>
  <si>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</si>
  <si>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</si>
  <si>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</si>
  <si>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</si>
  <si>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</si>
  <si>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</si>
  <si>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</si>
  <si>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</si>
  <si>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</si>
  <si>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</si>
  <si>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</si>
  <si>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</si>
  <si>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</si>
  <si>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</si>
  <si>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</si>
  <si>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</si>
  <si>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</si>
  <si>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</si>
  <si>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</si>
  <si>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</si>
  <si>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</si>
  <si>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</si>
  <si>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</si>
  <si>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</si>
  <si>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</si>
  <si>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</si>
  <si>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</si>
  <si>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</si>
  <si>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</si>
  <si>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</si>
  <si>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</si>
  <si>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</si>
  <si>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</si>
  <si>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</si>
  <si>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</si>
  <si>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</si>
  <si>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</si>
  <si>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</si>
  <si>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</si>
  <si>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</si>
  <si>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</si>
  <si>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</si>
  <si>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</si>
  <si>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倉敷市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</si>
  <si>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</si>
  <si>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</si>
  <si>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</si>
  <si>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</si>
  <si>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</si>
  <si>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</si>
  <si>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</si>
  <si>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</si>
  <si>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</si>
  <si>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</si>
  <si>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</si>
  <si>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</si>
  <si>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</si>
  <si>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</si>
  <si>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</si>
  <si>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</si>
  <si>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</si>
  <si>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</si>
  <si>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</si>
  <si>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</si>
  <si>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</si>
  <si>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</si>
  <si>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</si>
  <si>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</si>
  <si>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</si>
  <si>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</si>
  <si>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</si>
  <si>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</si>
  <si>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</si>
  <si>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</si>
  <si>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</si>
  <si>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</si>
  <si>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</si>
  <si>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</si>
  <si>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</si>
  <si>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</si>
  <si>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</si>
  <si>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</si>
  <si>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</si>
  <si>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</si>
  <si>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</si>
  <si>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</si>
  <si>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</si>
  <si>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</si>
  <si>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</si>
  <si>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</si>
  <si>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</si>
  <si>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</si>
  <si>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</si>
  <si>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</si>
  <si>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</si>
  <si>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</si>
  <si>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</si>
  <si>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</si>
  <si>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</si>
  <si>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</si>
  <si>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</si>
  <si>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</si>
  <si>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</si>
  <si>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</si>
  <si>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</si>
  <si>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</si>
  <si>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</si>
  <si>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</si>
  <si>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</si>
  <si>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</si>
  <si>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</si>
  <si>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</si>
  <si>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</si>
  <si>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</si>
  <si>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</si>
  <si>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</si>
  <si>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</si>
  <si>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</si>
  <si>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</si>
  <si>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</si>
  <si>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</si>
  <si>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</si>
  <si>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</si>
  <si>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</si>
  <si>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</si>
  <si>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</si>
  <si>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</si>
  <si>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</si>
  <si>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</si>
  <si>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</si>
  <si>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</si>
  <si>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</si>
  <si>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</si>
  <si>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</si>
  <si>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</si>
  <si>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</si>
  <si>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</si>
  <si>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</si>
  <si>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</si>
  <si>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</si>
  <si>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</si>
  <si>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</si>
  <si>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</si>
  <si>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</si>
  <si>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</si>
  <si>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</si>
  <si>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</si>
  <si>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</si>
  <si>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</si>
  <si>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</si>
  <si>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</si>
  <si>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岡山県倉敷市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</si>
  <si>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</si>
  <si>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</si>
  <si>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</si>
  <si>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</si>
  <si>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</si>
  <si>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</si>
  <si>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</si>
  <si>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</si>
  <si>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</si>
  <si>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</si>
  <si>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</si>
  <si>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</si>
  <si>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</si>
  <si>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</si>
  <si>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</si>
  <si>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</si>
  <si>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</si>
  <si>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</si>
  <si>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</si>
  <si>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</si>
  <si>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</si>
  <si>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</si>
  <si>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</si>
  <si>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</si>
  <si>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</si>
  <si>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</si>
  <si>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</si>
  <si>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</si>
  <si>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</si>
  <si>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</si>
  <si>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</si>
  <si>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</si>
  <si>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</si>
  <si>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</si>
  <si>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</si>
  <si>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</si>
  <si>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</si>
  <si>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</si>
  <si>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</si>
  <si>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</si>
  <si>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</si>
  <si>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</si>
  <si>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</si>
  <si>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</si>
  <si>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</si>
  <si>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</si>
  <si>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</si>
  <si>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</si>
  <si>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</si>
  <si>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</si>
  <si>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</si>
  <si>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</si>
  <si>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</si>
  <si>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</si>
  <si>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</si>
  <si>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</si>
  <si>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</si>
  <si>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</si>
  <si>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</si>
  <si>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</si>
  <si>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</si>
  <si>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</si>
  <si>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</si>
  <si>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</si>
  <si>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</si>
  <si>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</si>
  <si>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</si>
  <si>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</si>
  <si>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</si>
  <si>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</si>
  <si>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</si>
  <si>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</si>
  <si>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</si>
  <si>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</si>
  <si>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</si>
  <si>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</si>
  <si>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</si>
  <si>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</si>
  <si>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</si>
  <si>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</si>
  <si>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</si>
  <si>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</si>
  <si>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</si>
  <si>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</si>
  <si>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</si>
  <si>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</si>
  <si>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</si>
  <si>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</si>
  <si>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</si>
  <si>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</si>
  <si>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</si>
  <si>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</si>
  <si>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</si>
  <si>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</si>
  <si>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</si>
  <si>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</si>
  <si>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</si>
  <si>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</si>
  <si>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</si>
  <si>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</si>
  <si>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</si>
  <si>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</si>
  <si>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</si>
  <si>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</si>
  <si>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</si>
  <si>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</si>
  <si>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</si>
  <si>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</si>
  <si>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</si>
  <si>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</si>
  <si>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</si>
  <si>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</si>
  <si>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</si>
  <si>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</si>
  <si>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</si>
  <si>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</si>
  <si>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</si>
  <si>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</si>
  <si>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</si>
  <si>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</si>
  <si>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</si>
  <si>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</si>
  <si>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</si>
  <si>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</si>
  <si>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</si>
  <si>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</si>
  <si>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</si>
  <si>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</si>
  <si>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</si>
  <si>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</si>
  <si>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</si>
  <si>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</si>
  <si>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</si>
  <si>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</si>
  <si>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</si>
  <si>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</si>
  <si>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</si>
  <si>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</si>
  <si>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</si>
  <si>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</si>
  <si>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</si>
  <si>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</si>
  <si>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</si>
  <si>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</si>
  <si>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</si>
  <si>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</si>
  <si>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</si>
  <si>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</si>
  <si>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</si>
  <si>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</si>
  <si>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岡山県倉敷市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</si>
  <si>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</si>
  <si>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</si>
  <si>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</si>
  <si>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</si>
  <si>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</si>
  <si>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</si>
  <si>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</si>
  <si>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</si>
  <si>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</si>
  <si>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</si>
  <si>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</si>
  <si>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</si>
  <si>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</si>
  <si>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</si>
  <si>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</si>
  <si>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</si>
  <si>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</si>
  <si>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</si>
  <si>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</si>
  <si>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</si>
  <si>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倉敷市母子父子寡婦福祉資金貸付特別会計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</si>
  <si>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</si>
  <si>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</si>
  <si>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</si>
  <si>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</si>
  <si>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</si>
  <si>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</si>
  <si>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</si>
  <si>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</si>
  <si>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</si>
  <si>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</si>
  <si>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</si>
  <si>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</si>
  <si>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</si>
  <si>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倉敷市国民健康保険事業特別会計</t>
    <phoneticPr fontId="5"/>
  </si>
  <si>
    <t>倉敷市介護保険事業特別会計</t>
    <phoneticPr fontId="5"/>
  </si>
  <si>
    <t>倉敷市後期高齢者医療事業特別会計</t>
    <phoneticPr fontId="5"/>
  </si>
  <si>
    <t>倉敷市水道事業会計</t>
    <phoneticPr fontId="5"/>
  </si>
  <si>
    <t>法適用企業</t>
    <phoneticPr fontId="5"/>
  </si>
  <si>
    <t>倉敷市立市民病院事業会計</t>
    <phoneticPr fontId="5"/>
  </si>
  <si>
    <t>倉敷市モーターボート競走事業会計</t>
    <phoneticPr fontId="5"/>
  </si>
  <si>
    <t>倉敷市下水道事業会計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</si>
  <si>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</si>
  <si>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</si>
  <si>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</si>
  <si>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</si>
  <si>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</si>
  <si>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</si>
  <si>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</si>
  <si>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</si>
  <si>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</si>
  <si>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</si>
  <si>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</si>
  <si>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</si>
  <si>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</si>
  <si>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</si>
  <si>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</si>
  <si>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</si>
  <si>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</si>
  <si>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</si>
  <si>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</si>
  <si>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</si>
  <si>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</si>
  <si>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</si>
  <si>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</si>
  <si>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</si>
  <si>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</si>
  <si>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</si>
  <si>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</si>
  <si>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</si>
  <si>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</si>
  <si>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</si>
  <si>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</si>
  <si>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</si>
  <si>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</si>
  <si>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</si>
  <si>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</si>
  <si>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</si>
  <si>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</si>
  <si>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</si>
  <si>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</si>
  <si>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</si>
  <si>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</si>
  <si>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</si>
  <si>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</si>
  <si>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</si>
  <si>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</si>
  <si>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</si>
  <si>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</si>
  <si>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</si>
  <si>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</si>
  <si>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</si>
  <si>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</si>
  <si>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</si>
  <si>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</si>
  <si>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</si>
  <si>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</si>
  <si>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</si>
  <si>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</si>
  <si>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</si>
  <si>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</si>
  <si>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</si>
  <si>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</si>
  <si>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</si>
  <si>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</si>
  <si>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</si>
  <si>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</si>
  <si>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</si>
  <si>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</si>
  <si>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</si>
  <si>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</si>
  <si>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</si>
  <si>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</si>
  <si>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</si>
  <si>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</si>
  <si>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</si>
  <si>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</si>
  <si>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</si>
  <si>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</si>
  <si>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</si>
  <si>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</si>
  <si>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</si>
  <si>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</si>
  <si>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</si>
  <si>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</si>
  <si>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</si>
  <si>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</si>
  <si>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</si>
  <si>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</si>
  <si>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</si>
  <si>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</si>
  <si>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</si>
  <si>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</si>
  <si>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</si>
  <si>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</si>
  <si>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</si>
  <si>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</si>
  <si>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</si>
  <si>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</si>
  <si>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</si>
  <si>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</si>
  <si>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</si>
  <si>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</si>
  <si>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</si>
  <si>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</si>
  <si>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</si>
  <si>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</si>
  <si>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</si>
  <si>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</si>
  <si>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</si>
  <si>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</si>
  <si>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</si>
  <si>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</si>
  <si>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</si>
  <si>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</si>
  <si>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</si>
  <si>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</si>
  <si>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</si>
  <si>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</si>
  <si>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</si>
  <si>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</si>
  <si>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</si>
  <si>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</si>
  <si>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</si>
  <si>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</si>
  <si>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</si>
  <si>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</si>
  <si>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</si>
  <si>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</si>
  <si>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</si>
  <si>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</si>
  <si>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</si>
  <si>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</si>
  <si>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</si>
  <si>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</si>
  <si>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</si>
  <si>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</si>
  <si>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2.82</t>
  </si>
  <si>
    <t>倉敷市モーターボート競走事業会計</t>
  </si>
  <si>
    <t>一般会計</t>
  </si>
  <si>
    <t>倉敷市水道事業会計</t>
  </si>
  <si>
    <t>倉敷市下水道事業会計</t>
  </si>
  <si>
    <t>倉敷市立市民病院事業会計</t>
  </si>
  <si>
    <t>倉敷市介護保険事業特別会計</t>
  </si>
  <si>
    <t>倉敷市国民健康保険事業特別会計</t>
  </si>
  <si>
    <t>倉敷市後期高齢者医療事業特別会計</t>
  </si>
  <si>
    <t>その他会計（赤字）</t>
  </si>
  <si>
    <t>▲ 0.93</t>
  </si>
  <si>
    <t>その他会計（黒字）</t>
  </si>
  <si>
    <t>R02</t>
    <phoneticPr fontId="5"/>
  </si>
  <si>
    <t>R03</t>
    <phoneticPr fontId="5"/>
  </si>
  <si>
    <t>R04</t>
    <phoneticPr fontId="5"/>
  </si>
  <si>
    <t>R05</t>
    <phoneticPr fontId="5"/>
  </si>
  <si>
    <t>R06</t>
    <phoneticPr fontId="5"/>
  </si>
  <si>
    <t>○</t>
  </si>
  <si>
    <t>倉敷市開発公社</t>
    <rPh sb="0" eb="3">
      <t>クラシキシ</t>
    </rPh>
    <rPh sb="3" eb="5">
      <t>カイハツ</t>
    </rPh>
    <rPh sb="5" eb="7">
      <t>コウシャ</t>
    </rPh>
    <phoneticPr fontId="1"/>
  </si>
  <si>
    <t>倉敷市土地開発公社</t>
  </si>
  <si>
    <t>ふなおワイナリー</t>
  </si>
  <si>
    <t>倉敷市保健医療センター</t>
    <rPh sb="0" eb="3">
      <t>クラシキシ</t>
    </rPh>
    <rPh sb="3" eb="7">
      <t>ホケンイリョウ</t>
    </rPh>
    <phoneticPr fontId="10"/>
  </si>
  <si>
    <t>倉敷市スポーツ振興協会</t>
    <rPh sb="7" eb="11">
      <t>シンコウキョウカイ</t>
    </rPh>
    <phoneticPr fontId="10"/>
  </si>
  <si>
    <t>倉敷市文化振興財団</t>
    <rPh sb="0" eb="3">
      <t>クラシキシ</t>
    </rPh>
    <rPh sb="3" eb="9">
      <t>ブンカシンコウザイダン</t>
    </rPh>
    <phoneticPr fontId="10"/>
  </si>
  <si>
    <t>くらしきシティプラザ東西ビル管理</t>
    <rPh sb="10" eb="12">
      <t>トウザイ</t>
    </rPh>
    <rPh sb="14" eb="16">
      <t>カンリ</t>
    </rPh>
    <phoneticPr fontId="10"/>
  </si>
  <si>
    <t>倉敷市開発ビル</t>
    <rPh sb="0" eb="3">
      <t>クラシキシ</t>
    </rPh>
    <rPh sb="3" eb="5">
      <t>カイハツ</t>
    </rPh>
    <phoneticPr fontId="10"/>
  </si>
  <si>
    <t>水島臨海鉄道</t>
    <rPh sb="0" eb="6">
      <t>ミズシマリンカイテツドウ</t>
    </rPh>
    <phoneticPr fontId="10"/>
  </si>
  <si>
    <t>倉敷ファッションセンター</t>
    <rPh sb="0" eb="2">
      <t>クラシキ</t>
    </rPh>
    <phoneticPr fontId="10"/>
  </si>
  <si>
    <t>水島エコワークス</t>
    <rPh sb="0" eb="2">
      <t>ミズシマ</t>
    </rPh>
    <phoneticPr fontId="10"/>
  </si>
  <si>
    <t>倉敷市船穂農業公社</t>
    <rPh sb="0" eb="3">
      <t>クラシキシ</t>
    </rPh>
    <rPh sb="3" eb="9">
      <t>フナオノウギョウコウシャ</t>
    </rPh>
    <phoneticPr fontId="10"/>
  </si>
  <si>
    <t>井原鉄道</t>
    <rPh sb="0" eb="2">
      <t>イバラ</t>
    </rPh>
    <rPh sb="2" eb="4">
      <t>テツドウ</t>
    </rPh>
    <phoneticPr fontId="10"/>
  </si>
  <si>
    <t>-</t>
    <phoneticPr fontId="2"/>
  </si>
  <si>
    <t>総社広域環境施設組合</t>
    <rPh sb="0" eb="4">
      <t>ソウジャコウイキ</t>
    </rPh>
    <rPh sb="4" eb="10">
      <t>カンキョウシセツクミアイ</t>
    </rPh>
    <phoneticPr fontId="2"/>
  </si>
  <si>
    <t>備南水道企業団</t>
    <rPh sb="0" eb="7">
      <t>ビナンスイドウキギョウダン</t>
    </rPh>
    <phoneticPr fontId="2"/>
  </si>
  <si>
    <t>岡山県南部水道企業団</t>
    <rPh sb="0" eb="3">
      <t>オカヤマケン</t>
    </rPh>
    <rPh sb="3" eb="10">
      <t>ナンブスイドウキギョウダン</t>
    </rPh>
    <phoneticPr fontId="2"/>
  </si>
  <si>
    <t>岡山県広域水道企業団</t>
    <rPh sb="0" eb="3">
      <t>オカヤマケン</t>
    </rPh>
    <rPh sb="3" eb="7">
      <t>コウイキスイドウ</t>
    </rPh>
    <rPh sb="7" eb="10">
      <t>キギョウダン</t>
    </rPh>
    <phoneticPr fontId="2"/>
  </si>
  <si>
    <t>倉敷西部清掃施設組合</t>
    <rPh sb="0" eb="2">
      <t>クラシキ</t>
    </rPh>
    <rPh sb="2" eb="6">
      <t>セイブセイソウ</t>
    </rPh>
    <rPh sb="6" eb="10">
      <t>シセツクミアイ</t>
    </rPh>
    <phoneticPr fontId="2"/>
  </si>
  <si>
    <t>備南衛生施設組合</t>
    <rPh sb="0" eb="4">
      <t>ビナンエイセイ</t>
    </rPh>
    <rPh sb="4" eb="8">
      <t>シセツクミアイ</t>
    </rPh>
    <phoneticPr fontId="2"/>
  </si>
  <si>
    <t>高梁川東西用水組合</t>
    <rPh sb="0" eb="3">
      <t>タカハシガワ</t>
    </rPh>
    <rPh sb="3" eb="5">
      <t>トウザイ</t>
    </rPh>
    <rPh sb="5" eb="9">
      <t>ヨウスイクミアイ</t>
    </rPh>
    <phoneticPr fontId="2"/>
  </si>
  <si>
    <t>八ケ郷合同用水組合</t>
    <rPh sb="0" eb="1">
      <t>ハチ</t>
    </rPh>
    <rPh sb="2" eb="3">
      <t>サト</t>
    </rPh>
    <rPh sb="3" eb="9">
      <t>ゴウドウヨウスイクミアイ</t>
    </rPh>
    <phoneticPr fontId="2"/>
  </si>
  <si>
    <t>湛井十二箇郷組合</t>
  </si>
  <si>
    <t>岡山県市町村総合事務組合</t>
    <rPh sb="0" eb="6">
      <t>オカヤマケンシチョウソン</t>
    </rPh>
    <rPh sb="6" eb="12">
      <t>ソウゴウジムクミアイ</t>
    </rPh>
    <phoneticPr fontId="2"/>
  </si>
  <si>
    <t>岡山県後期高齢者医療広域連合一般会計</t>
    <rPh sb="0" eb="3">
      <t>オカヤマケン</t>
    </rPh>
    <rPh sb="3" eb="8">
      <t>コウキコウレイシャ</t>
    </rPh>
    <rPh sb="8" eb="12">
      <t>イリョウコウイキ</t>
    </rPh>
    <rPh sb="12" eb="14">
      <t>レンゴウ</t>
    </rPh>
    <rPh sb="14" eb="18">
      <t>イッパンカイケイ</t>
    </rPh>
    <phoneticPr fontId="2"/>
  </si>
  <si>
    <t>岡山県後期高齢者医療広域連合特別会計</t>
    <rPh sb="0" eb="3">
      <t>オカヤマケン</t>
    </rPh>
    <rPh sb="3" eb="8">
      <t>コウキコウレイシャ</t>
    </rPh>
    <rPh sb="8" eb="12">
      <t>イリョウコウイキ</t>
    </rPh>
    <rPh sb="12" eb="14">
      <t>レンゴウ</t>
    </rPh>
    <rPh sb="14" eb="16">
      <t>トクベツ</t>
    </rPh>
    <rPh sb="16" eb="18">
      <t>カイケイ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</si>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</sst>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473A-44A2-9588-2A6AA1971F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52185</c:v>
                </c:pt>
                <c:pt idx="1">
                  <c:v>37385</c:v>
                </c:pt>
                <c:pt idx="2">
                  <c:v>44077</c:v>
                </c:pt>
                <c:pt idx="3">
                  <c:v>84406</c:v>
                </c:pt>
                <c:pt idx="4">
                  <c:v>64733</c:v>
                </c:pt>
              </c:numCache>
            </c:numRef>
          </c:val>
          <c:smooth val="0"/>
          <c:extLst>
            <c:ext xmlns:c16="http://schemas.microsoft.com/office/drawing/2014/chart" uri="{C3380CC4-5D6E-409C-BE32-E72D297353CC}">
              <c16:uniqueId val="{00000001-473A-44A2-9588-2A6AA1971F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6.67</c:v>
                </c:pt>
                <c:pt idx="1">
                  <c:v>8.11</c:v>
                </c:pt>
                <c:pt idx="2">
                  <c:v>7.91</c:v>
                </c:pt>
                <c:pt idx="3">
                  <c:v>5.4</c:v>
                </c:pt>
                <c:pt idx="4">
                  <c:v>4.93</c:v>
                </c:pt>
              </c:numCache>
            </c:numRef>
          </c:val>
          <c:extLst>
            <c:ext xmlns:c16="http://schemas.microsoft.com/office/drawing/2014/chart" uri="{C3380CC4-5D6E-409C-BE32-E72D297353CC}">
              <c16:uniqueId val="{00000000-89C9-4200-B8E6-ACAA72C77D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11.13</c:v>
                </c:pt>
                <c:pt idx="1">
                  <c:v>10.98</c:v>
                </c:pt>
                <c:pt idx="2">
                  <c:v>11.12</c:v>
                </c:pt>
                <c:pt idx="3">
                  <c:v>9.86</c:v>
                </c:pt>
                <c:pt idx="4">
                  <c:v>10.15</c:v>
                </c:pt>
              </c:numCache>
            </c:numRef>
          </c:val>
          <c:extLst>
            <c:ext xmlns:c16="http://schemas.microsoft.com/office/drawing/2014/chart" uri="{C3380CC4-5D6E-409C-BE32-E72D297353CC}">
              <c16:uniqueId val="{00000001-89C9-4200-B8E6-ACAA72C77D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3.15</c:v>
                </c:pt>
                <c:pt idx="1">
                  <c:v>2.69</c:v>
                </c:pt>
                <c:pt idx="2">
                  <c:v>0.06</c:v>
                </c:pt>
                <c:pt idx="3">
                  <c:v>-2.82</c:v>
                </c:pt>
                <c:pt idx="4">
                  <c:v>1.03</c:v>
                </c:pt>
              </c:numCache>
            </c:numRef>
          </c:val>
          <c:smooth val="0"/>
          <c:extLst>
            <c:ext xmlns:c16="http://schemas.microsoft.com/office/drawing/2014/chart" uri="{C3380CC4-5D6E-409C-BE32-E72D297353CC}">
              <c16:uniqueId val="{00000002-89C9-4200-B8E6-ACAA72C77D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4C1C-4965-A757-D7DF6BA974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0.93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1C-4965-A757-D7DF6BA974DD}"/>
            </c:ext>
          </c:extLst>
        </c:ser>
        <c:ser>
          <c:idx val="2"/>
          <c:order val="2"/>
          <c:tx>
            <c:strRef>
              <c:f>データシート!$A$29</c:f>
              <c:strCache>
                <c:ptCount val="1"/>
                <c:pt idx="0">
                  <c:v>倉敷市後期高齢者医療事業特別会計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0.19</c:v>
                </c:pt>
                <c:pt idx="8">
                  <c:v>#N/A</c:v>
                </c:pt>
                <c:pt idx="9">
                  <c:v>0.02</c:v>
                </c:pt>
              </c:numCache>
            </c:numRef>
          </c:val>
          <c:extLst>
            <c:ext xmlns:c16="http://schemas.microsoft.com/office/drawing/2014/chart" uri="{C3380CC4-5D6E-409C-BE32-E72D297353CC}">
              <c16:uniqueId val="{00000002-4C1C-4965-A757-D7DF6BA974DD}"/>
            </c:ext>
          </c:extLst>
        </c:ser>
        <c:ser>
          <c:idx val="3"/>
          <c:order val="3"/>
          <c:tx>
            <c:strRef>
              <c:f>データシート!$A$30</c:f>
              <c:strCache>
                <c:ptCount val="1"/>
                <c:pt idx="0">
                  <c:v>倉敷市国民健康保険事業特別会計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1.1100000000000001</c:v>
                </c:pt>
                <c:pt idx="2">
                  <c:v>#N/A</c:v>
                </c:pt>
                <c:pt idx="3">
                  <c:v>0.65</c:v>
                </c:pt>
                <c:pt idx="4">
                  <c:v>#N/A</c:v>
                </c:pt>
                <c:pt idx="5">
                  <c:v>0.21</c:v>
                </c:pt>
                <c:pt idx="6">
                  <c:v>#N/A</c:v>
                </c:pt>
                <c:pt idx="7">
                  <c:v>0.04</c:v>
                </c:pt>
                <c:pt idx="8">
                  <c:v>#N/A</c:v>
                </c:pt>
                <c:pt idx="9">
                  <c:v>0.12</c:v>
                </c:pt>
              </c:numCache>
            </c:numRef>
          </c:val>
          <c:extLst>
            <c:ext xmlns:c16="http://schemas.microsoft.com/office/drawing/2014/chart" uri="{C3380CC4-5D6E-409C-BE32-E72D297353CC}">
              <c16:uniqueId val="{00000003-4C1C-4965-A757-D7DF6BA974DD}"/>
            </c:ext>
          </c:extLst>
        </c:ser>
        <c:ser>
          <c:idx val="4"/>
          <c:order val="4"/>
          <c:tx>
            <c:strRef>
              <c:f>データシート!$A$31</c:f>
              <c:strCache>
                <c:ptCount val="1"/>
                <c:pt idx="0">
                  <c:v>倉敷市介護保険事業特別会計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0.76</c:v>
                </c:pt>
                <c:pt idx="2">
                  <c:v>#N/A</c:v>
                </c:pt>
                <c:pt idx="3">
                  <c:v>0.82</c:v>
                </c:pt>
                <c:pt idx="4">
                  <c:v>#N/A</c:v>
                </c:pt>
                <c:pt idx="5">
                  <c:v>1.06</c:v>
                </c:pt>
                <c:pt idx="6">
                  <c:v>#N/A</c:v>
                </c:pt>
                <c:pt idx="7">
                  <c:v>0.53</c:v>
                </c:pt>
                <c:pt idx="8">
                  <c:v>#N/A</c:v>
                </c:pt>
                <c:pt idx="9">
                  <c:v>0.59</c:v>
                </c:pt>
              </c:numCache>
            </c:numRef>
          </c:val>
          <c:extLst>
            <c:ext xmlns:c16="http://schemas.microsoft.com/office/drawing/2014/chart" uri="{C3380CC4-5D6E-409C-BE32-E72D297353CC}">
              <c16:uniqueId val="{00000004-4C1C-4965-A757-D7DF6BA974DD}"/>
            </c:ext>
          </c:extLst>
        </c:ser>
        <c:ser>
          <c:idx val="5"/>
          <c:order val="5"/>
          <c:tx>
            <c:strRef>
              <c:f>データシート!$A$32</c:f>
              <c:strCache>
                <c:ptCount val="1"/>
                <c:pt idx="0">
                  <c:v>倉敷市立市民病院事業会計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0.96</c:v>
                </c:pt>
                <c:pt idx="4">
                  <c:v>#N/A</c:v>
                </c:pt>
                <c:pt idx="5">
                  <c:v>1.65</c:v>
                </c:pt>
                <c:pt idx="6">
                  <c:v>#N/A</c:v>
                </c:pt>
                <c:pt idx="7">
                  <c:v>1.77</c:v>
                </c:pt>
                <c:pt idx="8">
                  <c:v>#N/A</c:v>
                </c:pt>
                <c:pt idx="9">
                  <c:v>1.77</c:v>
                </c:pt>
              </c:numCache>
            </c:numRef>
          </c:val>
          <c:extLst>
            <c:ext xmlns:c16="http://schemas.microsoft.com/office/drawing/2014/chart" uri="{C3380CC4-5D6E-409C-BE32-E72D297353CC}">
              <c16:uniqueId val="{00000005-4C1C-4965-A757-D7DF6BA974DD}"/>
            </c:ext>
          </c:extLst>
        </c:ser>
        <c:ser>
          <c:idx val="6"/>
          <c:order val="6"/>
          <c:tx>
            <c:strRef>
              <c:f>データシート!$A$33</c:f>
              <c:strCache>
                <c:ptCount val="1"/>
                <c:pt idx="0">
                  <c:v>倉敷市下水道事業会計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c:v>
                </c:pt>
                <c:pt idx="2">
                  <c:v>#N/A</c:v>
                </c:pt>
                <c:pt idx="3">
                  <c:v>2.36</c:v>
                </c:pt>
                <c:pt idx="4">
                  <c:v>#N/A</c:v>
                </c:pt>
                <c:pt idx="5">
                  <c:v>2.37</c:v>
                </c:pt>
                <c:pt idx="6">
                  <c:v>#N/A</c:v>
                </c:pt>
                <c:pt idx="7">
                  <c:v>2.5099999999999998</c:v>
                </c:pt>
                <c:pt idx="8">
                  <c:v>#N/A</c:v>
                </c:pt>
                <c:pt idx="9">
                  <c:v>2.71</c:v>
                </c:pt>
              </c:numCache>
            </c:numRef>
          </c:val>
          <c:extLst>
            <c:ext xmlns:c16="http://schemas.microsoft.com/office/drawing/2014/chart" uri="{C3380CC4-5D6E-409C-BE32-E72D297353CC}">
              <c16:uniqueId val="{00000006-4C1C-4965-A757-D7DF6BA974DD}"/>
            </c:ext>
          </c:extLst>
        </c:ser>
        <c:ser>
          <c:idx val="7"/>
          <c:order val="7"/>
          <c:tx>
            <c:strRef>
              <c:f>データシート!$A$34</c:f>
              <c:strCache>
                <c:ptCount val="1"/>
                <c:pt idx="0">
                  <c:v>倉敷市水道事業会計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4.91</c:v>
                </c:pt>
                <c:pt idx="2">
                  <c:v>#N/A</c:v>
                </c:pt>
                <c:pt idx="3">
                  <c:v>4.83</c:v>
                </c:pt>
                <c:pt idx="4">
                  <c:v>#N/A</c:v>
                </c:pt>
                <c:pt idx="5">
                  <c:v>4.7300000000000004</c:v>
                </c:pt>
                <c:pt idx="6">
                  <c:v>#N/A</c:v>
                </c:pt>
                <c:pt idx="7">
                  <c:v>4.3600000000000003</c:v>
                </c:pt>
                <c:pt idx="8">
                  <c:v>#N/A</c:v>
                </c:pt>
                <c:pt idx="9">
                  <c:v>2.78</c:v>
                </c:pt>
              </c:numCache>
            </c:numRef>
          </c:val>
          <c:extLst>
            <c:ext xmlns:c16="http://schemas.microsoft.com/office/drawing/2014/chart" uri="{C3380CC4-5D6E-409C-BE32-E72D297353CC}">
              <c16:uniqueId val="{00000007-4C1C-4965-A757-D7DF6BA974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7.61</c:v>
                </c:pt>
                <c:pt idx="2">
                  <c:v>#N/A</c:v>
                </c:pt>
                <c:pt idx="3">
                  <c:v>8.1</c:v>
                </c:pt>
                <c:pt idx="4">
                  <c:v>#N/A</c:v>
                </c:pt>
                <c:pt idx="5">
                  <c:v>7.9</c:v>
                </c:pt>
                <c:pt idx="6">
                  <c:v>#N/A</c:v>
                </c:pt>
                <c:pt idx="7">
                  <c:v>5.39</c:v>
                </c:pt>
                <c:pt idx="8">
                  <c:v>#N/A</c:v>
                </c:pt>
                <c:pt idx="9">
                  <c:v>4.91</c:v>
                </c:pt>
              </c:numCache>
            </c:numRef>
          </c:val>
          <c:extLst>
            <c:ext xmlns:c16="http://schemas.microsoft.com/office/drawing/2014/chart" uri="{C3380CC4-5D6E-409C-BE32-E72D297353CC}">
              <c16:uniqueId val="{00000008-4C1C-4965-A757-D7DF6BA974DD}"/>
            </c:ext>
          </c:extLst>
        </c:ser>
        <c:ser>
          <c:idx val="9"/>
          <c:order val="9"/>
          <c:tx>
            <c:strRef>
              <c:f>データシート!$A$36</c:f>
              <c:strCache>
                <c:ptCount val="1"/>
                <c:pt idx="0">
                  <c:v>倉敷市モーターボート競走事業会計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17.38</c:v>
                </c:pt>
                <c:pt idx="2">
                  <c:v>#N/A</c:v>
                </c:pt>
                <c:pt idx="3">
                  <c:v>21.2</c:v>
                </c:pt>
                <c:pt idx="4">
                  <c:v>#N/A</c:v>
                </c:pt>
                <c:pt idx="5">
                  <c:v>25.06</c:v>
                </c:pt>
                <c:pt idx="6">
                  <c:v>#N/A</c:v>
                </c:pt>
                <c:pt idx="7">
                  <c:v>27.91</c:v>
                </c:pt>
                <c:pt idx="8">
                  <c:v>#N/A</c:v>
                </c:pt>
                <c:pt idx="9">
                  <c:v>24.41</c:v>
                </c:pt>
              </c:numCache>
            </c:numRef>
          </c:val>
          <c:extLst>
            <c:ext xmlns:c16="http://schemas.microsoft.com/office/drawing/2014/chart" uri="{C3380CC4-5D6E-409C-BE32-E72D297353CC}">
              <c16:uniqueId val="{00000009-4C1C-4965-A757-D7DF6BA974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21786</c:v>
                </c:pt>
                <c:pt idx="5">
                  <c:v>21709</c:v>
                </c:pt>
                <c:pt idx="8">
                  <c:v>21702</c:v>
                </c:pt>
                <c:pt idx="11">
                  <c:v>21784</c:v>
                </c:pt>
                <c:pt idx="14">
                  <c:v>21666</c:v>
                </c:pt>
              </c:numCache>
            </c:numRef>
          </c:val>
          <c:extLst>
            <c:ext xmlns:c16="http://schemas.microsoft.com/office/drawing/2014/chart" uri="{C3380CC4-5D6E-409C-BE32-E72D297353CC}">
              <c16:uniqueId val="{00000000-5B42-4FF5-8CB2-0E17E9B57D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5B42-4FF5-8CB2-0E17E9B57D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129</c:v>
                </c:pt>
                <c:pt idx="3">
                  <c:v>102</c:v>
                </c:pt>
                <c:pt idx="6">
                  <c:v>273</c:v>
                </c:pt>
                <c:pt idx="9">
                  <c:v>272</c:v>
                </c:pt>
                <c:pt idx="12">
                  <c:v>269</c:v>
                </c:pt>
              </c:numCache>
            </c:numRef>
          </c:val>
          <c:extLst>
            <c:ext xmlns:c16="http://schemas.microsoft.com/office/drawing/2014/chart" uri="{C3380CC4-5D6E-409C-BE32-E72D297353CC}">
              <c16:uniqueId val="{00000002-5B42-4FF5-8CB2-0E17E9B57D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30</c:v>
                </c:pt>
                <c:pt idx="6">
                  <c:v>14</c:v>
                </c:pt>
                <c:pt idx="9">
                  <c:v>2</c:v>
                </c:pt>
                <c:pt idx="12">
                  <c:v>18</c:v>
                </c:pt>
              </c:numCache>
            </c:numRef>
          </c:val>
          <c:extLst>
            <c:ext xmlns:c16="http://schemas.microsoft.com/office/drawing/2014/chart" uri="{C3380CC4-5D6E-409C-BE32-E72D297353CC}">
              <c16:uniqueId val="{00000003-5B42-4FF5-8CB2-0E17E9B57D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6723</c:v>
                </c:pt>
                <c:pt idx="3">
                  <c:v>6684</c:v>
                </c:pt>
                <c:pt idx="6">
                  <c:v>6363</c:v>
                </c:pt>
                <c:pt idx="9">
                  <c:v>6105</c:v>
                </c:pt>
                <c:pt idx="12">
                  <c:v>5822</c:v>
                </c:pt>
              </c:numCache>
            </c:numRef>
          </c:val>
          <c:extLst>
            <c:ext xmlns:c16="http://schemas.microsoft.com/office/drawing/2014/chart" uri="{C3380CC4-5D6E-409C-BE32-E72D297353CC}">
              <c16:uniqueId val="{00000004-5B42-4FF5-8CB2-0E17E9B57D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557</c:v>
                </c:pt>
                <c:pt idx="3">
                  <c:v>607</c:v>
                </c:pt>
                <c:pt idx="6">
                  <c:v>197</c:v>
                </c:pt>
                <c:pt idx="9">
                  <c:v>203</c:v>
                </c:pt>
                <c:pt idx="12">
                  <c:v>203</c:v>
                </c:pt>
              </c:numCache>
            </c:numRef>
          </c:val>
          <c:extLst>
            <c:ext xmlns:c16="http://schemas.microsoft.com/office/drawing/2014/chart" uri="{C3380CC4-5D6E-409C-BE32-E72D297353CC}">
              <c16:uniqueId val="{00000005-5B42-4FF5-8CB2-0E17E9B57D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18</c:v>
                </c:pt>
                <c:pt idx="3">
                  <c:v>27</c:v>
                </c:pt>
                <c:pt idx="6">
                  <c:v>0</c:v>
                </c:pt>
                <c:pt idx="9">
                  <c:v>0</c:v>
                </c:pt>
                <c:pt idx="12">
                  <c:v>0</c:v>
                </c:pt>
              </c:numCache>
            </c:numRef>
          </c:val>
          <c:extLst>
            <c:ext xmlns:c16="http://schemas.microsoft.com/office/drawing/2014/chart" uri="{C3380CC4-5D6E-409C-BE32-E72D297353CC}">
              <c16:uniqueId val="{00000006-5B42-4FF5-8CB2-0E17E9B57D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16248</c:v>
                </c:pt>
                <c:pt idx="3">
                  <c:v>16826</c:v>
                </c:pt>
                <c:pt idx="6">
                  <c:v>17632</c:v>
                </c:pt>
                <c:pt idx="9">
                  <c:v>18584</c:v>
                </c:pt>
                <c:pt idx="12">
                  <c:v>18596</c:v>
                </c:pt>
              </c:numCache>
            </c:numRef>
          </c:val>
          <c:extLst>
            <c:ext xmlns:c16="http://schemas.microsoft.com/office/drawing/2014/chart" uri="{C3380CC4-5D6E-409C-BE32-E72D297353CC}">
              <c16:uniqueId val="{00000007-5B42-4FF5-8CB2-0E17E9B57D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1934</c:v>
                </c:pt>
                <c:pt idx="2">
                  <c:v>#N/A</c:v>
                </c:pt>
                <c:pt idx="3">
                  <c:v>#N/A</c:v>
                </c:pt>
                <c:pt idx="4">
                  <c:v>2567</c:v>
                </c:pt>
                <c:pt idx="5">
                  <c:v>#N/A</c:v>
                </c:pt>
                <c:pt idx="6">
                  <c:v>#N/A</c:v>
                </c:pt>
                <c:pt idx="7">
                  <c:v>2777</c:v>
                </c:pt>
                <c:pt idx="8">
                  <c:v>#N/A</c:v>
                </c:pt>
                <c:pt idx="9">
                  <c:v>#N/A</c:v>
                </c:pt>
                <c:pt idx="10">
                  <c:v>3382</c:v>
                </c:pt>
                <c:pt idx="11">
                  <c:v>#N/A</c:v>
                </c:pt>
                <c:pt idx="12">
                  <c:v>#N/A</c:v>
                </c:pt>
                <c:pt idx="13">
                  <c:v>3243</c:v>
                </c:pt>
                <c:pt idx="14">
                  <c:v>#N/A</c:v>
                </c:pt>
              </c:numCache>
            </c:numRef>
          </c:val>
          <c:smooth val="0"/>
          <c:extLst>
            <c:ext xmlns:c16="http://schemas.microsoft.com/office/drawing/2014/chart" uri="{C3380CC4-5D6E-409C-BE32-E72D297353CC}">
              <c16:uniqueId val="{00000008-5B42-4FF5-8CB2-0E17E9B57D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193091</c:v>
                </c:pt>
                <c:pt idx="5">
                  <c:v>196994</c:v>
                </c:pt>
                <c:pt idx="8">
                  <c:v>197181</c:v>
                </c:pt>
                <c:pt idx="11">
                  <c:v>193710</c:v>
                </c:pt>
                <c:pt idx="14">
                  <c:v>187115</c:v>
                </c:pt>
              </c:numCache>
            </c:numRef>
          </c:val>
          <c:extLst>
            <c:ext xmlns:c16="http://schemas.microsoft.com/office/drawing/2014/chart" uri="{C3380CC4-5D6E-409C-BE32-E72D297353CC}">
              <c16:uniqueId val="{00000000-4F07-46E3-BD7E-3E7E94EE52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36582</c:v>
                </c:pt>
                <c:pt idx="5">
                  <c:v>35001</c:v>
                </c:pt>
                <c:pt idx="8">
                  <c:v>34049</c:v>
                </c:pt>
                <c:pt idx="11">
                  <c:v>32454</c:v>
                </c:pt>
                <c:pt idx="14">
                  <c:v>31937</c:v>
                </c:pt>
              </c:numCache>
            </c:numRef>
          </c:val>
          <c:extLst>
            <c:ext xmlns:c16="http://schemas.microsoft.com/office/drawing/2014/chart" uri="{C3380CC4-5D6E-409C-BE32-E72D297353CC}">
              <c16:uniqueId val="{00000001-4F07-46E3-BD7E-3E7E94EE52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38065</c:v>
                </c:pt>
                <c:pt idx="5">
                  <c:v>47351</c:v>
                </c:pt>
                <c:pt idx="8">
                  <c:v>55967</c:v>
                </c:pt>
                <c:pt idx="11">
                  <c:v>59055</c:v>
                </c:pt>
                <c:pt idx="14">
                  <c:v>60838</c:v>
                </c:pt>
              </c:numCache>
            </c:numRef>
          </c:val>
          <c:extLst>
            <c:ext xmlns:c16="http://schemas.microsoft.com/office/drawing/2014/chart" uri="{C3380CC4-5D6E-409C-BE32-E72D297353CC}">
              <c16:uniqueId val="{00000002-4F07-46E3-BD7E-3E7E94EE52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07-46E3-BD7E-3E7E94EE52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07-46E3-BD7E-3E7E94EE52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128</c:v>
                </c:pt>
                <c:pt idx="3">
                  <c:v>137</c:v>
                </c:pt>
                <c:pt idx="6">
                  <c:v>122</c:v>
                </c:pt>
                <c:pt idx="9">
                  <c:v>128</c:v>
                </c:pt>
                <c:pt idx="12">
                  <c:v>130</c:v>
                </c:pt>
              </c:numCache>
            </c:numRef>
          </c:val>
          <c:extLst>
            <c:ext xmlns:c16="http://schemas.microsoft.com/office/drawing/2014/chart" uri="{C3380CC4-5D6E-409C-BE32-E72D297353CC}">
              <c16:uniqueId val="{00000005-4F07-46E3-BD7E-3E7E94EE52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20684</c:v>
                </c:pt>
                <c:pt idx="3">
                  <c:v>20907</c:v>
                </c:pt>
                <c:pt idx="6">
                  <c:v>21297</c:v>
                </c:pt>
                <c:pt idx="9">
                  <c:v>22330</c:v>
                </c:pt>
                <c:pt idx="12">
                  <c:v>22975</c:v>
                </c:pt>
              </c:numCache>
            </c:numRef>
          </c:val>
          <c:extLst>
            <c:ext xmlns:c16="http://schemas.microsoft.com/office/drawing/2014/chart" uri="{C3380CC4-5D6E-409C-BE32-E72D297353CC}">
              <c16:uniqueId val="{00000006-4F07-46E3-BD7E-3E7E94EE52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c:v>
                </c:pt>
                <c:pt idx="3">
                  <c:v>46</c:v>
                </c:pt>
                <c:pt idx="6">
                  <c:v>527</c:v>
                </c:pt>
                <c:pt idx="9">
                  <c:v>1314</c:v>
                </c:pt>
                <c:pt idx="12">
                  <c:v>1640</c:v>
                </c:pt>
              </c:numCache>
            </c:numRef>
          </c:val>
          <c:extLst>
            <c:ext xmlns:c16="http://schemas.microsoft.com/office/drawing/2014/chart" uri="{C3380CC4-5D6E-409C-BE32-E72D297353CC}">
              <c16:uniqueId val="{00000007-4F07-46E3-BD7E-3E7E94EE52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76489</c:v>
                </c:pt>
                <c:pt idx="3">
                  <c:v>59401</c:v>
                </c:pt>
                <c:pt idx="6">
                  <c:v>54269</c:v>
                </c:pt>
                <c:pt idx="9">
                  <c:v>50381</c:v>
                </c:pt>
                <c:pt idx="12">
                  <c:v>46430</c:v>
                </c:pt>
              </c:numCache>
            </c:numRef>
          </c:val>
          <c:extLst>
            <c:ext xmlns:c16="http://schemas.microsoft.com/office/drawing/2014/chart" uri="{C3380CC4-5D6E-409C-BE32-E72D297353CC}">
              <c16:uniqueId val="{00000008-4F07-46E3-BD7E-3E7E94EE52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2633</c:v>
                </c:pt>
                <c:pt idx="3">
                  <c:v>5021</c:v>
                </c:pt>
                <c:pt idx="6">
                  <c:v>8317</c:v>
                </c:pt>
                <c:pt idx="9">
                  <c:v>4387</c:v>
                </c:pt>
                <c:pt idx="12">
                  <c:v>6434</c:v>
                </c:pt>
              </c:numCache>
            </c:numRef>
          </c:val>
          <c:extLst>
            <c:ext xmlns:c16="http://schemas.microsoft.com/office/drawing/2014/chart" uri="{C3380CC4-5D6E-409C-BE32-E72D297353CC}">
              <c16:uniqueId val="{00000009-4F07-46E3-BD7E-3E7E94EE52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196937</c:v>
                </c:pt>
                <c:pt idx="3">
                  <c:v>197096</c:v>
                </c:pt>
                <c:pt idx="6">
                  <c:v>195268</c:v>
                </c:pt>
                <c:pt idx="9">
                  <c:v>204250</c:v>
                </c:pt>
                <c:pt idx="12">
                  <c:v>202312</c:v>
                </c:pt>
              </c:numCache>
            </c:numRef>
          </c:val>
          <c:extLst>
            <c:ext xmlns:c16="http://schemas.microsoft.com/office/drawing/2014/chart" uri="{C3380CC4-5D6E-409C-BE32-E72D297353CC}">
              <c16:uniqueId val="{0000000A-4F07-46E3-BD7E-3E7E94EE52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29163</c:v>
                </c:pt>
                <c:pt idx="2">
                  <c:v>#N/A</c:v>
                </c:pt>
                <c:pt idx="3">
                  <c:v>#N/A</c:v>
                </c:pt>
                <c:pt idx="4">
                  <c:v>3262</c:v>
                </c:pt>
                <c:pt idx="5">
                  <c:v>#N/A</c:v>
                </c:pt>
                <c:pt idx="6">
                  <c:v>#N/A</c:v>
                </c:pt>
                <c:pt idx="7">
                  <c:v>0</c:v>
                </c:pt>
                <c:pt idx="8">
                  <c:v>#N/A</c:v>
                </c:pt>
                <c:pt idx="9">
                  <c:v>#N/A</c:v>
                </c:pt>
                <c:pt idx="10">
                  <c:v>0</c:v>
                </c:pt>
                <c:pt idx="11">
                  <c:v>#N/A</c:v>
                </c:pt>
                <c:pt idx="12">
                  <c:v>#N/A</c:v>
                </c:pt>
                <c:pt idx="13">
                  <c:v>31</c:v>
                </c:pt>
                <c:pt idx="14">
                  <c:v>#N/A</c:v>
                </c:pt>
              </c:numCache>
            </c:numRef>
          </c:val>
          <c:smooth val="0"/>
          <c:extLst>
            <c:ext xmlns:c16="http://schemas.microsoft.com/office/drawing/2014/chart" uri="{C3380CC4-5D6E-409C-BE32-E72D297353CC}">
              <c16:uniqueId val="{0000000B-4F07-46E3-BD7E-3E7E94EE52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12559</c:v>
                </c:pt>
                <c:pt idx="1">
                  <c:v>11297</c:v>
                </c:pt>
                <c:pt idx="2">
                  <c:v>11980</c:v>
                </c:pt>
              </c:numCache>
            </c:numRef>
          </c:val>
          <c:extLst>
            <c:ext xmlns:c16="http://schemas.microsoft.com/office/drawing/2014/chart" uri="{C3380CC4-5D6E-409C-BE32-E72D297353CC}">
              <c16:uniqueId val="{00000000-AFAA-4A46-ADEB-9DB0599F35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11317</c:v>
                </c:pt>
                <c:pt idx="1">
                  <c:v>15734</c:v>
                </c:pt>
                <c:pt idx="2">
                  <c:v>19822</c:v>
                </c:pt>
              </c:numCache>
            </c:numRef>
          </c:val>
          <c:extLst>
            <c:ext xmlns:c16="http://schemas.microsoft.com/office/drawing/2014/chart" uri="{C3380CC4-5D6E-409C-BE32-E72D297353CC}">
              <c16:uniqueId val="{00000001-AFAA-4A46-ADEB-9DB0599F35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28740</c:v>
                </c:pt>
                <c:pt idx="1">
                  <c:v>29322</c:v>
                </c:pt>
                <c:pt idx="2">
                  <c:v>27442</c:v>
                </c:pt>
              </c:numCache>
            </c:numRef>
          </c:val>
          <c:extLst>
            <c:ext xmlns:c16="http://schemas.microsoft.com/office/drawing/2014/chart" uri="{C3380CC4-5D6E-409C-BE32-E72D297353CC}">
              <c16:uniqueId val="{00000002-AFAA-4A46-ADEB-9DB0599F35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岡山県倉敷市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元利償還金等</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は、主に緊急防災減災事業</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債や</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公共施設等適正管理推進</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事業債などの元利償還金の増加</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により、前年度より増加しているものの、下水道事業の公営企業に要する経費の財源とする地方債の償還財源に充てたと認められる繰入金の減により前年度より減少している。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算入公債費等（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「災害復旧費等に係る基準財政需要額」</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が減少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したものの、</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「事業費補正により基準財政需要額に算入された公債費」のうち、地域振興費</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額となったことで前年度より</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その結果、実質公債費比率の分子は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今後積立額を増やして積立不足を解消する予定である。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岡山県倉敷市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は、ＰＦＩ事業費（</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倉敷学校給食共同調理場整備</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「債務負担行為に基づく支出予定額」は増加したものの、下水道事業の企業債現在高の減などによる「公営企業債等繰入見込額」や一般会計の「地方債の現在高」が減少したため、前年より減少している。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(B)</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基金への積み増しにより充当可能基金は増加したものの、臨時財源対策債及び下水道事業の企業債の償還費の減によって基準財政需要額算入見込額が減少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したことにより、前年度より</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している。その結果、将来負担比率の分子は大幅に</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岡山県倉敷市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物価高騰対応のため、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財政調整基金を約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倉敷西部クリーンセンター整備のために清掃施設整備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億円などの取り崩しを行った一方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決算剰余金から財政調整基金に約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億円積み立てたほか、減</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基金へ約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億円などを積み立てた結果、基金全体としては約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情勢の変化による税収の落ち込みや自然災害など不測の事態に備えるため、また公共施設の老朽化対策や学校施設の大規模改修など、特定の事業の財源として活用するために、今後も基金を積み立てていくことを予定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・公共施設整備基金：公共施設の整備</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・学校施設整備基金：学校施設の整備</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・地域振興基金：市民の連帯の強化及び地域振興の推進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・清掃施設整備基金：清掃施設の整備の円滑な推進を図り、もって一般廃棄物の適正な処理と生活環境の保全及び公衆衛生の向上に資すること</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・災害復興基金：災害からの復旧・復興を図る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今後の事業実施に備えて積立てたことによる増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清掃施設整備基金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倉敷西部クリーンセンター整備事業のため、約１１億円取り崩したことによる減</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・公共施設整備基金：今後の公共施設の整備等に備えて計画的に積み立てる予定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・学校施設整備基金：今後の学校施設の整備等に備えて計画的に積み立てる予定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・清掃施設整備基金：今後の清掃施設の整備等に備えて計画的に積み立てる予定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・災害復興基金：災害復旧事業等に計画的に充当を行う。また、今後も発生する災害に備えて計画的に積み立てる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物価高騰対応のため、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取り崩したものの、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決算剰余金から財政調整基金に約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税収の落ち込みや自然災害など不測の事態に備えるため、決算剰余金の活用などにより、今後も積み立てていくこととしている。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市債の償還時の財源として活用するため、約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億円を積み立てたことによる増。</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市場公募債の一括償還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や今後増大が見込まれる市債の償還金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に備えて毎年度計画的に積み立てる予定。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473,670
465,138
356.07
232,438,069
225,179,151
5,818,635
118,041,925
201,662,371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５年間の推移をみると、ほぼ横ばいで推移しているが、当該年度は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、基準財政収入額の減少及び基準財政需要額の増加により、単年度指数でみると０．０３２ポイント悪化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となったことから、３年平均の値では、３年平均の対象から除外される令和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年度の単年度の値を下回</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０．０１ポイントの悪化となっている。市税の収納率は９８．</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％で、行財政改革プラン２０２０（令和２～６年度）の目標値９７．６％を大きく上回っており、引き続き歳入確保に努めるとともに、歳出の削減を図る。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経常経費充当一般財源は、</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２９</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費が</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億円増加したことなどにより、総額で</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３９．９</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億円の増加となった</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ものの、</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経常一般財源</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地方交付税や地方特例交付金等の増加</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により、総額で</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７２．２</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、経常収支比率は</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改善</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８９．１</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、類似団体内平均値</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下回っている。今後も厳しい財政状況が見込まれるが、倉敷みらい創成戦略や行財政改革プラン２０２</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１１</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年度）に基づき、歳出の削減を図りながら、市税収入の拡充と一層の歳入確保に努める。</a:t>
          </a:r>
          <a:endParaRPr kumimoji="0"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16721</xdr:rowOff>
    </xdr:from>
    <xdr:to>
      <xdr:col>23</xdr:col>
      <xdr:colOff>133350</xdr:colOff>
      <xdr:row>65</xdr:row>
      <xdr:rowOff>101177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60971"/>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65</xdr:row>
      <xdr:rowOff>101177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6847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67521</xdr:rowOff>
    </xdr:from>
    <xdr:to>
      <xdr:col>15</xdr:col>
      <xdr:colOff>82550</xdr:colOff>
      <xdr:row>64</xdr:row>
      <xdr:rowOff>95673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4032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67521</xdr:rowOff>
    </xdr:from>
    <xdr:to>
      <xdr:col>11</xdr:col>
      <xdr:colOff>31750</xdr:colOff>
      <xdr:row>65</xdr:row>
      <xdr:rowOff>36830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4032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137371</xdr:rowOff>
    </xdr:from>
    <xdr:to>
      <xdr:col>23</xdr:col>
      <xdr:colOff>184150</xdr:colOff>
      <xdr:row>65</xdr:row>
      <xdr:rowOff>67521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153898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162154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6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156650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16721</xdr:rowOff>
    </xdr:from>
    <xdr:to>
      <xdr:col>11</xdr:col>
      <xdr:colOff>82550</xdr:colOff>
      <xdr:row>64</xdr:row>
      <xdr:rowOff>118321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128498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5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退職者数の増加により人件費が増となり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、人口１人当たりの決算額は前年度より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６，３９７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に引き続き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、類似団体内平均値を下回って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歳出抑制に努めた成果が一定程度あったものと考えられる。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全体的な歳出について、引き続き、行財政改革等の推進により削減に努める。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160965</xdr:rowOff>
    </xdr:from>
    <xdr:to>
      <xdr:col>23</xdr:col>
      <xdr:colOff>133350</xdr:colOff>
      <xdr:row>83</xdr:row>
      <xdr:rowOff>118148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19865"/>
          <a:ext cx="838200" cy="1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160965</xdr:rowOff>
    </xdr:from>
    <xdr:to>
      <xdr:col>19</xdr:col>
      <xdr:colOff>133350</xdr:colOff>
      <xdr:row>83</xdr:row>
      <xdr:rowOff>101278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19865"/>
          <a:ext cx="889000" cy="1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24986</xdr:rowOff>
    </xdr:from>
    <xdr:to>
      <xdr:col>15</xdr:col>
      <xdr:colOff>82550</xdr:colOff>
      <xdr:row>83</xdr:row>
      <xdr:rowOff>101278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55336"/>
          <a:ext cx="889000" cy="7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755</xdr:rowOff>
    </xdr:from>
    <xdr:to>
      <xdr:col>11</xdr:col>
      <xdr:colOff>31750</xdr:colOff>
      <xdr:row>83</xdr:row>
      <xdr:rowOff>24986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31105"/>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67348</xdr:rowOff>
    </xdr:from>
    <xdr:to>
      <xdr:col>23</xdr:col>
      <xdr:colOff>184150</xdr:colOff>
      <xdr:row>83</xdr:row>
      <xdr:rowOff>168948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83875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4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110165</xdr:rowOff>
    </xdr:from>
    <xdr:to>
      <xdr:col>19</xdr:col>
      <xdr:colOff>184150</xdr:colOff>
      <xdr:row>83</xdr:row>
      <xdr:rowOff>40315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6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50492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37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50478</xdr:rowOff>
    </xdr:from>
    <xdr:to>
      <xdr:col>15</xdr:col>
      <xdr:colOff>133350</xdr:colOff>
      <xdr:row>83</xdr:row>
      <xdr:rowOff>152078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162255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145636</xdr:rowOff>
    </xdr:from>
    <xdr:to>
      <xdr:col>11</xdr:col>
      <xdr:colOff>82550</xdr:colOff>
      <xdr:row>83</xdr:row>
      <xdr:rowOff>75786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0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85963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7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121405</xdr:rowOff>
    </xdr:from>
    <xdr:to>
      <xdr:col>7</xdr:col>
      <xdr:colOff>31750</xdr:colOff>
      <xdr:row>83</xdr:row>
      <xdr:rowOff>51555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8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36332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6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も高い水準となっていたことを受け、独自給料表であった行政職給料表を、国の行政職俸給表（１）と同一の給料表へ見直し、平成３１年４月１日に移行した。３年間の現給保障期間を経て、令和４年度から見込みどおり低下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35719</xdr:rowOff>
    </xdr:from>
    <xdr:to>
      <xdr:col>81</xdr:col>
      <xdr:colOff>44450</xdr:colOff>
      <xdr:row>87</xdr:row>
      <xdr:rowOff>65881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951869"/>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65881</xdr:rowOff>
    </xdr:from>
    <xdr:to>
      <xdr:col>77</xdr:col>
      <xdr:colOff>44450</xdr:colOff>
      <xdr:row>87</xdr:row>
      <xdr:rowOff>65881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982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65881</xdr:rowOff>
    </xdr:from>
    <xdr:to>
      <xdr:col>72</xdr:col>
      <xdr:colOff>203200</xdr:colOff>
      <xdr:row>88</xdr:row>
      <xdr:rowOff>15081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8203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15081</xdr:rowOff>
    </xdr:from>
    <xdr:to>
      <xdr:col>68</xdr:col>
      <xdr:colOff>152400</xdr:colOff>
      <xdr:row>88</xdr:row>
      <xdr:rowOff>90488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102681"/>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156369</xdr:rowOff>
    </xdr:from>
    <xdr:to>
      <xdr:col>81</xdr:col>
      <xdr:colOff>95250</xdr:colOff>
      <xdr:row>87</xdr:row>
      <xdr:rowOff>86519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128446</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15081</xdr:rowOff>
    </xdr:from>
    <xdr:to>
      <xdr:col>77</xdr:col>
      <xdr:colOff>95250</xdr:colOff>
      <xdr:row>87</xdr:row>
      <xdr:rowOff>116681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9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101458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01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15081</xdr:rowOff>
    </xdr:from>
    <xdr:to>
      <xdr:col>73</xdr:col>
      <xdr:colOff>44450</xdr:colOff>
      <xdr:row>87</xdr:row>
      <xdr:rowOff>116681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101458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135731</xdr:rowOff>
    </xdr:from>
    <xdr:to>
      <xdr:col>68</xdr:col>
      <xdr:colOff>203200</xdr:colOff>
      <xdr:row>88</xdr:row>
      <xdr:rowOff>65881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0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50658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13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39688</xdr:rowOff>
    </xdr:from>
    <xdr:to>
      <xdr:col>64</xdr:col>
      <xdr:colOff>152400</xdr:colOff>
      <xdr:row>88</xdr:row>
      <xdr:rowOff>141288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126065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21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過去５年間の推移は、微増傾向となっているが、市民のニーズやライフスタイルの変化に対応しながら 、 最適な行政サービスを効率的に提供できるよう、行財政改革プラン２０２５（令和７～１１年度）において、</a:t>
          </a:r>
          <a:r>
            <a:rPr kumimoji="1" lang="en-US" altLang="ja-JP" sz="1300">
              <a:latin typeface="ＭＳ Ｐゴシック" panose="020B0600070205080204" pitchFamily="50" charset="-128"/>
              <a:ea typeface="ＭＳ Ｐゴシック" panose="020B0600070205080204" pitchFamily="50" charset="-128"/>
            </a:rPr>
            <a:t>Ⅰ</a:t>
          </a:r>
          <a:r>
            <a:rPr kumimoji="1" lang="ja-JP" altLang="en-US" sz="1300">
              <a:latin typeface="ＭＳ Ｐゴシック" panose="020B0600070205080204" pitchFamily="50" charset="-128"/>
              <a:ea typeface="ＭＳ Ｐゴシック" panose="020B0600070205080204" pitchFamily="50" charset="-128"/>
            </a:rPr>
            <a:t>ＣＴの活用による業務効率化、行政手続きのデジタル化など、行政運営の効率化・合理化に取り組んでいる。また、定年延長、退職者数の推移や行政需要に応じた職員体制などをふまえて、数年後を見据えた職員採用を実施している。今後も引き続き、組織やポストの適正化を図り、定員の適正化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90896</xdr:rowOff>
    </xdr:from>
    <xdr:to>
      <xdr:col>81</xdr:col>
      <xdr:colOff>44450</xdr:colOff>
      <xdr:row>60</xdr:row>
      <xdr:rowOff>97790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37789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77107</xdr:rowOff>
    </xdr:from>
    <xdr:to>
      <xdr:col>77</xdr:col>
      <xdr:colOff>44450</xdr:colOff>
      <xdr:row>60</xdr:row>
      <xdr:rowOff>90896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36410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59872</xdr:rowOff>
    </xdr:from>
    <xdr:to>
      <xdr:col>72</xdr:col>
      <xdr:colOff>203200</xdr:colOff>
      <xdr:row>60</xdr:row>
      <xdr:rowOff>77107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3468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52977</xdr:rowOff>
    </xdr:from>
    <xdr:to>
      <xdr:col>68</xdr:col>
      <xdr:colOff>152400</xdr:colOff>
      <xdr:row>60</xdr:row>
      <xdr:rowOff>59872</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3399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40096</xdr:rowOff>
    </xdr:from>
    <xdr:to>
      <xdr:col>77</xdr:col>
      <xdr:colOff>95250</xdr:colOff>
      <xdr:row>60</xdr:row>
      <xdr:rowOff>141696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151873</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095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26307</xdr:rowOff>
    </xdr:from>
    <xdr:to>
      <xdr:col>73</xdr:col>
      <xdr:colOff>44450</xdr:colOff>
      <xdr:row>60</xdr:row>
      <xdr:rowOff>127907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138084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9072</xdr:rowOff>
    </xdr:from>
    <xdr:to>
      <xdr:col>68</xdr:col>
      <xdr:colOff>203200</xdr:colOff>
      <xdr:row>60</xdr:row>
      <xdr:rowOff>110672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120849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当年度は前年度に比べ、０．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悪化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したが、これは３箇年の平均値であり、当年度の単年度実質公債費比率</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３年</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回ったことによる。単年度実質公債費比率は、前年度に比べ０．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しているが、これは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普通交付税額の増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が主な要因となっている。第七次総合計画（令和３～１２年度）においては令和７年度の実質公債費比率の目標値を３．２％としており、引き続きその目標が達成できるよう、市債発行の抑制に努めていく。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153670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8241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137583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129540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7839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22437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160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したが、これは下水道事業の地方債残高の減少などにより公営企業債等繰入見込額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が減少し、将来負担額は減少したが、充当可能財源等も減少したため、分子が増加した。加えて、普通交付税等の増加に伴い、分母である標準財政規模が増加した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ことが主な要因となっている。今後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老朽化した施設の更新等により比率が上昇することが見込まれることから、各種事業について計画段階から事業内容を精査し、財政の健全化に努める。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82652</xdr:rowOff>
    </xdr:from>
    <xdr:to>
      <xdr:col>68</xdr:col>
      <xdr:colOff>152400</xdr:colOff>
      <xdr:row>16</xdr:row>
      <xdr:rowOff>9042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82952"/>
          <a:ext cx="889000" cy="26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92727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31852</xdr:rowOff>
    </xdr:from>
    <xdr:to>
      <xdr:col>68</xdr:col>
      <xdr:colOff>203200</xdr:colOff>
      <xdr:row>14</xdr:row>
      <xdr:rowOff>133452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143629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0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129692</xdr:rowOff>
    </xdr:from>
    <xdr:to>
      <xdr:col>64</xdr:col>
      <xdr:colOff>152400</xdr:colOff>
      <xdr:row>16</xdr:row>
      <xdr:rowOff>59842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70019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47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473,670
465,138
356.07
232,438,069
225,179,151
5,818,635
118,041,925
201,662,371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人件費に係る経常収支比率は、前年度から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０．９ポ</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イント下回っている。本市では、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倉敷市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改革</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プラン２０２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年度）において、ＡＩ・ＲＰＡ等ＩＣＴの活用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により、今後も組織やポストの適正化を図り、人件費の削減に努める。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82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物件費に係る経常収支比率は、前年度から０．</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して</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おり、類似団体平均値を２．３ポイント下回っているが、決算額は増加している。</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これは、</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高齢者インフルエンザ等予防接種事業など</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に係る経費が</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したことが主な要因である</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が、今後も物価高騰により委託費などの物件費の増加が見込まれるため、倉敷市行財政改革プラン２０２５（令和７～１１年度）に基づき、歳出の抑制を図りながら健全な運営に</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努める。</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85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6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3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3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前年度から０．６ポイント減少しているが、施設型・地域型保育給付事業費や児童手当給付事業費等の増により決算額は増加している。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今後も高齢化の進展や障がい者支援対策などにかかる扶助費の増加が見込まれるため、倉敷市行財政改革プラン２０２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に基づき、歳出の抑制を図りながら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健全な財政運営に努める。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82550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79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187325</xdr:colOff>
      <xdr:row>57</xdr:row>
      <xdr:rowOff>82550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4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63500</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6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139700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その他に係る経常収支比率が類似団体平均を上回っているのは、繰出金の増加が主な要因である。少子高齢化の進展に伴う給付費の伸びにより、後期高齢者医療事業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介護保険事業に対する繰出金は今後も増加が見込まれるが、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給付と負担のバランスを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はかることなどにより、普通会計の負担額を減らしていくように努める。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60</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10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60</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72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57150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47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に係る経常収支比率は、前年度から０．８ポイント減少している。これは、物価高騰対策経済支援事業や電気・ガス価格高騰緊急経済対策事業等の臨時交付金を活用した事業費に係る経費が減少したことが主な要因であり、類似団体内平均値を１．６ポイント下回ってはいるが、今後も定期的な補助金の見直し等に取り組んで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9105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654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145288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35</xdr:row>
      <xdr:rowOff>28702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74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47007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103632</xdr:rowOff>
    </xdr:from>
    <xdr:to>
      <xdr:col>78</xdr:col>
      <xdr:colOff>120650</xdr:colOff>
      <xdr:row>35</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43959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公債費に係る経常収支比率は、前年度から０．９ポイント減少しているが、類似団体内平均値を０．８ポイント上回っている。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平成３０年７月豪雨災害への対応のために発行した市債の償還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要因として挙げられるが、今後は公共施設個別計画に基づく施設整備や、防災減災対策などによる市債発行額の増により公債費の増加が見込まれており、行財政プラン２０２５（令和７～１１年度）による行財政改革の推進によって健全財政を維持するように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867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71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公債費以外の経常収支比率は、昨年度より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４．９</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数値が改善した大きな理由は、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や地方特例交付金等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経常一般財源が増加したことである。</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今後も、人員配置の適正化など、行財政改革の更なる推進により、経費削減や合理化に努める。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8889</xdr:rowOff>
    </xdr:from>
    <xdr:to>
      <xdr:col>82</xdr:col>
      <xdr:colOff>107950</xdr:colOff>
      <xdr:row>76</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0390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100330</xdr:rowOff>
    </xdr:from>
    <xdr:to>
      <xdr:col>78</xdr:col>
      <xdr:colOff>69850</xdr:colOff>
      <xdr:row>76</xdr:row>
      <xdr:rowOff>54611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590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96520</xdr:rowOff>
    </xdr:from>
    <xdr:to>
      <xdr:col>73</xdr:col>
      <xdr:colOff>180975</xdr:colOff>
      <xdr:row>75</xdr:row>
      <xdr:rowOff>100330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55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96520</xdr:rowOff>
    </xdr:from>
    <xdr:to>
      <xdr:col>69</xdr:col>
      <xdr:colOff>92075</xdr:colOff>
      <xdr:row>76</xdr:row>
      <xdr:rowOff>46989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552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129540</xdr:rowOff>
    </xdr:from>
    <xdr:to>
      <xdr:col>82</xdr:col>
      <xdr:colOff>158750</xdr:colOff>
      <xdr:row>76</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146067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3811</xdr:rowOff>
    </xdr:from>
    <xdr:to>
      <xdr:col>78</xdr:col>
      <xdr:colOff>120650</xdr:colOff>
      <xdr:row>76</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115587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49530</xdr:rowOff>
    </xdr:from>
    <xdr:to>
      <xdr:col>74</xdr:col>
      <xdr:colOff>31750</xdr:colOff>
      <xdr:row>75</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161307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45720</xdr:rowOff>
    </xdr:from>
    <xdr:to>
      <xdr:col>69</xdr:col>
      <xdr:colOff>142875</xdr:colOff>
      <xdr:row>75</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167639</xdr:rowOff>
    </xdr:from>
    <xdr:to>
      <xdr:col>65</xdr:col>
      <xdr:colOff>53975</xdr:colOff>
      <xdr:row>76</xdr:row>
      <xdr:rowOff>97789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107967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90614</xdr:rowOff>
    </xdr:from>
    <xdr:to>
      <xdr:col>29</xdr:col>
      <xdr:colOff>127000</xdr:colOff>
      <xdr:row>17</xdr:row>
      <xdr:rowOff>115113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1439"/>
          <a:ext cx="647700" cy="195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115113</xdr:rowOff>
    </xdr:from>
    <xdr:to>
      <xdr:col>26</xdr:col>
      <xdr:colOff>50800</xdr:colOff>
      <xdr:row>17</xdr:row>
      <xdr:rowOff>154546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7388"/>
          <a:ext cx="698500" cy="39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149403</xdr:rowOff>
    </xdr:from>
    <xdr:to>
      <xdr:col>22</xdr:col>
      <xdr:colOff>114300</xdr:colOff>
      <xdr:row>17</xdr:row>
      <xdr:rowOff>154546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11678"/>
          <a:ext cx="698500" cy="5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149403</xdr:rowOff>
    </xdr:from>
    <xdr:to>
      <xdr:col>18</xdr:col>
      <xdr:colOff>177800</xdr:colOff>
      <xdr:row>17</xdr:row>
      <xdr:rowOff>159080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1678"/>
          <a:ext cx="698500" cy="9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39814</xdr:rowOff>
    </xdr:from>
    <xdr:to>
      <xdr:col>29</xdr:col>
      <xdr:colOff>177800</xdr:colOff>
      <xdr:row>16</xdr:row>
      <xdr:rowOff>141414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11891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64313</xdr:rowOff>
    </xdr:from>
    <xdr:to>
      <xdr:col>26</xdr:col>
      <xdr:colOff>101600</xdr:colOff>
      <xdr:row>17</xdr:row>
      <xdr:rowOff>165913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150690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12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103746</xdr:rowOff>
    </xdr:from>
    <xdr:to>
      <xdr:col>22</xdr:col>
      <xdr:colOff>165100</xdr:colOff>
      <xdr:row>18</xdr:row>
      <xdr:rowOff>33896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6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18673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5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98603</xdr:rowOff>
    </xdr:from>
    <xdr:to>
      <xdr:col>19</xdr:col>
      <xdr:colOff>38100</xdr:colOff>
      <xdr:row>18</xdr:row>
      <xdr:rowOff>28753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108280</xdr:rowOff>
    </xdr:from>
    <xdr:to>
      <xdr:col>15</xdr:col>
      <xdr:colOff>101600</xdr:colOff>
      <xdr:row>18</xdr:row>
      <xdr:rowOff>38430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23207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5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294374</xdr:rowOff>
    </xdr:from>
    <xdr:to>
      <xdr:col>29</xdr:col>
      <xdr:colOff>127000</xdr:colOff>
      <xdr:row>35</xdr:row>
      <xdr:rowOff>304241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04724"/>
          <a:ext cx="647700" cy="9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294374</xdr:rowOff>
    </xdr:from>
    <xdr:to>
      <xdr:col>26</xdr:col>
      <xdr:colOff>50800</xdr:colOff>
      <xdr:row>36</xdr:row>
      <xdr:rowOff>927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4724"/>
          <a:ext cx="698500" cy="49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927</xdr:rowOff>
    </xdr:from>
    <xdr:to>
      <xdr:col>22</xdr:col>
      <xdr:colOff>114300</xdr:colOff>
      <xdr:row>36</xdr:row>
      <xdr:rowOff>18529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4177"/>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18529</xdr:rowOff>
    </xdr:from>
    <xdr:to>
      <xdr:col>18</xdr:col>
      <xdr:colOff>177800</xdr:colOff>
      <xdr:row>36</xdr:row>
      <xdr:rowOff>69279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71779"/>
          <a:ext cx="698500" cy="50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253441</xdr:rowOff>
    </xdr:from>
    <xdr:to>
      <xdr:col>29</xdr:col>
      <xdr:colOff>177800</xdr:colOff>
      <xdr:row>36</xdr:row>
      <xdr:rowOff>12141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3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225518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243574</xdr:rowOff>
    </xdr:from>
    <xdr:to>
      <xdr:col>26</xdr:col>
      <xdr:colOff>101600</xdr:colOff>
      <xdr:row>36</xdr:row>
      <xdr:rowOff>2274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329951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293027</xdr:rowOff>
    </xdr:from>
    <xdr:to>
      <xdr:col>22</xdr:col>
      <xdr:colOff>165100</xdr:colOff>
      <xdr:row>36</xdr:row>
      <xdr:rowOff>51727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3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36504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8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310629</xdr:rowOff>
    </xdr:from>
    <xdr:to>
      <xdr:col>19</xdr:col>
      <xdr:colOff>38100</xdr:colOff>
      <xdr:row>36</xdr:row>
      <xdr:rowOff>69329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0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54106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0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18479</xdr:rowOff>
    </xdr:from>
    <xdr:to>
      <xdr:col>15</xdr:col>
      <xdr:colOff>101600</xdr:colOff>
      <xdr:row>36</xdr:row>
      <xdr:rowOff>120079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71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104856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5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473,670
465,138
356.07
232,438,069
225,179,151
5,818,635
118,041,925
201,662,371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56490</xdr:rowOff>
    </xdr:from>
    <xdr:to>
      <xdr:col>24</xdr:col>
      <xdr:colOff>63500</xdr:colOff>
      <xdr:row>37</xdr:row>
      <xdr:rowOff>107141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8690"/>
          <a:ext cx="838200" cy="22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63805</xdr:rowOff>
    </xdr:from>
    <xdr:to>
      <xdr:col>19</xdr:col>
      <xdr:colOff>177800</xdr:colOff>
      <xdr:row>37</xdr:row>
      <xdr:rowOff>107141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07455"/>
          <a:ext cx="889000" cy="4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63805</xdr:rowOff>
    </xdr:from>
    <xdr:to>
      <xdr:col>15</xdr:col>
      <xdr:colOff>50800</xdr:colOff>
      <xdr:row>37</xdr:row>
      <xdr:rowOff>80329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7455"/>
          <a:ext cx="8890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66319</xdr:rowOff>
    </xdr:from>
    <xdr:to>
      <xdr:col>10</xdr:col>
      <xdr:colOff>114300</xdr:colOff>
      <xdr:row>37</xdr:row>
      <xdr:rowOff>80329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09969"/>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5690</xdr:rowOff>
    </xdr:from>
    <xdr:to>
      <xdr:col>24</xdr:col>
      <xdr:colOff>114300</xdr:colOff>
      <xdr:row>36</xdr:row>
      <xdr:rowOff>107290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155567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56341</xdr:rowOff>
    </xdr:from>
    <xdr:to>
      <xdr:col>20</xdr:col>
      <xdr:colOff>38100</xdr:colOff>
      <xdr:row>37</xdr:row>
      <xdr:rowOff>157941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149068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13005</xdr:rowOff>
    </xdr:from>
    <xdr:to>
      <xdr:col>15</xdr:col>
      <xdr:colOff>101600</xdr:colOff>
      <xdr:row>37</xdr:row>
      <xdr:rowOff>114605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105732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29529</xdr:rowOff>
    </xdr:from>
    <xdr:to>
      <xdr:col>10</xdr:col>
      <xdr:colOff>165100</xdr:colOff>
      <xdr:row>37</xdr:row>
      <xdr:rowOff>131129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122256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15519</xdr:rowOff>
    </xdr:from>
    <xdr:to>
      <xdr:col>6</xdr:col>
      <xdr:colOff>38100</xdr:colOff>
      <xdr:row>37</xdr:row>
      <xdr:rowOff>117119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108246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126241</xdr:rowOff>
    </xdr:from>
    <xdr:to>
      <xdr:col>24</xdr:col>
      <xdr:colOff>63500</xdr:colOff>
      <xdr:row>58</xdr:row>
      <xdr:rowOff>2483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898891"/>
          <a:ext cx="838200" cy="4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153159</xdr:rowOff>
    </xdr:from>
    <xdr:to>
      <xdr:col>19</xdr:col>
      <xdr:colOff>177800</xdr:colOff>
      <xdr:row>58</xdr:row>
      <xdr:rowOff>2483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754359"/>
          <a:ext cx="889000" cy="19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153159</xdr:rowOff>
    </xdr:from>
    <xdr:to>
      <xdr:col>15</xdr:col>
      <xdr:colOff>50800</xdr:colOff>
      <xdr:row>57</xdr:row>
      <xdr:rowOff>78092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754359"/>
          <a:ext cx="889000" cy="9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78092</xdr:rowOff>
    </xdr:from>
    <xdr:to>
      <xdr:col>10</xdr:col>
      <xdr:colOff>114300</xdr:colOff>
      <xdr:row>57</xdr:row>
      <xdr:rowOff>112182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850742"/>
          <a:ext cx="889000" cy="3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75441</xdr:rowOff>
    </xdr:from>
    <xdr:to>
      <xdr:col>24</xdr:col>
      <xdr:colOff>114300</xdr:colOff>
      <xdr:row>58</xdr:row>
      <xdr:rowOff>5591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8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53868</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2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123133</xdr:rowOff>
    </xdr:from>
    <xdr:to>
      <xdr:col>20</xdr:col>
      <xdr:colOff>38100</xdr:colOff>
      <xdr:row>58</xdr:row>
      <xdr:rowOff>53283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89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44410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98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102359</xdr:rowOff>
    </xdr:from>
    <xdr:to>
      <xdr:col>15</xdr:col>
      <xdr:colOff>101600</xdr:colOff>
      <xdr:row>57</xdr:row>
      <xdr:rowOff>32509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70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23636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79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27292</xdr:rowOff>
    </xdr:from>
    <xdr:to>
      <xdr:col>10</xdr:col>
      <xdr:colOff>165100</xdr:colOff>
      <xdr:row>57</xdr:row>
      <xdr:rowOff>128892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120019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89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61382</xdr:rowOff>
    </xdr:from>
    <xdr:to>
      <xdr:col>6</xdr:col>
      <xdr:colOff>38100</xdr:colOff>
      <xdr:row>57</xdr:row>
      <xdr:rowOff>162982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3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154109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2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42270</xdr:rowOff>
    </xdr:from>
    <xdr:to>
      <xdr:col>24</xdr:col>
      <xdr:colOff>63500</xdr:colOff>
      <xdr:row>76</xdr:row>
      <xdr:rowOff>51552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072470"/>
          <a:ext cx="8382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42270</xdr:rowOff>
    </xdr:from>
    <xdr:to>
      <xdr:col>19</xdr:col>
      <xdr:colOff>177800</xdr:colOff>
      <xdr:row>76</xdr:row>
      <xdr:rowOff>49220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072470"/>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49220</xdr:rowOff>
    </xdr:from>
    <xdr:to>
      <xdr:col>15</xdr:col>
      <xdr:colOff>50800</xdr:colOff>
      <xdr:row>76</xdr:row>
      <xdr:rowOff>68331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079420"/>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68331</xdr:rowOff>
    </xdr:from>
    <xdr:to>
      <xdr:col>10</xdr:col>
      <xdr:colOff>114300</xdr:colOff>
      <xdr:row>76</xdr:row>
      <xdr:rowOff>70983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098531"/>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xdr:rowOff>
    </xdr:from>
    <xdr:to>
      <xdr:col>24</xdr:col>
      <xdr:colOff>114300</xdr:colOff>
      <xdr:row>76</xdr:row>
      <xdr:rowOff>102352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3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23629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8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162920</xdr:rowOff>
    </xdr:from>
    <xdr:to>
      <xdr:col>20</xdr:col>
      <xdr:colOff>38100</xdr:colOff>
      <xdr:row>76</xdr:row>
      <xdr:rowOff>93070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109598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7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169870</xdr:rowOff>
    </xdr:from>
    <xdr:to>
      <xdr:col>15</xdr:col>
      <xdr:colOff>101600</xdr:colOff>
      <xdr:row>76</xdr:row>
      <xdr:rowOff>100020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116547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80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17531</xdr:rowOff>
    </xdr:from>
    <xdr:to>
      <xdr:col>10</xdr:col>
      <xdr:colOff>165100</xdr:colOff>
      <xdr:row>76</xdr:row>
      <xdr:rowOff>119131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135658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82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20183</xdr:rowOff>
    </xdr:from>
    <xdr:to>
      <xdr:col>6</xdr:col>
      <xdr:colOff>38100</xdr:colOff>
      <xdr:row>76</xdr:row>
      <xdr:rowOff>121783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5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138309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82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88951</xdr:rowOff>
    </xdr:from>
    <xdr:to>
      <xdr:col>24</xdr:col>
      <xdr:colOff>63500</xdr:colOff>
      <xdr:row>96</xdr:row>
      <xdr:rowOff>153057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48151"/>
          <a:ext cx="8382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153057</xdr:rowOff>
    </xdr:from>
    <xdr:to>
      <xdr:col>19</xdr:col>
      <xdr:colOff>177800</xdr:colOff>
      <xdr:row>97</xdr:row>
      <xdr:rowOff>96931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12257"/>
          <a:ext cx="889000" cy="1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100893</xdr:rowOff>
    </xdr:from>
    <xdr:to>
      <xdr:col>15</xdr:col>
      <xdr:colOff>50800</xdr:colOff>
      <xdr:row>97</xdr:row>
      <xdr:rowOff>96931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60093"/>
          <a:ext cx="889000" cy="1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100893</xdr:rowOff>
    </xdr:from>
    <xdr:to>
      <xdr:col>10</xdr:col>
      <xdr:colOff>114300</xdr:colOff>
      <xdr:row>98</xdr:row>
      <xdr:rowOff>26129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60093"/>
          <a:ext cx="889000" cy="2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38151</xdr:rowOff>
    </xdr:from>
    <xdr:to>
      <xdr:col>24</xdr:col>
      <xdr:colOff>114300</xdr:colOff>
      <xdr:row>96</xdr:row>
      <xdr:rowOff>139751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16578</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102257</xdr:rowOff>
    </xdr:from>
    <xdr:to>
      <xdr:col>20</xdr:col>
      <xdr:colOff>38100</xdr:colOff>
      <xdr:row>97</xdr:row>
      <xdr:rowOff>32407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23534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5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46131</xdr:rowOff>
    </xdr:from>
    <xdr:to>
      <xdr:col>15</xdr:col>
      <xdr:colOff>101600</xdr:colOff>
      <xdr:row>97</xdr:row>
      <xdr:rowOff>147731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7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138858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6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50093</xdr:rowOff>
    </xdr:from>
    <xdr:to>
      <xdr:col>10</xdr:col>
      <xdr:colOff>165100</xdr:colOff>
      <xdr:row>96</xdr:row>
      <xdr:rowOff>151693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142820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0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146779</xdr:rowOff>
    </xdr:from>
    <xdr:to>
      <xdr:col>6</xdr:col>
      <xdr:colOff>38100</xdr:colOff>
      <xdr:row>98</xdr:row>
      <xdr:rowOff>76929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7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68056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87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86382</xdr:rowOff>
    </xdr:from>
    <xdr:to>
      <xdr:col>55</xdr:col>
      <xdr:colOff>0</xdr:colOff>
      <xdr:row>36</xdr:row>
      <xdr:rowOff>165020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258582"/>
          <a:ext cx="8382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86382</xdr:rowOff>
    </xdr:from>
    <xdr:to>
      <xdr:col>50</xdr:col>
      <xdr:colOff>114300</xdr:colOff>
      <xdr:row>36</xdr:row>
      <xdr:rowOff>98225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258582"/>
          <a:ext cx="889000" cy="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98225</xdr:rowOff>
    </xdr:from>
    <xdr:to>
      <xdr:col>45</xdr:col>
      <xdr:colOff>177800</xdr:colOff>
      <xdr:row>36</xdr:row>
      <xdr:rowOff>140440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270425"/>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27174</xdr:rowOff>
    </xdr:from>
    <xdr:to>
      <xdr:col>41</xdr:col>
      <xdr:colOff>50800</xdr:colOff>
      <xdr:row>36</xdr:row>
      <xdr:rowOff>140440</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170674"/>
          <a:ext cx="889000" cy="114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114220</xdr:rowOff>
    </xdr:from>
    <xdr:to>
      <xdr:col>55</xdr:col>
      <xdr:colOff>50800</xdr:colOff>
      <xdr:row>37</xdr:row>
      <xdr:rowOff>44370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137097</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35582</xdr:rowOff>
    </xdr:from>
    <xdr:to>
      <xdr:col>50</xdr:col>
      <xdr:colOff>165100</xdr:colOff>
      <xdr:row>36</xdr:row>
      <xdr:rowOff>137182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0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153709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598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47425</xdr:rowOff>
    </xdr:from>
    <xdr:to>
      <xdr:col>46</xdr:col>
      <xdr:colOff>38100</xdr:colOff>
      <xdr:row>36</xdr:row>
      <xdr:rowOff>149025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1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165552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99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89640</xdr:rowOff>
    </xdr:from>
    <xdr:to>
      <xdr:col>41</xdr:col>
      <xdr:colOff>101600</xdr:colOff>
      <xdr:row>37</xdr:row>
      <xdr:rowOff>19790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2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36317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0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147824</xdr:rowOff>
    </xdr:from>
    <xdr:to>
      <xdr:col>36</xdr:col>
      <xdr:colOff>165100</xdr:colOff>
      <xdr:row>30</xdr:row>
      <xdr:rowOff>77974</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11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94501</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8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17666</xdr:rowOff>
    </xdr:from>
    <xdr:to>
      <xdr:col>55</xdr:col>
      <xdr:colOff>0</xdr:colOff>
      <xdr:row>54</xdr:row>
      <xdr:rowOff>49537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8933066"/>
          <a:ext cx="838200" cy="37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17666</xdr:rowOff>
    </xdr:from>
    <xdr:to>
      <xdr:col>50</xdr:col>
      <xdr:colOff>114300</xdr:colOff>
      <xdr:row>56</xdr:row>
      <xdr:rowOff>100133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8933066"/>
          <a:ext cx="889000" cy="7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100133</xdr:rowOff>
    </xdr:from>
    <xdr:to>
      <xdr:col>45</xdr:col>
      <xdr:colOff>177800</xdr:colOff>
      <xdr:row>57</xdr:row>
      <xdr:rowOff>56166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701333"/>
          <a:ext cx="889000" cy="12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117125</xdr:rowOff>
    </xdr:from>
    <xdr:to>
      <xdr:col>41</xdr:col>
      <xdr:colOff>50800</xdr:colOff>
      <xdr:row>57</xdr:row>
      <xdr:rowOff>56166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546875"/>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170187</xdr:rowOff>
    </xdr:from>
    <xdr:to>
      <xdr:col>55</xdr:col>
      <xdr:colOff>50800</xdr:colOff>
      <xdr:row>54</xdr:row>
      <xdr:rowOff>100337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2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21614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10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138316</xdr:rowOff>
    </xdr:from>
    <xdr:to>
      <xdr:col>50</xdr:col>
      <xdr:colOff>165100</xdr:colOff>
      <xdr:row>52</xdr:row>
      <xdr:rowOff>68466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88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84993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86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49333</xdr:rowOff>
    </xdr:from>
    <xdr:to>
      <xdr:col>46</xdr:col>
      <xdr:colOff>38100</xdr:colOff>
      <xdr:row>56</xdr:row>
      <xdr:rowOff>150933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142060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5366</xdr:rowOff>
    </xdr:from>
    <xdr:to>
      <xdr:col>41</xdr:col>
      <xdr:colOff>101600</xdr:colOff>
      <xdr:row>57</xdr:row>
      <xdr:rowOff>106966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98093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66325</xdr:rowOff>
    </xdr:from>
    <xdr:to>
      <xdr:col>36</xdr:col>
      <xdr:colOff>165100</xdr:colOff>
      <xdr:row>55</xdr:row>
      <xdr:rowOff>167925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159052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58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85370</xdr:rowOff>
    </xdr:from>
    <xdr:to>
      <xdr:col>55</xdr:col>
      <xdr:colOff>0</xdr:colOff>
      <xdr:row>77</xdr:row>
      <xdr:rowOff>112382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115570"/>
          <a:ext cx="838200" cy="19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85370</xdr:rowOff>
    </xdr:from>
    <xdr:to>
      <xdr:col>50</xdr:col>
      <xdr:colOff>114300</xdr:colOff>
      <xdr:row>77</xdr:row>
      <xdr:rowOff>76188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115570"/>
          <a:ext cx="889000" cy="1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76188</xdr:rowOff>
    </xdr:from>
    <xdr:to>
      <xdr:col>45</xdr:col>
      <xdr:colOff>177800</xdr:colOff>
      <xdr:row>77</xdr:row>
      <xdr:rowOff>117678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277838"/>
          <a:ext cx="889000" cy="4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54014</xdr:rowOff>
    </xdr:from>
    <xdr:to>
      <xdr:col>41</xdr:col>
      <xdr:colOff>50800</xdr:colOff>
      <xdr:row>77</xdr:row>
      <xdr:rowOff>117678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084214"/>
          <a:ext cx="889000" cy="2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61582</xdr:rowOff>
    </xdr:from>
    <xdr:to>
      <xdr:col>55</xdr:col>
      <xdr:colOff>50800</xdr:colOff>
      <xdr:row>77</xdr:row>
      <xdr:rowOff>163182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40009</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34570</xdr:rowOff>
    </xdr:from>
    <xdr:to>
      <xdr:col>50</xdr:col>
      <xdr:colOff>165100</xdr:colOff>
      <xdr:row>76</xdr:row>
      <xdr:rowOff>136170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152696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8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25388</xdr:rowOff>
    </xdr:from>
    <xdr:to>
      <xdr:col>46</xdr:col>
      <xdr:colOff>38100</xdr:colOff>
      <xdr:row>77</xdr:row>
      <xdr:rowOff>126988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118115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3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66878</xdr:rowOff>
    </xdr:from>
    <xdr:to>
      <xdr:col>41</xdr:col>
      <xdr:colOff>101600</xdr:colOff>
      <xdr:row>77</xdr:row>
      <xdr:rowOff>168478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6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159605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36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3214</xdr:rowOff>
    </xdr:from>
    <xdr:to>
      <xdr:col>36</xdr:col>
      <xdr:colOff>165100</xdr:colOff>
      <xdr:row>76</xdr:row>
      <xdr:rowOff>104814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95941</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1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123050</xdr:rowOff>
    </xdr:from>
    <xdr:to>
      <xdr:col>55</xdr:col>
      <xdr:colOff>0</xdr:colOff>
      <xdr:row>93</xdr:row>
      <xdr:rowOff>65100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5725000"/>
          <a:ext cx="838200" cy="28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123050</xdr:rowOff>
    </xdr:from>
    <xdr:to>
      <xdr:col>50</xdr:col>
      <xdr:colOff>114300</xdr:colOff>
      <xdr:row>95</xdr:row>
      <xdr:rowOff>124861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5725000"/>
          <a:ext cx="889000" cy="68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124861</xdr:rowOff>
    </xdr:from>
    <xdr:to>
      <xdr:col>45</xdr:col>
      <xdr:colOff>177800</xdr:colOff>
      <xdr:row>96</xdr:row>
      <xdr:rowOff>153512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12611"/>
          <a:ext cx="889000" cy="20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70014</xdr:rowOff>
    </xdr:from>
    <xdr:to>
      <xdr:col>41</xdr:col>
      <xdr:colOff>50800</xdr:colOff>
      <xdr:row>96</xdr:row>
      <xdr:rowOff>153512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29214"/>
          <a:ext cx="889000" cy="8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14300</xdr:rowOff>
    </xdr:from>
    <xdr:to>
      <xdr:col>55</xdr:col>
      <xdr:colOff>50800</xdr:colOff>
      <xdr:row>93</xdr:row>
      <xdr:rowOff>115900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9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37177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8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72250</xdr:rowOff>
    </xdr:from>
    <xdr:to>
      <xdr:col>50</xdr:col>
      <xdr:colOff>165100</xdr:colOff>
      <xdr:row>92</xdr:row>
      <xdr:rowOff>2400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56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18927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44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74061</xdr:rowOff>
    </xdr:from>
    <xdr:to>
      <xdr:col>46</xdr:col>
      <xdr:colOff>38100</xdr:colOff>
      <xdr:row>96</xdr:row>
      <xdr:rowOff>4211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20738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3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102712</xdr:rowOff>
    </xdr:from>
    <xdr:to>
      <xdr:col>41</xdr:col>
      <xdr:colOff>101600</xdr:colOff>
      <xdr:row>97</xdr:row>
      <xdr:rowOff>32862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23989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19214</xdr:rowOff>
    </xdr:from>
    <xdr:to>
      <xdr:col>36</xdr:col>
      <xdr:colOff>165100</xdr:colOff>
      <xdr:row>96</xdr:row>
      <xdr:rowOff>120814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7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111941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7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97355</xdr:rowOff>
    </xdr:from>
    <xdr:to>
      <xdr:col>85</xdr:col>
      <xdr:colOff>127000</xdr:colOff>
      <xdr:row>39</xdr:row>
      <xdr:rowOff>98008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83905"/>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87993</xdr:rowOff>
    </xdr:from>
    <xdr:to>
      <xdr:col>81</xdr:col>
      <xdr:colOff>50800</xdr:colOff>
      <xdr:row>39</xdr:row>
      <xdr:rowOff>98008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74543"/>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78196</xdr:rowOff>
    </xdr:from>
    <xdr:to>
      <xdr:col>76</xdr:col>
      <xdr:colOff>114300</xdr:colOff>
      <xdr:row>39</xdr:row>
      <xdr:rowOff>87993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421846"/>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26598</xdr:rowOff>
    </xdr:from>
    <xdr:to>
      <xdr:col>71</xdr:col>
      <xdr:colOff>177800</xdr:colOff>
      <xdr:row>37</xdr:row>
      <xdr:rowOff>78196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198798"/>
          <a:ext cx="889000" cy="22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157352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46555</xdr:rowOff>
    </xdr:from>
    <xdr:to>
      <xdr:col>85</xdr:col>
      <xdr:colOff>177800</xdr:colOff>
      <xdr:row>39</xdr:row>
      <xdr:rowOff>148155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132932</xdr:rowOff>
    </xdr:from>
    <xdr:ext cx="313932"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8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47208</xdr:rowOff>
    </xdr:from>
    <xdr:to>
      <xdr:col>81</xdr:col>
      <xdr:colOff>101600</xdr:colOff>
      <xdr:row>39</xdr:row>
      <xdr:rowOff>148808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139935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64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37193</xdr:rowOff>
    </xdr:from>
    <xdr:to>
      <xdr:col>76</xdr:col>
      <xdr:colOff>165100</xdr:colOff>
      <xdr:row>39</xdr:row>
      <xdr:rowOff>138793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129920</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81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27396</xdr:rowOff>
    </xdr:from>
    <xdr:to>
      <xdr:col>72</xdr:col>
      <xdr:colOff>38100</xdr:colOff>
      <xdr:row>37</xdr:row>
      <xdr:rowOff>128996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3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145523</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14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147248</xdr:rowOff>
    </xdr:from>
    <xdr:to>
      <xdr:col>67</xdr:col>
      <xdr:colOff>101600</xdr:colOff>
      <xdr:row>36</xdr:row>
      <xdr:rowOff>77398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1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93925</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592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155564</xdr:rowOff>
    </xdr:from>
    <xdr:to>
      <xdr:col>85</xdr:col>
      <xdr:colOff>127000</xdr:colOff>
      <xdr:row>75</xdr:row>
      <xdr:rowOff>166903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14314"/>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166903</xdr:rowOff>
    </xdr:from>
    <xdr:to>
      <xdr:col>81</xdr:col>
      <xdr:colOff>50800</xdr:colOff>
      <xdr:row>76</xdr:row>
      <xdr:rowOff>34269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25653"/>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34269</xdr:rowOff>
    </xdr:from>
    <xdr:to>
      <xdr:col>76</xdr:col>
      <xdr:colOff>114300</xdr:colOff>
      <xdr:row>76</xdr:row>
      <xdr:rowOff>77019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64469"/>
          <a:ext cx="889000" cy="4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77019</xdr:rowOff>
    </xdr:from>
    <xdr:to>
      <xdr:col>71</xdr:col>
      <xdr:colOff>177800</xdr:colOff>
      <xdr:row>76</xdr:row>
      <xdr:rowOff>108655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07219"/>
          <a:ext cx="889000" cy="3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104765</xdr:rowOff>
    </xdr:from>
    <xdr:to>
      <xdr:col>85</xdr:col>
      <xdr:colOff>177800</xdr:colOff>
      <xdr:row>76</xdr:row>
      <xdr:rowOff>34916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635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127642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1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116104</xdr:rowOff>
    </xdr:from>
    <xdr:to>
      <xdr:col>81</xdr:col>
      <xdr:colOff>101600</xdr:colOff>
      <xdr:row>76</xdr:row>
      <xdr:rowOff>46255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748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62781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7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154919</xdr:rowOff>
    </xdr:from>
    <xdr:to>
      <xdr:col>76</xdr:col>
      <xdr:colOff>165100</xdr:colOff>
      <xdr:row>76</xdr:row>
      <xdr:rowOff>85069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1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101597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8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26219</xdr:rowOff>
    </xdr:from>
    <xdr:to>
      <xdr:col>72</xdr:col>
      <xdr:colOff>38100</xdr:colOff>
      <xdr:row>76</xdr:row>
      <xdr:rowOff>127819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5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144345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83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57855</xdr:rowOff>
    </xdr:from>
    <xdr:to>
      <xdr:col>67</xdr:col>
      <xdr:colOff>101600</xdr:colOff>
      <xdr:row>76</xdr:row>
      <xdr:rowOff>159455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150582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8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120802</xdr:rowOff>
    </xdr:from>
    <xdr:to>
      <xdr:col>85</xdr:col>
      <xdr:colOff>127000</xdr:colOff>
      <xdr:row>97</xdr:row>
      <xdr:rowOff>39554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80002"/>
          <a:ext cx="838200" cy="9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15990</xdr:rowOff>
    </xdr:from>
    <xdr:to>
      <xdr:col>81</xdr:col>
      <xdr:colOff>50800</xdr:colOff>
      <xdr:row>96</xdr:row>
      <xdr:rowOff>120802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475190"/>
          <a:ext cx="889000" cy="1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15990</xdr:rowOff>
    </xdr:from>
    <xdr:to>
      <xdr:col>76</xdr:col>
      <xdr:colOff>114300</xdr:colOff>
      <xdr:row>96</xdr:row>
      <xdr:rowOff>64985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475190"/>
          <a:ext cx="889000" cy="4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64985</xdr:rowOff>
    </xdr:from>
    <xdr:to>
      <xdr:col>71</xdr:col>
      <xdr:colOff>177800</xdr:colOff>
      <xdr:row>98</xdr:row>
      <xdr:rowOff>12427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24185"/>
          <a:ext cx="889000" cy="29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160204</xdr:rowOff>
    </xdr:from>
    <xdr:to>
      <xdr:col>85</xdr:col>
      <xdr:colOff>177800</xdr:colOff>
      <xdr:row>97</xdr:row>
      <xdr:rowOff>90354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11631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70002</xdr:rowOff>
    </xdr:from>
    <xdr:to>
      <xdr:col>81</xdr:col>
      <xdr:colOff>101600</xdr:colOff>
      <xdr:row>97</xdr:row>
      <xdr:rowOff>152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2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16679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0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136640</xdr:rowOff>
    </xdr:from>
    <xdr:to>
      <xdr:col>76</xdr:col>
      <xdr:colOff>165100</xdr:colOff>
      <xdr:row>96</xdr:row>
      <xdr:rowOff>66790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4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83317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1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14185</xdr:rowOff>
    </xdr:from>
    <xdr:to>
      <xdr:col>72</xdr:col>
      <xdr:colOff>38100</xdr:colOff>
      <xdr:row>96</xdr:row>
      <xdr:rowOff>115785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4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132312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2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133077</xdr:rowOff>
    </xdr:from>
    <xdr:to>
      <xdr:col>67</xdr:col>
      <xdr:colOff>101600</xdr:colOff>
      <xdr:row>98</xdr:row>
      <xdr:rowOff>63227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6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79754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3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7112</xdr:rowOff>
    </xdr:from>
    <xdr:to>
      <xdr:col>116</xdr:col>
      <xdr:colOff>63500</xdr:colOff>
      <xdr:row>34</xdr:row>
      <xdr:rowOff>101524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664962"/>
          <a:ext cx="838200" cy="26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7112</xdr:rowOff>
    </xdr:from>
    <xdr:to>
      <xdr:col>111</xdr:col>
      <xdr:colOff>177800</xdr:colOff>
      <xdr:row>33</xdr:row>
      <xdr:rowOff>43917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664962"/>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43917</xdr:rowOff>
    </xdr:from>
    <xdr:to>
      <xdr:col>107</xdr:col>
      <xdr:colOff>50800</xdr:colOff>
      <xdr:row>34</xdr:row>
      <xdr:rowOff>25629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701767"/>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25629</xdr:rowOff>
    </xdr:from>
    <xdr:to>
      <xdr:col>102</xdr:col>
      <xdr:colOff>114300</xdr:colOff>
      <xdr:row>34</xdr:row>
      <xdr:rowOff>155702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854929"/>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50724</xdr:rowOff>
    </xdr:from>
    <xdr:to>
      <xdr:col>116</xdr:col>
      <xdr:colOff>114300</xdr:colOff>
      <xdr:row>34</xdr:row>
      <xdr:rowOff>152324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88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73601</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73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127762</xdr:rowOff>
    </xdr:from>
    <xdr:to>
      <xdr:col>112</xdr:col>
      <xdr:colOff>38100</xdr:colOff>
      <xdr:row>33</xdr:row>
      <xdr:rowOff>57912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6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74439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3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164567</xdr:rowOff>
    </xdr:from>
    <xdr:to>
      <xdr:col>107</xdr:col>
      <xdr:colOff>101600</xdr:colOff>
      <xdr:row>33</xdr:row>
      <xdr:rowOff>94717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65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111244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4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146279</xdr:rowOff>
    </xdr:from>
    <xdr:to>
      <xdr:col>102</xdr:col>
      <xdr:colOff>165100</xdr:colOff>
      <xdr:row>34</xdr:row>
      <xdr:rowOff>76429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80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92956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57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104902</xdr:rowOff>
    </xdr:from>
    <xdr:to>
      <xdr:col>98</xdr:col>
      <xdr:colOff>38100</xdr:colOff>
      <xdr:row>35</xdr:row>
      <xdr:rowOff>35052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51579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31000</xdr:rowOff>
    </xdr:from>
    <xdr:to>
      <xdr:col>116</xdr:col>
      <xdr:colOff>63500</xdr:colOff>
      <xdr:row>59</xdr:row>
      <xdr:rowOff>31000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46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31000</xdr:rowOff>
    </xdr:from>
    <xdr:to>
      <xdr:col>111</xdr:col>
      <xdr:colOff>177800</xdr:colOff>
      <xdr:row>59</xdr:row>
      <xdr:rowOff>31229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4655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23400</xdr:rowOff>
    </xdr:from>
    <xdr:to>
      <xdr:col>107</xdr:col>
      <xdr:colOff>50800</xdr:colOff>
      <xdr:row>59</xdr:row>
      <xdr:rowOff>31229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38950"/>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17590</xdr:rowOff>
    </xdr:from>
    <xdr:to>
      <xdr:col>102</xdr:col>
      <xdr:colOff>114300</xdr:colOff>
      <xdr:row>59</xdr:row>
      <xdr:rowOff>23400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33140"/>
          <a:ext cx="8890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151650</xdr:rowOff>
    </xdr:from>
    <xdr:to>
      <xdr:col>116</xdr:col>
      <xdr:colOff>114300</xdr:colOff>
      <xdr:row>59</xdr:row>
      <xdr:rowOff>81800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66577</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10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151650</xdr:rowOff>
    </xdr:from>
    <xdr:to>
      <xdr:col>112</xdr:col>
      <xdr:colOff>38100</xdr:colOff>
      <xdr:row>59</xdr:row>
      <xdr:rowOff>81800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72927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8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151879</xdr:rowOff>
    </xdr:from>
    <xdr:to>
      <xdr:col>107</xdr:col>
      <xdr:colOff>101600</xdr:colOff>
      <xdr:row>59</xdr:row>
      <xdr:rowOff>82029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73156</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8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144050</xdr:rowOff>
    </xdr:from>
    <xdr:to>
      <xdr:col>102</xdr:col>
      <xdr:colOff>165100</xdr:colOff>
      <xdr:row>59</xdr:row>
      <xdr:rowOff>74200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65327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138240</xdr:rowOff>
    </xdr:from>
    <xdr:to>
      <xdr:col>98</xdr:col>
      <xdr:colOff>38100</xdr:colOff>
      <xdr:row>59</xdr:row>
      <xdr:rowOff>68390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59517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28219</xdr:rowOff>
    </xdr:from>
    <xdr:to>
      <xdr:col>116</xdr:col>
      <xdr:colOff>63500</xdr:colOff>
      <xdr:row>75</xdr:row>
      <xdr:rowOff>66624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86969"/>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66624</xdr:rowOff>
    </xdr:from>
    <xdr:to>
      <xdr:col>111</xdr:col>
      <xdr:colOff>177800</xdr:colOff>
      <xdr:row>75</xdr:row>
      <xdr:rowOff>125946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25374"/>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125946</xdr:rowOff>
    </xdr:from>
    <xdr:to>
      <xdr:col>107</xdr:col>
      <xdr:colOff>50800</xdr:colOff>
      <xdr:row>75</xdr:row>
      <xdr:rowOff>135051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84696"/>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135051</xdr:rowOff>
    </xdr:from>
    <xdr:to>
      <xdr:col>102</xdr:col>
      <xdr:colOff>114300</xdr:colOff>
      <xdr:row>76</xdr:row>
      <xdr:rowOff>7646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93801"/>
          <a:ext cx="889000" cy="4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148869</xdr:rowOff>
    </xdr:from>
    <xdr:to>
      <xdr:col>116</xdr:col>
      <xdr:colOff>114300</xdr:colOff>
      <xdr:row>75</xdr:row>
      <xdr:rowOff>79019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127296</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15824</xdr:rowOff>
    </xdr:from>
    <xdr:to>
      <xdr:col>112</xdr:col>
      <xdr:colOff>38100</xdr:colOff>
      <xdr:row>75</xdr:row>
      <xdr:rowOff>117424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108551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6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75146</xdr:rowOff>
    </xdr:from>
    <xdr:to>
      <xdr:col>107</xdr:col>
      <xdr:colOff>101600</xdr:colOff>
      <xdr:row>76</xdr:row>
      <xdr:rowOff>5296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167873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2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84251</xdr:rowOff>
    </xdr:from>
    <xdr:to>
      <xdr:col>102</xdr:col>
      <xdr:colOff>165100</xdr:colOff>
      <xdr:row>76</xdr:row>
      <xdr:rowOff>14402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430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5529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3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128295</xdr:rowOff>
    </xdr:from>
    <xdr:to>
      <xdr:col>98</xdr:col>
      <xdr:colOff>38100</xdr:colOff>
      <xdr:row>76</xdr:row>
      <xdr:rowOff>58446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870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49573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４７５，３９２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１７，１２９</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額となっている。主な構成項目である扶助費は、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施設型・地域型保育給付事業や児童手当給付事業等の伸びが大きかった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ことにより、住民一人当た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り１３８，１６２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５，８８９</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円増額となって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１０，１００</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円低い額となっている。普通建設事業費は、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倉敷西部クリーンセンター整備事業や中央斎場施設整備事業等</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にかかる経費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などにより、住民一人当たり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６４，７３３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で前年度より１９，６７３円減額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いるものの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１５，０４９</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額となっている。新規整備に</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ついては、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類似団体平均値と比較して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低い数値となったが、更新整備については引き続き平均を上回る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数値となった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今後も公共施設個別計画に基づく施設整備等が計画されており、多額の財政需要が見込まれる。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物件費は、高齢者インフルエンザ等予防接種事業の増により、住民一人当たり５２，４７１円で前年度より１，６６９円増額となっている。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物価高騰対策経済支援事業や電気・ガス価格高騰緊急経済対策事業等の臨時交付金を活用した事業費の減により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４１，１７４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７，２２４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となっている。積立金は、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、財政調整基金や公共施設整備基金等への積立金の減により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１８，２５７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４，７３５</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繰出金は、岡山県後期高齢者医療広域連合や介護保険事業特別会計等への繰出金の増により、住民一人当たり３８，４２６円で前年度より１，００８ 円増額となっている。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岡山県倉敷市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473,670
465,138
356.07
232,438,069
225,179,151
5,818,635
118,041,925
201,662,371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148082</xdr:rowOff>
    </xdr:from>
    <xdr:to>
      <xdr:col>24</xdr:col>
      <xdr:colOff>63500</xdr:colOff>
      <xdr:row>35</xdr:row>
      <xdr:rowOff>167894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8832"/>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161036</xdr:rowOff>
    </xdr:from>
    <xdr:to>
      <xdr:col>19</xdr:col>
      <xdr:colOff>177800</xdr:colOff>
      <xdr:row>35</xdr:row>
      <xdr:rowOff>167894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178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154940</xdr:rowOff>
    </xdr:from>
    <xdr:to>
      <xdr:col>15</xdr:col>
      <xdr:colOff>50800</xdr:colOff>
      <xdr:row>35</xdr:row>
      <xdr:rowOff>161036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5569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154940</xdr:rowOff>
    </xdr:from>
    <xdr:to>
      <xdr:col>10</xdr:col>
      <xdr:colOff>114300</xdr:colOff>
      <xdr:row>35</xdr:row>
      <xdr:rowOff>157226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56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97282</xdr:rowOff>
    </xdr:from>
    <xdr:to>
      <xdr:col>24</xdr:col>
      <xdr:colOff>114300</xdr:colOff>
      <xdr:row>36</xdr:row>
      <xdr:rowOff>27432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75709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117094</xdr:rowOff>
    </xdr:from>
    <xdr:to>
      <xdr:col>20</xdr:col>
      <xdr:colOff>38100</xdr:colOff>
      <xdr:row>36</xdr:row>
      <xdr:rowOff>47244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38371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110236</xdr:rowOff>
    </xdr:from>
    <xdr:to>
      <xdr:col>15</xdr:col>
      <xdr:colOff>101600</xdr:colOff>
      <xdr:row>36</xdr:row>
      <xdr:rowOff>40386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31513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104140</xdr:rowOff>
    </xdr:from>
    <xdr:to>
      <xdr:col>10</xdr:col>
      <xdr:colOff>165100</xdr:colOff>
      <xdr:row>36</xdr:row>
      <xdr:rowOff>34290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25417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106426</xdr:rowOff>
    </xdr:from>
    <xdr:to>
      <xdr:col>6</xdr:col>
      <xdr:colOff>38100</xdr:colOff>
      <xdr:row>36</xdr:row>
      <xdr:rowOff>36576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27703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33160</xdr:rowOff>
    </xdr:from>
    <xdr:to>
      <xdr:col>24</xdr:col>
      <xdr:colOff>63500</xdr:colOff>
      <xdr:row>57</xdr:row>
      <xdr:rowOff>152768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05810"/>
          <a:ext cx="838200" cy="1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33160</xdr:rowOff>
    </xdr:from>
    <xdr:to>
      <xdr:col>19</xdr:col>
      <xdr:colOff>177800</xdr:colOff>
      <xdr:row>57</xdr:row>
      <xdr:rowOff>131902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05810"/>
          <a:ext cx="889000" cy="9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131902</xdr:rowOff>
    </xdr:from>
    <xdr:to>
      <xdr:col>15</xdr:col>
      <xdr:colOff>50800</xdr:colOff>
      <xdr:row>57</xdr:row>
      <xdr:rowOff>161252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04552"/>
          <a:ext cx="889000" cy="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54496</xdr:rowOff>
    </xdr:from>
    <xdr:to>
      <xdr:col>10</xdr:col>
      <xdr:colOff>114300</xdr:colOff>
      <xdr:row>57</xdr:row>
      <xdr:rowOff>161252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98446"/>
          <a:ext cx="889000" cy="11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101968</xdr:rowOff>
    </xdr:from>
    <xdr:to>
      <xdr:col>24</xdr:col>
      <xdr:colOff>114300</xdr:colOff>
      <xdr:row>58</xdr:row>
      <xdr:rowOff>32118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124845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153810</xdr:rowOff>
    </xdr:from>
    <xdr:to>
      <xdr:col>20</xdr:col>
      <xdr:colOff>38100</xdr:colOff>
      <xdr:row>57</xdr:row>
      <xdr:rowOff>83960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5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100487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81102</xdr:rowOff>
    </xdr:from>
    <xdr:to>
      <xdr:col>15</xdr:col>
      <xdr:colOff>101600</xdr:colOff>
      <xdr:row>58</xdr:row>
      <xdr:rowOff>11252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27779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2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110452</xdr:rowOff>
    </xdr:from>
    <xdr:to>
      <xdr:col>10</xdr:col>
      <xdr:colOff>165100</xdr:colOff>
      <xdr:row>58</xdr:row>
      <xdr:rowOff>40602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57129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5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3696</xdr:rowOff>
    </xdr:from>
    <xdr:to>
      <xdr:col>6</xdr:col>
      <xdr:colOff>38100</xdr:colOff>
      <xdr:row>51</xdr:row>
      <xdr:rowOff>105296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4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96423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4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48245</xdr:rowOff>
    </xdr:from>
    <xdr:to>
      <xdr:col>24</xdr:col>
      <xdr:colOff>63500</xdr:colOff>
      <xdr:row>77</xdr:row>
      <xdr:rowOff>115629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49895"/>
          <a:ext cx="838200" cy="6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115629</xdr:rowOff>
    </xdr:from>
    <xdr:to>
      <xdr:col>19</xdr:col>
      <xdr:colOff>177800</xdr:colOff>
      <xdr:row>78</xdr:row>
      <xdr:rowOff>9688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17279"/>
          <a:ext cx="889000" cy="6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72865</xdr:rowOff>
    </xdr:from>
    <xdr:to>
      <xdr:col>15</xdr:col>
      <xdr:colOff>50800</xdr:colOff>
      <xdr:row>78</xdr:row>
      <xdr:rowOff>9688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74515"/>
          <a:ext cx="889000" cy="10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72865</xdr:rowOff>
    </xdr:from>
    <xdr:to>
      <xdr:col>10</xdr:col>
      <xdr:colOff>114300</xdr:colOff>
      <xdr:row>78</xdr:row>
      <xdr:rowOff>78146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74515"/>
          <a:ext cx="889000" cy="17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168895</xdr:rowOff>
    </xdr:from>
    <xdr:to>
      <xdr:col>24</xdr:col>
      <xdr:colOff>114300</xdr:colOff>
      <xdr:row>77</xdr:row>
      <xdr:rowOff>99045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9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147322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7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64829</xdr:rowOff>
    </xdr:from>
    <xdr:to>
      <xdr:col>20</xdr:col>
      <xdr:colOff>38100</xdr:colOff>
      <xdr:row>77</xdr:row>
      <xdr:rowOff>166429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157556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5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130338</xdr:rowOff>
    </xdr:from>
    <xdr:to>
      <xdr:col>15</xdr:col>
      <xdr:colOff>101600</xdr:colOff>
      <xdr:row>78</xdr:row>
      <xdr:rowOff>60488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3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51615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2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22065</xdr:rowOff>
    </xdr:from>
    <xdr:to>
      <xdr:col>10</xdr:col>
      <xdr:colOff>165100</xdr:colOff>
      <xdr:row>77</xdr:row>
      <xdr:rowOff>123665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114792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1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27346</xdr:rowOff>
    </xdr:from>
    <xdr:to>
      <xdr:col>6</xdr:col>
      <xdr:colOff>38100</xdr:colOff>
      <xdr:row>78</xdr:row>
      <xdr:rowOff>128946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120073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9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165805</xdr:rowOff>
    </xdr:from>
    <xdr:to>
      <xdr:col>24</xdr:col>
      <xdr:colOff>63500</xdr:colOff>
      <xdr:row>92</xdr:row>
      <xdr:rowOff>123149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5596305"/>
          <a:ext cx="838200" cy="30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165805</xdr:rowOff>
    </xdr:from>
    <xdr:to>
      <xdr:col>19</xdr:col>
      <xdr:colOff>177800</xdr:colOff>
      <xdr:row>93</xdr:row>
      <xdr:rowOff>159017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5596305"/>
          <a:ext cx="889000" cy="50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159017</xdr:rowOff>
    </xdr:from>
    <xdr:to>
      <xdr:col>15</xdr:col>
      <xdr:colOff>50800</xdr:colOff>
      <xdr:row>95</xdr:row>
      <xdr:rowOff>1443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103867"/>
          <a:ext cx="889000" cy="18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1443</xdr:rowOff>
    </xdr:from>
    <xdr:to>
      <xdr:col>10</xdr:col>
      <xdr:colOff>114300</xdr:colOff>
      <xdr:row>95</xdr:row>
      <xdr:rowOff>119171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289193"/>
          <a:ext cx="889000" cy="1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72349</xdr:rowOff>
    </xdr:from>
    <xdr:to>
      <xdr:col>24</xdr:col>
      <xdr:colOff>114300</xdr:colOff>
      <xdr:row>93</xdr:row>
      <xdr:rowOff>2499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584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95226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69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115005</xdr:rowOff>
    </xdr:from>
    <xdr:to>
      <xdr:col>20</xdr:col>
      <xdr:colOff>38100</xdr:colOff>
      <xdr:row>91</xdr:row>
      <xdr:rowOff>45155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55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61682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3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108217</xdr:rowOff>
    </xdr:from>
    <xdr:to>
      <xdr:col>15</xdr:col>
      <xdr:colOff>101600</xdr:colOff>
      <xdr:row>94</xdr:row>
      <xdr:rowOff>38367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0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54894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8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122093</xdr:rowOff>
    </xdr:from>
    <xdr:to>
      <xdr:col>10</xdr:col>
      <xdr:colOff>165100</xdr:colOff>
      <xdr:row>95</xdr:row>
      <xdr:rowOff>52243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68770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01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68371</xdr:rowOff>
    </xdr:from>
    <xdr:to>
      <xdr:col>6</xdr:col>
      <xdr:colOff>38100</xdr:colOff>
      <xdr:row>95</xdr:row>
      <xdr:rowOff>169971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3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1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19914</xdr:rowOff>
    </xdr:from>
    <xdr:to>
      <xdr:col>55</xdr:col>
      <xdr:colOff>0</xdr:colOff>
      <xdr:row>36</xdr:row>
      <xdr:rowOff>64262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192114"/>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52375</xdr:rowOff>
    </xdr:from>
    <xdr:to>
      <xdr:col>50</xdr:col>
      <xdr:colOff>114300</xdr:colOff>
      <xdr:row>36</xdr:row>
      <xdr:rowOff>64262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053125"/>
          <a:ext cx="8890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52375</xdr:rowOff>
    </xdr:from>
    <xdr:to>
      <xdr:col>45</xdr:col>
      <xdr:colOff>177800</xdr:colOff>
      <xdr:row>36</xdr:row>
      <xdr:rowOff>78435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053125"/>
          <a:ext cx="889000" cy="1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67005</xdr:rowOff>
    </xdr:from>
    <xdr:to>
      <xdr:col>41</xdr:col>
      <xdr:colOff>50800</xdr:colOff>
      <xdr:row>36</xdr:row>
      <xdr:rowOff>78435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2392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163441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99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13462</xdr:rowOff>
    </xdr:from>
    <xdr:to>
      <xdr:col>50</xdr:col>
      <xdr:colOff>165100</xdr:colOff>
      <xdr:row>36</xdr:row>
      <xdr:rowOff>115062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131589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596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1575</xdr:rowOff>
    </xdr:from>
    <xdr:to>
      <xdr:col>46</xdr:col>
      <xdr:colOff>38100</xdr:colOff>
      <xdr:row>35</xdr:row>
      <xdr:rowOff>103175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119702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7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27635</xdr:rowOff>
    </xdr:from>
    <xdr:to>
      <xdr:col>41</xdr:col>
      <xdr:colOff>101600</xdr:colOff>
      <xdr:row>36</xdr:row>
      <xdr:rowOff>129235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145762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597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16205</xdr:rowOff>
    </xdr:from>
    <xdr:to>
      <xdr:col>36</xdr:col>
      <xdr:colOff>165100</xdr:colOff>
      <xdr:row>36</xdr:row>
      <xdr:rowOff>117805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134332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596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76302</xdr:rowOff>
    </xdr:from>
    <xdr:to>
      <xdr:col>55</xdr:col>
      <xdr:colOff>0</xdr:colOff>
      <xdr:row>54</xdr:row>
      <xdr:rowOff>82703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334602"/>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82703</xdr:rowOff>
    </xdr:from>
    <xdr:to>
      <xdr:col>50</xdr:col>
      <xdr:colOff>114300</xdr:colOff>
      <xdr:row>55</xdr:row>
      <xdr:rowOff>98247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341003"/>
          <a:ext cx="889000" cy="18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92075</xdr:rowOff>
    </xdr:from>
    <xdr:to>
      <xdr:col>45</xdr:col>
      <xdr:colOff>177800</xdr:colOff>
      <xdr:row>55</xdr:row>
      <xdr:rowOff>98247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21825"/>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22733</xdr:rowOff>
    </xdr:from>
    <xdr:to>
      <xdr:col>41</xdr:col>
      <xdr:colOff>50800</xdr:colOff>
      <xdr:row>55</xdr:row>
      <xdr:rowOff>92075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52483"/>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25502</xdr:rowOff>
    </xdr:from>
    <xdr:to>
      <xdr:col>55</xdr:col>
      <xdr:colOff>50800</xdr:colOff>
      <xdr:row>54</xdr:row>
      <xdr:rowOff>127102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48379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31903</xdr:rowOff>
    </xdr:from>
    <xdr:to>
      <xdr:col>50</xdr:col>
      <xdr:colOff>165100</xdr:colOff>
      <xdr:row>54</xdr:row>
      <xdr:rowOff>133503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150030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0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47447</xdr:rowOff>
    </xdr:from>
    <xdr:to>
      <xdr:col>46</xdr:col>
      <xdr:colOff>38100</xdr:colOff>
      <xdr:row>55</xdr:row>
      <xdr:rowOff>149047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165574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25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41275</xdr:rowOff>
    </xdr:from>
    <xdr:to>
      <xdr:col>41</xdr:col>
      <xdr:colOff>101600</xdr:colOff>
      <xdr:row>55</xdr:row>
      <xdr:rowOff>142875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7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159402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2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143383</xdr:rowOff>
    </xdr:from>
    <xdr:to>
      <xdr:col>36</xdr:col>
      <xdr:colOff>165100</xdr:colOff>
      <xdr:row>55</xdr:row>
      <xdr:rowOff>73533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0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90060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17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67557</xdr:rowOff>
    </xdr:from>
    <xdr:to>
      <xdr:col>55</xdr:col>
      <xdr:colOff>0</xdr:colOff>
      <xdr:row>78</xdr:row>
      <xdr:rowOff>102019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0657"/>
          <a:ext cx="838200" cy="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67557</xdr:rowOff>
    </xdr:from>
    <xdr:to>
      <xdr:col>50</xdr:col>
      <xdr:colOff>114300</xdr:colOff>
      <xdr:row>78</xdr:row>
      <xdr:rowOff>121526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40657"/>
          <a:ext cx="889000" cy="5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82989</xdr:rowOff>
    </xdr:from>
    <xdr:to>
      <xdr:col>45</xdr:col>
      <xdr:colOff>177800</xdr:colOff>
      <xdr:row>78</xdr:row>
      <xdr:rowOff>121526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56089"/>
          <a:ext cx="889000" cy="3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10561</xdr:rowOff>
    </xdr:from>
    <xdr:to>
      <xdr:col>41</xdr:col>
      <xdr:colOff>50800</xdr:colOff>
      <xdr:row>78</xdr:row>
      <xdr:rowOff>82989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83661"/>
          <a:ext cx="889000" cy="7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51219</xdr:rowOff>
    </xdr:from>
    <xdr:to>
      <xdr:col>55</xdr:col>
      <xdr:colOff>50800</xdr:colOff>
      <xdr:row>78</xdr:row>
      <xdr:rowOff>152819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137596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16757</xdr:rowOff>
    </xdr:from>
    <xdr:to>
      <xdr:col>50</xdr:col>
      <xdr:colOff>165100</xdr:colOff>
      <xdr:row>78</xdr:row>
      <xdr:rowOff>118357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109484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70726</xdr:rowOff>
    </xdr:from>
    <xdr:to>
      <xdr:col>46</xdr:col>
      <xdr:colOff>38100</xdr:colOff>
      <xdr:row>79</xdr:row>
      <xdr:rowOff>876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163453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32189</xdr:rowOff>
    </xdr:from>
    <xdr:to>
      <xdr:col>41</xdr:col>
      <xdr:colOff>101600</xdr:colOff>
      <xdr:row>78</xdr:row>
      <xdr:rowOff>133789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124916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9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131211</xdr:rowOff>
    </xdr:from>
    <xdr:to>
      <xdr:col>36</xdr:col>
      <xdr:colOff>165100</xdr:colOff>
      <xdr:row>78</xdr:row>
      <xdr:rowOff>61361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3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52488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19038</xdr:rowOff>
    </xdr:from>
    <xdr:to>
      <xdr:col>55</xdr:col>
      <xdr:colOff>0</xdr:colOff>
      <xdr:row>96</xdr:row>
      <xdr:rowOff>102229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78238"/>
          <a:ext cx="838200" cy="8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169360</xdr:rowOff>
    </xdr:from>
    <xdr:to>
      <xdr:col>50</xdr:col>
      <xdr:colOff>114300</xdr:colOff>
      <xdr:row>96</xdr:row>
      <xdr:rowOff>19038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57110"/>
          <a:ext cx="889000" cy="2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102591</xdr:rowOff>
    </xdr:from>
    <xdr:to>
      <xdr:col>45</xdr:col>
      <xdr:colOff>177800</xdr:colOff>
      <xdr:row>95</xdr:row>
      <xdr:rowOff>169360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90341"/>
          <a:ext cx="889000" cy="6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166618</xdr:rowOff>
    </xdr:from>
    <xdr:to>
      <xdr:col>41</xdr:col>
      <xdr:colOff>50800</xdr:colOff>
      <xdr:row>95</xdr:row>
      <xdr:rowOff>102591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282918"/>
          <a:ext cx="889000" cy="10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51429</xdr:rowOff>
    </xdr:from>
    <xdr:to>
      <xdr:col>55</xdr:col>
      <xdr:colOff>50800</xdr:colOff>
      <xdr:row>96</xdr:row>
      <xdr:rowOff>153029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1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29856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8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139688</xdr:rowOff>
    </xdr:from>
    <xdr:to>
      <xdr:col>50</xdr:col>
      <xdr:colOff>165100</xdr:colOff>
      <xdr:row>96</xdr:row>
      <xdr:rowOff>69838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86365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118560</xdr:rowOff>
    </xdr:from>
    <xdr:to>
      <xdr:col>46</xdr:col>
      <xdr:colOff>38100</xdr:colOff>
      <xdr:row>96</xdr:row>
      <xdr:rowOff>48710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65237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8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51791</xdr:rowOff>
    </xdr:from>
    <xdr:to>
      <xdr:col>41</xdr:col>
      <xdr:colOff>101600</xdr:colOff>
      <xdr:row>95</xdr:row>
      <xdr:rowOff>153391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169918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1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115818</xdr:rowOff>
    </xdr:from>
    <xdr:to>
      <xdr:col>36</xdr:col>
      <xdr:colOff>165100</xdr:colOff>
      <xdr:row>95</xdr:row>
      <xdr:rowOff>45968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62495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0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110417</xdr:rowOff>
    </xdr:from>
    <xdr:to>
      <xdr:col>85</xdr:col>
      <xdr:colOff>127000</xdr:colOff>
      <xdr:row>38</xdr:row>
      <xdr:rowOff>31496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54067"/>
          <a:ext cx="8382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110417</xdr:rowOff>
    </xdr:from>
    <xdr:to>
      <xdr:col>81</xdr:col>
      <xdr:colOff>50800</xdr:colOff>
      <xdr:row>38</xdr:row>
      <xdr:rowOff>33455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54067"/>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33455</xdr:rowOff>
    </xdr:from>
    <xdr:to>
      <xdr:col>76</xdr:col>
      <xdr:colOff>114300</xdr:colOff>
      <xdr:row>38</xdr:row>
      <xdr:rowOff>82114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48555"/>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73189</xdr:rowOff>
    </xdr:from>
    <xdr:to>
      <xdr:col>71</xdr:col>
      <xdr:colOff>177800</xdr:colOff>
      <xdr:row>38</xdr:row>
      <xdr:rowOff>82114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88289"/>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152146</xdr:rowOff>
    </xdr:from>
    <xdr:to>
      <xdr:col>85</xdr:col>
      <xdr:colOff>177800</xdr:colOff>
      <xdr:row>38</xdr:row>
      <xdr:rowOff>82296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67073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1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59617</xdr:rowOff>
    </xdr:from>
    <xdr:to>
      <xdr:col>81</xdr:col>
      <xdr:colOff>101600</xdr:colOff>
      <xdr:row>37</xdr:row>
      <xdr:rowOff>161217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152344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9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154105</xdr:rowOff>
    </xdr:from>
    <xdr:to>
      <xdr:col>76</xdr:col>
      <xdr:colOff>165100</xdr:colOff>
      <xdr:row>38</xdr:row>
      <xdr:rowOff>84255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9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75382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31314</xdr:rowOff>
    </xdr:from>
    <xdr:to>
      <xdr:col>72</xdr:col>
      <xdr:colOff>38100</xdr:colOff>
      <xdr:row>38</xdr:row>
      <xdr:rowOff>132914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4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124041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3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22389</xdr:rowOff>
    </xdr:from>
    <xdr:to>
      <xdr:col>67</xdr:col>
      <xdr:colOff>101600</xdr:colOff>
      <xdr:row>38</xdr:row>
      <xdr:rowOff>123989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115116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3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79435</xdr:rowOff>
    </xdr:from>
    <xdr:to>
      <xdr:col>85</xdr:col>
      <xdr:colOff>127000</xdr:colOff>
      <xdr:row>56</xdr:row>
      <xdr:rowOff>162160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680635"/>
          <a:ext cx="838200" cy="8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80064</xdr:rowOff>
    </xdr:from>
    <xdr:to>
      <xdr:col>81</xdr:col>
      <xdr:colOff>50800</xdr:colOff>
      <xdr:row>56</xdr:row>
      <xdr:rowOff>162160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681264"/>
          <a:ext cx="889000" cy="8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80064</xdr:rowOff>
    </xdr:from>
    <xdr:to>
      <xdr:col>76</xdr:col>
      <xdr:colOff>114300</xdr:colOff>
      <xdr:row>58</xdr:row>
      <xdr:rowOff>53832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681264"/>
          <a:ext cx="889000" cy="31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51803</xdr:rowOff>
    </xdr:from>
    <xdr:to>
      <xdr:col>71</xdr:col>
      <xdr:colOff>177800</xdr:colOff>
      <xdr:row>58</xdr:row>
      <xdr:rowOff>53832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24453"/>
          <a:ext cx="889000" cy="1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28635</xdr:rowOff>
    </xdr:from>
    <xdr:to>
      <xdr:col>85</xdr:col>
      <xdr:colOff>177800</xdr:colOff>
      <xdr:row>56</xdr:row>
      <xdr:rowOff>130235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2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7062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0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111360</xdr:rowOff>
    </xdr:from>
    <xdr:to>
      <xdr:col>81</xdr:col>
      <xdr:colOff>101600</xdr:colOff>
      <xdr:row>57</xdr:row>
      <xdr:rowOff>41510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32637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29264</xdr:rowOff>
    </xdr:from>
    <xdr:to>
      <xdr:col>76</xdr:col>
      <xdr:colOff>165100</xdr:colOff>
      <xdr:row>56</xdr:row>
      <xdr:rowOff>130864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147391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4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3032</xdr:rowOff>
    </xdr:from>
    <xdr:to>
      <xdr:col>72</xdr:col>
      <xdr:colOff>38100</xdr:colOff>
      <xdr:row>58</xdr:row>
      <xdr:rowOff>104632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4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95759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3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1003</xdr:rowOff>
    </xdr:from>
    <xdr:to>
      <xdr:col>67</xdr:col>
      <xdr:colOff>101600</xdr:colOff>
      <xdr:row>57</xdr:row>
      <xdr:rowOff>102603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93730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97355</xdr:rowOff>
    </xdr:from>
    <xdr:to>
      <xdr:col>85</xdr:col>
      <xdr:colOff>127000</xdr:colOff>
      <xdr:row>79</xdr:row>
      <xdr:rowOff>98008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41905"/>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87993</xdr:rowOff>
    </xdr:from>
    <xdr:to>
      <xdr:col>81</xdr:col>
      <xdr:colOff>50800</xdr:colOff>
      <xdr:row>79</xdr:row>
      <xdr:rowOff>98008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32543"/>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78195</xdr:rowOff>
    </xdr:from>
    <xdr:to>
      <xdr:col>76</xdr:col>
      <xdr:colOff>114300</xdr:colOff>
      <xdr:row>79</xdr:row>
      <xdr:rowOff>87993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279845"/>
          <a:ext cx="889000" cy="35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26597</xdr:rowOff>
    </xdr:from>
    <xdr:to>
      <xdr:col>71</xdr:col>
      <xdr:colOff>177800</xdr:colOff>
      <xdr:row>77</xdr:row>
      <xdr:rowOff>78195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056797"/>
          <a:ext cx="889000" cy="22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157353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46555</xdr:rowOff>
    </xdr:from>
    <xdr:to>
      <xdr:col>85</xdr:col>
      <xdr:colOff>177800</xdr:colOff>
      <xdr:row>79</xdr:row>
      <xdr:rowOff>148155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132932</xdr:rowOff>
    </xdr:from>
    <xdr:ext cx="313932"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6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47208</xdr:rowOff>
    </xdr:from>
    <xdr:to>
      <xdr:col>81</xdr:col>
      <xdr:colOff>101600</xdr:colOff>
      <xdr:row>79</xdr:row>
      <xdr:rowOff>148808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139935</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44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37193</xdr:rowOff>
    </xdr:from>
    <xdr:to>
      <xdr:col>76</xdr:col>
      <xdr:colOff>165100</xdr:colOff>
      <xdr:row>79</xdr:row>
      <xdr:rowOff>138793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129920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74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27395</xdr:rowOff>
    </xdr:from>
    <xdr:to>
      <xdr:col>72</xdr:col>
      <xdr:colOff>38100</xdr:colOff>
      <xdr:row>77</xdr:row>
      <xdr:rowOff>128995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2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145522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00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147247</xdr:rowOff>
    </xdr:from>
    <xdr:to>
      <xdr:col>67</xdr:col>
      <xdr:colOff>101600</xdr:colOff>
      <xdr:row>76</xdr:row>
      <xdr:rowOff>77397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00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93925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278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155290</xdr:rowOff>
    </xdr:from>
    <xdr:to>
      <xdr:col>85</xdr:col>
      <xdr:colOff>127000</xdr:colOff>
      <xdr:row>95</xdr:row>
      <xdr:rowOff>166629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43040"/>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166629</xdr:rowOff>
    </xdr:from>
    <xdr:to>
      <xdr:col>81</xdr:col>
      <xdr:colOff>50800</xdr:colOff>
      <xdr:row>96</xdr:row>
      <xdr:rowOff>33973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454379"/>
          <a:ext cx="889000" cy="3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33973</xdr:rowOff>
    </xdr:from>
    <xdr:to>
      <xdr:col>76</xdr:col>
      <xdr:colOff>114300</xdr:colOff>
      <xdr:row>96</xdr:row>
      <xdr:rowOff>76721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93173"/>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76721</xdr:rowOff>
    </xdr:from>
    <xdr:to>
      <xdr:col>71</xdr:col>
      <xdr:colOff>177800</xdr:colOff>
      <xdr:row>96</xdr:row>
      <xdr:rowOff>108291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35921"/>
          <a:ext cx="8890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104490</xdr:rowOff>
    </xdr:from>
    <xdr:to>
      <xdr:col>85</xdr:col>
      <xdr:colOff>177800</xdr:colOff>
      <xdr:row>96</xdr:row>
      <xdr:rowOff>34640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127367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115829</xdr:rowOff>
    </xdr:from>
    <xdr:to>
      <xdr:col>81</xdr:col>
      <xdr:colOff>101600</xdr:colOff>
      <xdr:row>96</xdr:row>
      <xdr:rowOff>45979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0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62506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17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154623</xdr:rowOff>
    </xdr:from>
    <xdr:to>
      <xdr:col>76</xdr:col>
      <xdr:colOff>165100</xdr:colOff>
      <xdr:row>96</xdr:row>
      <xdr:rowOff>84773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4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101300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21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25921</xdr:rowOff>
    </xdr:from>
    <xdr:to>
      <xdr:col>72</xdr:col>
      <xdr:colOff>38100</xdr:colOff>
      <xdr:row>96</xdr:row>
      <xdr:rowOff>127521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144048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57491</xdr:rowOff>
    </xdr:from>
    <xdr:to>
      <xdr:col>67</xdr:col>
      <xdr:colOff>101600</xdr:colOff>
      <xdr:row>96</xdr:row>
      <xdr:rowOff>159091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150218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0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43117</xdr:rowOff>
    </xdr:from>
    <xdr:to>
      <xdr:col>116</xdr:col>
      <xdr:colOff>63500</xdr:colOff>
      <xdr:row>39</xdr:row>
      <xdr:rowOff>43117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296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42926</xdr:rowOff>
    </xdr:from>
    <xdr:to>
      <xdr:col>111</xdr:col>
      <xdr:colOff>177800</xdr:colOff>
      <xdr:row>39</xdr:row>
      <xdr:rowOff>43117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2947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42926</xdr:rowOff>
    </xdr:from>
    <xdr:to>
      <xdr:col>107</xdr:col>
      <xdr:colOff>50800</xdr:colOff>
      <xdr:row>39</xdr:row>
      <xdr:rowOff>43117</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72947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43117</xdr:rowOff>
    </xdr:from>
    <xdr:to>
      <xdr:col>102</xdr:col>
      <xdr:colOff>114300</xdr:colOff>
      <xdr:row>39</xdr:row>
      <xdr:rowOff>43497</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72966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163767</xdr:rowOff>
    </xdr:from>
    <xdr:to>
      <xdr:col>116</xdr:col>
      <xdr:colOff>114300</xdr:colOff>
      <xdr:row>39</xdr:row>
      <xdr:rowOff>93917</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78694</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37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163767</xdr:rowOff>
    </xdr:from>
    <xdr:to>
      <xdr:col>112</xdr:col>
      <xdr:colOff>38100</xdr:colOff>
      <xdr:row>39</xdr:row>
      <xdr:rowOff>93917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85044</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163576</xdr:rowOff>
    </xdr:from>
    <xdr:to>
      <xdr:col>107</xdr:col>
      <xdr:colOff>101600</xdr:colOff>
      <xdr:row>39</xdr:row>
      <xdr:rowOff>93726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84853</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163767</xdr:rowOff>
    </xdr:from>
    <xdr:to>
      <xdr:col>102</xdr:col>
      <xdr:colOff>165100</xdr:colOff>
      <xdr:row>39</xdr:row>
      <xdr:rowOff>93917</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85044</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164147</xdr:rowOff>
    </xdr:from>
    <xdr:to>
      <xdr:col>98</xdr:col>
      <xdr:colOff>38100</xdr:colOff>
      <xdr:row>39</xdr:row>
      <xdr:rowOff>94297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85424</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構成項目である民生費は住民一人当たり１９４，５０２円で前年度より８，８４３円の増額となっており、類似団体平均値より１８，６０７円低い額となっている。前年度より増額となったのは、施設型・地域型保育給付事業や児童手当給付事業などの増が主な要因である。</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４８，４７１</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円で前年度より</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９，４１８</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これは、庁舎等再編整備事業の減</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が大きな要因である。</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住民一人当たり６５，７２４円で、前年度より１３，１３４円減額となっている。中央斎場施設整備事業が減額となったことが主な要因である。土木費は、当年度は住民一人当たり４３，９６７円で、前年度より４，３６７円減額となっており、類似団体平均値より５６９円低い額となっている。前年度より減額となったのは、下水道事業会計繰出金の減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岡山県倉敷市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標準財政規模は普通交付税額の増により増加したものの、財政調整基金残高が、前年度決算剰余金の積立等に伴い総額がさらに増加したことにより、前年度と比較して標準財政規模比で０．２９ポイント増加している。実質収支額は、継続的に黒字を確保している。実質単年度収支についても、市税収入は前年より減少したものの、行財政改革プラン２０２０（令和２年度から令和６年度）に基づいて歳出抑制に努めたことにより、引き続き黒字を確保している。今後も行財政改革のさらなる推進により、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岡山県倉敷市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本市の連結実質収支額は、これまで黒字で推移している。連結実質収支額等については、前年度に比べ約４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また、一般会計等の実質赤字比率は△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４．９２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％、それ以外の特別会計や公営企業会計を含めた連結実質赤字比率は△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３７．３５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％となっており、ともに黒字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で推移している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。これは、一般会計や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後期高齢者医療事業特別会計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の実質収支額や水道事業会計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モーターボート競走事業会計の資金剰余額は減少したものの、国民健康保険事業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、介護保険事業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特別会計の実質収支額や市民病院事業会計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、下水道事業会計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の資金剰余額が増加したことによるものである。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B1" sqref="B1:DI1"/>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758" t="s">
        <v>77</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78</v>
      </c>
      <c r="C2" s="164"/>
      <c r="D2" s="165"/>
    </row>
    <row r="3" spans="1:119" ht="18.75" customHeight="1" thickBot="1" x14ac:dyDescent="0.25">
      <c r="A3" s="163"/>
      <c r="B3" s="759" t="s">
        <v>79</v>
      </c>
      <c r="C3" s="760"/>
      <c r="D3" s="760"/>
      <c r="E3" s="761"/>
      <c r="F3" s="761"/>
      <c r="G3" s="761"/>
      <c r="H3" s="761"/>
      <c r="I3" s="761"/>
      <c r="J3" s="761"/>
      <c r="K3" s="761"/>
      <c r="L3" s="761" t="s">
        <v>80</v>
      </c>
      <c r="M3" s="761"/>
      <c r="N3" s="761"/>
      <c r="O3" s="761"/>
      <c r="P3" s="761"/>
      <c r="Q3" s="761"/>
      <c r="R3" s="768"/>
      <c r="S3" s="768"/>
      <c r="T3" s="768"/>
      <c r="U3" s="768"/>
      <c r="V3" s="769"/>
      <c r="W3" s="743" t="s">
        <v>81</v>
      </c>
      <c r="X3" s="744"/>
      <c r="Y3" s="744"/>
      <c r="Z3" s="744"/>
      <c r="AA3" s="744"/>
      <c r="AB3" s="760"/>
      <c r="AC3" s="768" t="s">
        <v>82</v>
      </c>
      <c r="AD3" s="744"/>
      <c r="AE3" s="744"/>
      <c r="AF3" s="744"/>
      <c r="AG3" s="744"/>
      <c r="AH3" s="744"/>
      <c r="AI3" s="744"/>
      <c r="AJ3" s="744"/>
      <c r="AK3" s="744"/>
      <c r="AL3" s="745"/>
      <c r="AM3" s="743" t="s">
        <v>83</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84</v>
      </c>
      <c r="BO3" s="744"/>
      <c r="BP3" s="744"/>
      <c r="BQ3" s="744"/>
      <c r="BR3" s="744"/>
      <c r="BS3" s="744"/>
      <c r="BT3" s="744"/>
      <c r="BU3" s="745"/>
      <c r="BV3" s="743" t="s">
        <v>85</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86</v>
      </c>
      <c r="CU3" s="744"/>
      <c r="CV3" s="744"/>
      <c r="CW3" s="744"/>
      <c r="CX3" s="744"/>
      <c r="CY3" s="744"/>
      <c r="CZ3" s="744"/>
      <c r="DA3" s="745"/>
      <c r="DB3" s="743" t="s">
        <v>87</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88</v>
      </c>
      <c r="AZ4" s="747"/>
      <c r="BA4" s="747"/>
      <c r="BB4" s="747"/>
      <c r="BC4" s="747"/>
      <c r="BD4" s="747"/>
      <c r="BE4" s="747"/>
      <c r="BF4" s="747"/>
      <c r="BG4" s="747"/>
      <c r="BH4" s="747"/>
      <c r="BI4" s="747"/>
      <c r="BJ4" s="747"/>
      <c r="BK4" s="747"/>
      <c r="BL4" s="747"/>
      <c r="BM4" s="748"/>
      <c r="BN4" s="749">
        <v>232438069</v>
      </c>
      <c r="BO4" s="750"/>
      <c r="BP4" s="750"/>
      <c r="BQ4" s="750"/>
      <c r="BR4" s="750"/>
      <c r="BS4" s="750"/>
      <c r="BT4" s="750"/>
      <c r="BU4" s="751"/>
      <c r="BV4" s="749">
        <v>242259876</v>
      </c>
      <c r="BW4" s="750"/>
      <c r="BX4" s="750"/>
      <c r="BY4" s="750"/>
      <c r="BZ4" s="750"/>
      <c r="CA4" s="750"/>
      <c r="CB4" s="750"/>
      <c r="CC4" s="751"/>
      <c r="CD4" s="752" t="s">
        <v>89</v>
      </c>
      <c r="CE4" s="753"/>
      <c r="CF4" s="753"/>
      <c r="CG4" s="753"/>
      <c r="CH4" s="753"/>
      <c r="CI4" s="753"/>
      <c r="CJ4" s="753"/>
      <c r="CK4" s="753"/>
      <c r="CL4" s="753"/>
      <c r="CM4" s="753"/>
      <c r="CN4" s="753"/>
      <c r="CO4" s="753"/>
      <c r="CP4" s="753"/>
      <c r="CQ4" s="753"/>
      <c r="CR4" s="753"/>
      <c r="CS4" s="754"/>
      <c r="CT4" s="755">
        <v>4.9000000000000004</v>
      </c>
      <c r="CU4" s="756"/>
      <c r="CV4" s="756"/>
      <c r="CW4" s="756"/>
      <c r="CX4" s="756"/>
      <c r="CY4" s="756"/>
      <c r="CZ4" s="756"/>
      <c r="DA4" s="757"/>
      <c r="DB4" s="755">
        <v>5.4</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90</v>
      </c>
      <c r="AN5" s="816"/>
      <c r="AO5" s="816"/>
      <c r="AP5" s="816"/>
      <c r="AQ5" s="816"/>
      <c r="AR5" s="816"/>
      <c r="AS5" s="816"/>
      <c r="AT5" s="817"/>
      <c r="AU5" s="818" t="s">
        <v>91</v>
      </c>
      <c r="AV5" s="819"/>
      <c r="AW5" s="819"/>
      <c r="AX5" s="819"/>
      <c r="AY5" s="820" t="s">
        <v>92</v>
      </c>
      <c r="AZ5" s="821"/>
      <c r="BA5" s="821"/>
      <c r="BB5" s="821"/>
      <c r="BC5" s="821"/>
      <c r="BD5" s="821"/>
      <c r="BE5" s="821"/>
      <c r="BF5" s="821"/>
      <c r="BG5" s="821"/>
      <c r="BH5" s="821"/>
      <c r="BI5" s="821"/>
      <c r="BJ5" s="821"/>
      <c r="BK5" s="821"/>
      <c r="BL5" s="821"/>
      <c r="BM5" s="822"/>
      <c r="BN5" s="786">
        <v>225179151</v>
      </c>
      <c r="BO5" s="787"/>
      <c r="BP5" s="787"/>
      <c r="BQ5" s="787"/>
      <c r="BR5" s="787"/>
      <c r="BS5" s="787"/>
      <c r="BT5" s="787"/>
      <c r="BU5" s="788"/>
      <c r="BV5" s="786">
        <v>234397827</v>
      </c>
      <c r="BW5" s="787"/>
      <c r="BX5" s="787"/>
      <c r="BY5" s="787"/>
      <c r="BZ5" s="787"/>
      <c r="CA5" s="787"/>
      <c r="CB5" s="787"/>
      <c r="CC5" s="788"/>
      <c r="CD5" s="789" t="s">
        <v>93</v>
      </c>
      <c r="CE5" s="790"/>
      <c r="CF5" s="790"/>
      <c r="CG5" s="790"/>
      <c r="CH5" s="790"/>
      <c r="CI5" s="790"/>
      <c r="CJ5" s="790"/>
      <c r="CK5" s="790"/>
      <c r="CL5" s="790"/>
      <c r="CM5" s="790"/>
      <c r="CN5" s="790"/>
      <c r="CO5" s="790"/>
      <c r="CP5" s="790"/>
      <c r="CQ5" s="790"/>
      <c r="CR5" s="790"/>
      <c r="CS5" s="791"/>
      <c r="CT5" s="783">
        <v>89.1</v>
      </c>
      <c r="CU5" s="784"/>
      <c r="CV5" s="784"/>
      <c r="CW5" s="784"/>
      <c r="CX5" s="784"/>
      <c r="CY5" s="784"/>
      <c r="CZ5" s="784"/>
      <c r="DA5" s="785"/>
      <c r="DB5" s="783">
        <v>91.2</v>
      </c>
      <c r="DC5" s="784"/>
      <c r="DD5" s="784"/>
      <c r="DE5" s="784"/>
      <c r="DF5" s="784"/>
      <c r="DG5" s="784"/>
      <c r="DH5" s="784"/>
      <c r="DI5" s="785"/>
    </row>
    <row r="6" spans="1:119" ht="18.75" customHeight="1" x14ac:dyDescent="0.2">
      <c r="A6" s="163"/>
      <c r="B6" s="792" t="s">
        <v>94</v>
      </c>
      <c r="C6" s="793"/>
      <c r="D6" s="793"/>
      <c r="E6" s="794"/>
      <c r="F6" s="794"/>
      <c r="G6" s="794"/>
      <c r="H6" s="794"/>
      <c r="I6" s="794"/>
      <c r="J6" s="794"/>
      <c r="K6" s="794"/>
      <c r="L6" s="794" t="s">
        <v>95</v>
      </c>
      <c r="M6" s="794"/>
      <c r="N6" s="794"/>
      <c r="O6" s="794"/>
      <c r="P6" s="794"/>
      <c r="Q6" s="794"/>
      <c r="R6" s="798"/>
      <c r="S6" s="798"/>
      <c r="T6" s="798"/>
      <c r="U6" s="798"/>
      <c r="V6" s="799"/>
      <c r="W6" s="802" t="s">
        <v>96</v>
      </c>
      <c r="X6" s="803"/>
      <c r="Y6" s="803"/>
      <c r="Z6" s="803"/>
      <c r="AA6" s="803"/>
      <c r="AB6" s="793"/>
      <c r="AC6" s="806" t="s">
        <v>97</v>
      </c>
      <c r="AD6" s="807"/>
      <c r="AE6" s="807"/>
      <c r="AF6" s="807"/>
      <c r="AG6" s="807"/>
      <c r="AH6" s="807"/>
      <c r="AI6" s="807"/>
      <c r="AJ6" s="807"/>
      <c r="AK6" s="807"/>
      <c r="AL6" s="808"/>
      <c r="AM6" s="815" t="s">
        <v>98</v>
      </c>
      <c r="AN6" s="816"/>
      <c r="AO6" s="816"/>
      <c r="AP6" s="816"/>
      <c r="AQ6" s="816"/>
      <c r="AR6" s="816"/>
      <c r="AS6" s="816"/>
      <c r="AT6" s="817"/>
      <c r="AU6" s="818" t="s">
        <v>91</v>
      </c>
      <c r="AV6" s="819"/>
      <c r="AW6" s="819"/>
      <c r="AX6" s="819"/>
      <c r="AY6" s="820" t="s">
        <v>99</v>
      </c>
      <c r="AZ6" s="821"/>
      <c r="BA6" s="821"/>
      <c r="BB6" s="821"/>
      <c r="BC6" s="821"/>
      <c r="BD6" s="821"/>
      <c r="BE6" s="821"/>
      <c r="BF6" s="821"/>
      <c r="BG6" s="821"/>
      <c r="BH6" s="821"/>
      <c r="BI6" s="821"/>
      <c r="BJ6" s="821"/>
      <c r="BK6" s="821"/>
      <c r="BL6" s="821"/>
      <c r="BM6" s="822"/>
      <c r="BN6" s="786">
        <v>7258918</v>
      </c>
      <c r="BO6" s="787"/>
      <c r="BP6" s="787"/>
      <c r="BQ6" s="787"/>
      <c r="BR6" s="787"/>
      <c r="BS6" s="787"/>
      <c r="BT6" s="787"/>
      <c r="BU6" s="788"/>
      <c r="BV6" s="786">
        <v>7862049</v>
      </c>
      <c r="BW6" s="787"/>
      <c r="BX6" s="787"/>
      <c r="BY6" s="787"/>
      <c r="BZ6" s="787"/>
      <c r="CA6" s="787"/>
      <c r="CB6" s="787"/>
      <c r="CC6" s="788"/>
      <c r="CD6" s="789" t="s">
        <v>100</v>
      </c>
      <c r="CE6" s="790"/>
      <c r="CF6" s="790"/>
      <c r="CG6" s="790"/>
      <c r="CH6" s="790"/>
      <c r="CI6" s="790"/>
      <c r="CJ6" s="790"/>
      <c r="CK6" s="790"/>
      <c r="CL6" s="790"/>
      <c r="CM6" s="790"/>
      <c r="CN6" s="790"/>
      <c r="CO6" s="790"/>
      <c r="CP6" s="790"/>
      <c r="CQ6" s="790"/>
      <c r="CR6" s="790"/>
      <c r="CS6" s="791"/>
      <c r="CT6" s="823">
        <v>90</v>
      </c>
      <c r="CU6" s="824"/>
      <c r="CV6" s="824"/>
      <c r="CW6" s="824"/>
      <c r="CX6" s="824"/>
      <c r="CY6" s="824"/>
      <c r="CZ6" s="824"/>
      <c r="DA6" s="825"/>
      <c r="DB6" s="823">
        <v>93.2</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101</v>
      </c>
      <c r="AN7" s="816"/>
      <c r="AO7" s="816"/>
      <c r="AP7" s="816"/>
      <c r="AQ7" s="816"/>
      <c r="AR7" s="816"/>
      <c r="AS7" s="816"/>
      <c r="AT7" s="817"/>
      <c r="AU7" s="818" t="s">
        <v>91</v>
      </c>
      <c r="AV7" s="819"/>
      <c r="AW7" s="819"/>
      <c r="AX7" s="819"/>
      <c r="AY7" s="820" t="s">
        <v>102</v>
      </c>
      <c r="AZ7" s="821"/>
      <c r="BA7" s="821"/>
      <c r="BB7" s="821"/>
      <c r="BC7" s="821"/>
      <c r="BD7" s="821"/>
      <c r="BE7" s="821"/>
      <c r="BF7" s="821"/>
      <c r="BG7" s="821"/>
      <c r="BH7" s="821"/>
      <c r="BI7" s="821"/>
      <c r="BJ7" s="821"/>
      <c r="BK7" s="821"/>
      <c r="BL7" s="821"/>
      <c r="BM7" s="822"/>
      <c r="BN7" s="786">
        <v>1440283</v>
      </c>
      <c r="BO7" s="787"/>
      <c r="BP7" s="787"/>
      <c r="BQ7" s="787"/>
      <c r="BR7" s="787"/>
      <c r="BS7" s="787"/>
      <c r="BT7" s="787"/>
      <c r="BU7" s="788"/>
      <c r="BV7" s="786">
        <v>1675598</v>
      </c>
      <c r="BW7" s="787"/>
      <c r="BX7" s="787"/>
      <c r="BY7" s="787"/>
      <c r="BZ7" s="787"/>
      <c r="CA7" s="787"/>
      <c r="CB7" s="787"/>
      <c r="CC7" s="788"/>
      <c r="CD7" s="789" t="s">
        <v>103</v>
      </c>
      <c r="CE7" s="790"/>
      <c r="CF7" s="790"/>
      <c r="CG7" s="790"/>
      <c r="CH7" s="790"/>
      <c r="CI7" s="790"/>
      <c r="CJ7" s="790"/>
      <c r="CK7" s="790"/>
      <c r="CL7" s="790"/>
      <c r="CM7" s="790"/>
      <c r="CN7" s="790"/>
      <c r="CO7" s="790"/>
      <c r="CP7" s="790"/>
      <c r="CQ7" s="790"/>
      <c r="CR7" s="790"/>
      <c r="CS7" s="791"/>
      <c r="CT7" s="786">
        <v>118041925</v>
      </c>
      <c r="CU7" s="787"/>
      <c r="CV7" s="787"/>
      <c r="CW7" s="787"/>
      <c r="CX7" s="787"/>
      <c r="CY7" s="787"/>
      <c r="CZ7" s="787"/>
      <c r="DA7" s="788"/>
      <c r="DB7" s="786">
        <v>114620816</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104</v>
      </c>
      <c r="AN8" s="816"/>
      <c r="AO8" s="816"/>
      <c r="AP8" s="816"/>
      <c r="AQ8" s="816"/>
      <c r="AR8" s="816"/>
      <c r="AS8" s="816"/>
      <c r="AT8" s="817"/>
      <c r="AU8" s="818" t="s">
        <v>91</v>
      </c>
      <c r="AV8" s="819"/>
      <c r="AW8" s="819"/>
      <c r="AX8" s="819"/>
      <c r="AY8" s="820" t="s">
        <v>105</v>
      </c>
      <c r="AZ8" s="821"/>
      <c r="BA8" s="821"/>
      <c r="BB8" s="821"/>
      <c r="BC8" s="821"/>
      <c r="BD8" s="821"/>
      <c r="BE8" s="821"/>
      <c r="BF8" s="821"/>
      <c r="BG8" s="821"/>
      <c r="BH8" s="821"/>
      <c r="BI8" s="821"/>
      <c r="BJ8" s="821"/>
      <c r="BK8" s="821"/>
      <c r="BL8" s="821"/>
      <c r="BM8" s="822"/>
      <c r="BN8" s="786">
        <v>5818635</v>
      </c>
      <c r="BO8" s="787"/>
      <c r="BP8" s="787"/>
      <c r="BQ8" s="787"/>
      <c r="BR8" s="787"/>
      <c r="BS8" s="787"/>
      <c r="BT8" s="787"/>
      <c r="BU8" s="788"/>
      <c r="BV8" s="786">
        <v>6186451</v>
      </c>
      <c r="BW8" s="787"/>
      <c r="BX8" s="787"/>
      <c r="BY8" s="787"/>
      <c r="BZ8" s="787"/>
      <c r="CA8" s="787"/>
      <c r="CB8" s="787"/>
      <c r="CC8" s="788"/>
      <c r="CD8" s="789" t="s">
        <v>106</v>
      </c>
      <c r="CE8" s="790"/>
      <c r="CF8" s="790"/>
      <c r="CG8" s="790"/>
      <c r="CH8" s="790"/>
      <c r="CI8" s="790"/>
      <c r="CJ8" s="790"/>
      <c r="CK8" s="790"/>
      <c r="CL8" s="790"/>
      <c r="CM8" s="790"/>
      <c r="CN8" s="790"/>
      <c r="CO8" s="790"/>
      <c r="CP8" s="790"/>
      <c r="CQ8" s="790"/>
      <c r="CR8" s="790"/>
      <c r="CS8" s="791"/>
      <c r="CT8" s="826">
        <v>0.82</v>
      </c>
      <c r="CU8" s="827"/>
      <c r="CV8" s="827"/>
      <c r="CW8" s="827"/>
      <c r="CX8" s="827"/>
      <c r="CY8" s="827"/>
      <c r="CZ8" s="827"/>
      <c r="DA8" s="828"/>
      <c r="DB8" s="826">
        <v>0.83</v>
      </c>
      <c r="DC8" s="827"/>
      <c r="DD8" s="827"/>
      <c r="DE8" s="827"/>
      <c r="DF8" s="827"/>
      <c r="DG8" s="827"/>
      <c r="DH8" s="827"/>
      <c r="DI8" s="828"/>
    </row>
    <row r="9" spans="1:119" ht="18.75" customHeight="1" thickBot="1" x14ac:dyDescent="0.25">
      <c r="A9" s="163"/>
      <c r="B9" s="780" t="s">
        <v>107</v>
      </c>
      <c r="C9" s="781"/>
      <c r="D9" s="781"/>
      <c r="E9" s="781"/>
      <c r="F9" s="781"/>
      <c r="G9" s="781"/>
      <c r="H9" s="781"/>
      <c r="I9" s="781"/>
      <c r="J9" s="781"/>
      <c r="K9" s="829"/>
      <c r="L9" s="830" t="s">
        <v>108</v>
      </c>
      <c r="M9" s="831"/>
      <c r="N9" s="831"/>
      <c r="O9" s="831"/>
      <c r="P9" s="831"/>
      <c r="Q9" s="832"/>
      <c r="R9" s="833">
        <v>474592</v>
      </c>
      <c r="S9" s="834"/>
      <c r="T9" s="834"/>
      <c r="U9" s="834"/>
      <c r="V9" s="835"/>
      <c r="W9" s="743" t="s">
        <v>109</v>
      </c>
      <c r="X9" s="744"/>
      <c r="Y9" s="744"/>
      <c r="Z9" s="744"/>
      <c r="AA9" s="744"/>
      <c r="AB9" s="744"/>
      <c r="AC9" s="744"/>
      <c r="AD9" s="744"/>
      <c r="AE9" s="744"/>
      <c r="AF9" s="744"/>
      <c r="AG9" s="744"/>
      <c r="AH9" s="744"/>
      <c r="AI9" s="744"/>
      <c r="AJ9" s="744"/>
      <c r="AK9" s="744"/>
      <c r="AL9" s="745"/>
      <c r="AM9" s="815" t="s">
        <v>110</v>
      </c>
      <c r="AN9" s="816"/>
      <c r="AO9" s="816"/>
      <c r="AP9" s="816"/>
      <c r="AQ9" s="816"/>
      <c r="AR9" s="816"/>
      <c r="AS9" s="816"/>
      <c r="AT9" s="817"/>
      <c r="AU9" s="818" t="s">
        <v>91</v>
      </c>
      <c r="AV9" s="819"/>
      <c r="AW9" s="819"/>
      <c r="AX9" s="819"/>
      <c r="AY9" s="820" t="s">
        <v>111</v>
      </c>
      <c r="AZ9" s="821"/>
      <c r="BA9" s="821"/>
      <c r="BB9" s="821"/>
      <c r="BC9" s="821"/>
      <c r="BD9" s="821"/>
      <c r="BE9" s="821"/>
      <c r="BF9" s="821"/>
      <c r="BG9" s="821"/>
      <c r="BH9" s="821"/>
      <c r="BI9" s="821"/>
      <c r="BJ9" s="821"/>
      <c r="BK9" s="821"/>
      <c r="BL9" s="821"/>
      <c r="BM9" s="822"/>
      <c r="BN9" s="786">
        <v>-367816</v>
      </c>
      <c r="BO9" s="787"/>
      <c r="BP9" s="787"/>
      <c r="BQ9" s="787"/>
      <c r="BR9" s="787"/>
      <c r="BS9" s="787"/>
      <c r="BT9" s="787"/>
      <c r="BU9" s="788"/>
      <c r="BV9" s="786">
        <v>-2744257</v>
      </c>
      <c r="BW9" s="787"/>
      <c r="BX9" s="787"/>
      <c r="BY9" s="787"/>
      <c r="BZ9" s="787"/>
      <c r="CA9" s="787"/>
      <c r="CB9" s="787"/>
      <c r="CC9" s="788"/>
      <c r="CD9" s="789" t="s">
        <v>112</v>
      </c>
      <c r="CE9" s="790"/>
      <c r="CF9" s="790"/>
      <c r="CG9" s="790"/>
      <c r="CH9" s="790"/>
      <c r="CI9" s="790"/>
      <c r="CJ9" s="790"/>
      <c r="CK9" s="790"/>
      <c r="CL9" s="790"/>
      <c r="CM9" s="790"/>
      <c r="CN9" s="790"/>
      <c r="CO9" s="790"/>
      <c r="CP9" s="790"/>
      <c r="CQ9" s="790"/>
      <c r="CR9" s="790"/>
      <c r="CS9" s="791"/>
      <c r="CT9" s="783">
        <v>13.1</v>
      </c>
      <c r="CU9" s="784"/>
      <c r="CV9" s="784"/>
      <c r="CW9" s="784"/>
      <c r="CX9" s="784"/>
      <c r="CY9" s="784"/>
      <c r="CZ9" s="784"/>
      <c r="DA9" s="785"/>
      <c r="DB9" s="783">
        <v>12.8</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113</v>
      </c>
      <c r="M10" s="816"/>
      <c r="N10" s="816"/>
      <c r="O10" s="816"/>
      <c r="P10" s="816"/>
      <c r="Q10" s="817"/>
      <c r="R10" s="837">
        <v>477118</v>
      </c>
      <c r="S10" s="838"/>
      <c r="T10" s="838"/>
      <c r="U10" s="838"/>
      <c r="V10" s="839"/>
      <c r="W10" s="774"/>
      <c r="X10" s="775"/>
      <c r="Y10" s="775"/>
      <c r="Z10" s="775"/>
      <c r="AA10" s="775"/>
      <c r="AB10" s="775"/>
      <c r="AC10" s="775"/>
      <c r="AD10" s="775"/>
      <c r="AE10" s="775"/>
      <c r="AF10" s="775"/>
      <c r="AG10" s="775"/>
      <c r="AH10" s="775"/>
      <c r="AI10" s="775"/>
      <c r="AJ10" s="775"/>
      <c r="AK10" s="775"/>
      <c r="AL10" s="778"/>
      <c r="AM10" s="815" t="s">
        <v>114</v>
      </c>
      <c r="AN10" s="816"/>
      <c r="AO10" s="816"/>
      <c r="AP10" s="816"/>
      <c r="AQ10" s="816"/>
      <c r="AR10" s="816"/>
      <c r="AS10" s="816"/>
      <c r="AT10" s="817"/>
      <c r="AU10" s="818" t="s">
        <v>91</v>
      </c>
      <c r="AV10" s="819"/>
      <c r="AW10" s="819"/>
      <c r="AX10" s="819"/>
      <c r="AY10" s="820" t="s">
        <v>115</v>
      </c>
      <c r="AZ10" s="821"/>
      <c r="BA10" s="821"/>
      <c r="BB10" s="821"/>
      <c r="BC10" s="821"/>
      <c r="BD10" s="821"/>
      <c r="BE10" s="821"/>
      <c r="BF10" s="821"/>
      <c r="BG10" s="821"/>
      <c r="BH10" s="821"/>
      <c r="BI10" s="821"/>
      <c r="BJ10" s="821"/>
      <c r="BK10" s="821"/>
      <c r="BL10" s="821"/>
      <c r="BM10" s="822"/>
      <c r="BN10" s="786">
        <v>3112280</v>
      </c>
      <c r="BO10" s="787"/>
      <c r="BP10" s="787"/>
      <c r="BQ10" s="787"/>
      <c r="BR10" s="787"/>
      <c r="BS10" s="787"/>
      <c r="BT10" s="787"/>
      <c r="BU10" s="788"/>
      <c r="BV10" s="786">
        <v>4508706</v>
      </c>
      <c r="BW10" s="787"/>
      <c r="BX10" s="787"/>
      <c r="BY10" s="787"/>
      <c r="BZ10" s="787"/>
      <c r="CA10" s="787"/>
      <c r="CB10" s="787"/>
      <c r="CC10" s="78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91</v>
      </c>
      <c r="AV11" s="819"/>
      <c r="AW11" s="819"/>
      <c r="AX11" s="819"/>
      <c r="AY11" s="820" t="s">
        <v>120</v>
      </c>
      <c r="AZ11" s="821"/>
      <c r="BA11" s="821"/>
      <c r="BB11" s="821"/>
      <c r="BC11" s="821"/>
      <c r="BD11" s="821"/>
      <c r="BE11" s="821"/>
      <c r="BF11" s="821"/>
      <c r="BG11" s="821"/>
      <c r="BH11" s="821"/>
      <c r="BI11" s="821"/>
      <c r="BJ11" s="821"/>
      <c r="BK11" s="821"/>
      <c r="BL11" s="821"/>
      <c r="BM11" s="822"/>
      <c r="BN11" s="786">
        <v>900000</v>
      </c>
      <c r="BO11" s="787"/>
      <c r="BP11" s="787"/>
      <c r="BQ11" s="787"/>
      <c r="BR11" s="787"/>
      <c r="BS11" s="787"/>
      <c r="BT11" s="787"/>
      <c r="BU11" s="788"/>
      <c r="BV11" s="786">
        <v>771191</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473670</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91</v>
      </c>
      <c r="AV12" s="819"/>
      <c r="AW12" s="819"/>
      <c r="AX12" s="819"/>
      <c r="AY12" s="820" t="s">
        <v>128</v>
      </c>
      <c r="AZ12" s="821"/>
      <c r="BA12" s="821"/>
      <c r="BB12" s="821"/>
      <c r="BC12" s="821"/>
      <c r="BD12" s="821"/>
      <c r="BE12" s="821"/>
      <c r="BF12" s="821"/>
      <c r="BG12" s="821"/>
      <c r="BH12" s="821"/>
      <c r="BI12" s="821"/>
      <c r="BJ12" s="821"/>
      <c r="BK12" s="821"/>
      <c r="BL12" s="821"/>
      <c r="BM12" s="822"/>
      <c r="BN12" s="786">
        <v>2430000</v>
      </c>
      <c r="BO12" s="787"/>
      <c r="BP12" s="787"/>
      <c r="BQ12" s="787"/>
      <c r="BR12" s="787"/>
      <c r="BS12" s="787"/>
      <c r="BT12" s="787"/>
      <c r="BU12" s="788"/>
      <c r="BV12" s="786">
        <v>5770000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2"/>
      <c r="M13" s="877" t="s">
        <v>130</v>
      </c>
      <c r="N13" s="878"/>
      <c r="O13" s="878"/>
      <c r="P13" s="878"/>
      <c r="Q13" s="879"/>
      <c r="R13" s="870">
        <v>465138</v>
      </c>
      <c r="S13" s="871"/>
      <c r="T13" s="871"/>
      <c r="U13" s="871"/>
      <c r="V13" s="872"/>
      <c r="W13" s="802" t="s">
        <v>131</v>
      </c>
      <c r="X13" s="803"/>
      <c r="Y13" s="803"/>
      <c r="Z13" s="803"/>
      <c r="AA13" s="803"/>
      <c r="AB13" s="793"/>
      <c r="AC13" s="837">
        <v>3627</v>
      </c>
      <c r="AD13" s="838"/>
      <c r="AE13" s="838"/>
      <c r="AF13" s="838"/>
      <c r="AG13" s="880"/>
      <c r="AH13" s="837">
        <v>4043</v>
      </c>
      <c r="AI13" s="838"/>
      <c r="AJ13" s="838"/>
      <c r="AK13" s="838"/>
      <c r="AL13" s="839"/>
      <c r="AM13" s="815" t="s">
        <v>132</v>
      </c>
      <c r="AN13" s="816"/>
      <c r="AO13" s="816"/>
      <c r="AP13" s="816"/>
      <c r="AQ13" s="816"/>
      <c r="AR13" s="816"/>
      <c r="AS13" s="816"/>
      <c r="AT13" s="817"/>
      <c r="AU13" s="818" t="s">
        <v>133</v>
      </c>
      <c r="AV13" s="819"/>
      <c r="AW13" s="819"/>
      <c r="AX13" s="819"/>
      <c r="AY13" s="820" t="s">
        <v>134</v>
      </c>
      <c r="AZ13" s="821"/>
      <c r="BA13" s="821"/>
      <c r="BB13" s="821"/>
      <c r="BC13" s="821"/>
      <c r="BD13" s="821"/>
      <c r="BE13" s="821"/>
      <c r="BF13" s="821"/>
      <c r="BG13" s="821"/>
      <c r="BH13" s="821"/>
      <c r="BI13" s="821"/>
      <c r="BJ13" s="821"/>
      <c r="BK13" s="821"/>
      <c r="BL13" s="821"/>
      <c r="BM13" s="822"/>
      <c r="BN13" s="786">
        <v>1214464</v>
      </c>
      <c r="BO13" s="787"/>
      <c r="BP13" s="787"/>
      <c r="BQ13" s="787"/>
      <c r="BR13" s="787"/>
      <c r="BS13" s="787"/>
      <c r="BT13" s="787"/>
      <c r="BU13" s="788"/>
      <c r="BV13" s="786">
        <v>-3234360</v>
      </c>
      <c r="BW13" s="787"/>
      <c r="BX13" s="787"/>
      <c r="BY13" s="787"/>
      <c r="BZ13" s="787"/>
      <c r="CA13" s="787"/>
      <c r="CB13" s="787"/>
      <c r="CC13" s="788"/>
      <c r="CD13" s="789" t="s">
        <v>135</v>
      </c>
      <c r="CE13" s="790"/>
      <c r="CF13" s="790"/>
      <c r="CG13" s="790"/>
      <c r="CH13" s="790"/>
      <c r="CI13" s="790"/>
      <c r="CJ13" s="790"/>
      <c r="CK13" s="790"/>
      <c r="CL13" s="790"/>
      <c r="CM13" s="790"/>
      <c r="CN13" s="790"/>
      <c r="CO13" s="790"/>
      <c r="CP13" s="790"/>
      <c r="CQ13" s="790"/>
      <c r="CR13" s="790"/>
      <c r="CS13" s="791"/>
      <c r="CT13" s="783">
        <v>3.2</v>
      </c>
      <c r="CU13" s="784"/>
      <c r="CV13" s="784"/>
      <c r="CW13" s="784"/>
      <c r="CX13" s="784"/>
      <c r="CY13" s="784"/>
      <c r="CZ13" s="784"/>
      <c r="DA13" s="785"/>
      <c r="DB13" s="783">
        <v>3</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136</v>
      </c>
      <c r="M14" s="868"/>
      <c r="N14" s="868"/>
      <c r="O14" s="868"/>
      <c r="P14" s="868"/>
      <c r="Q14" s="869"/>
      <c r="R14" s="870">
        <v>475914</v>
      </c>
      <c r="S14" s="871"/>
      <c r="T14" s="871"/>
      <c r="U14" s="871"/>
      <c r="V14" s="872"/>
      <c r="W14" s="776"/>
      <c r="X14" s="777"/>
      <c r="Y14" s="777"/>
      <c r="Z14" s="777"/>
      <c r="AA14" s="777"/>
      <c r="AB14" s="766"/>
      <c r="AC14" s="873">
        <v>1.8</v>
      </c>
      <c r="AD14" s="874"/>
      <c r="AE14" s="874"/>
      <c r="AF14" s="874"/>
      <c r="AG14" s="875"/>
      <c r="AH14" s="873">
        <v>2</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137</v>
      </c>
      <c r="CE14" s="882"/>
      <c r="CF14" s="882"/>
      <c r="CG14" s="882"/>
      <c r="CH14" s="882"/>
      <c r="CI14" s="882"/>
      <c r="CJ14" s="882"/>
      <c r="CK14" s="882"/>
      <c r="CL14" s="882"/>
      <c r="CM14" s="882"/>
      <c r="CN14" s="882"/>
      <c r="CO14" s="882"/>
      <c r="CP14" s="882"/>
      <c r="CQ14" s="882"/>
      <c r="CR14" s="882"/>
      <c r="CS14" s="883"/>
      <c r="CT14" s="884">
        <v>0</v>
      </c>
      <c r="CU14" s="885"/>
      <c r="CV14" s="885"/>
      <c r="CW14" s="885"/>
      <c r="CX14" s="885"/>
      <c r="CY14" s="885"/>
      <c r="CZ14" s="885"/>
      <c r="DA14" s="886"/>
      <c r="DB14" s="884" t="s">
        <v>122</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2"/>
      <c r="M15" s="877" t="s">
        <v>130</v>
      </c>
      <c r="N15" s="878"/>
      <c r="O15" s="878"/>
      <c r="P15" s="878"/>
      <c r="Q15" s="879"/>
      <c r="R15" s="870">
        <v>468096</v>
      </c>
      <c r="S15" s="871"/>
      <c r="T15" s="871"/>
      <c r="U15" s="871"/>
      <c r="V15" s="872"/>
      <c r="W15" s="802" t="s">
        <v>138</v>
      </c>
      <c r="X15" s="803"/>
      <c r="Y15" s="803"/>
      <c r="Z15" s="803"/>
      <c r="AA15" s="803"/>
      <c r="AB15" s="793"/>
      <c r="AC15" s="837">
        <v>61799</v>
      </c>
      <c r="AD15" s="838"/>
      <c r="AE15" s="838"/>
      <c r="AF15" s="838"/>
      <c r="AG15" s="880"/>
      <c r="AH15" s="837">
        <v>63775</v>
      </c>
      <c r="AI15" s="838"/>
      <c r="AJ15" s="838"/>
      <c r="AK15" s="838"/>
      <c r="AL15" s="839"/>
      <c r="AM15" s="815"/>
      <c r="AN15" s="816"/>
      <c r="AO15" s="816"/>
      <c r="AP15" s="816"/>
      <c r="AQ15" s="816"/>
      <c r="AR15" s="816"/>
      <c r="AS15" s="816"/>
      <c r="AT15" s="817"/>
      <c r="AU15" s="818"/>
      <c r="AV15" s="819"/>
      <c r="AW15" s="819"/>
      <c r="AX15" s="819"/>
      <c r="AY15" s="746" t="s">
        <v>139</v>
      </c>
      <c r="AZ15" s="747"/>
      <c r="BA15" s="747"/>
      <c r="BB15" s="747"/>
      <c r="BC15" s="747"/>
      <c r="BD15" s="747"/>
      <c r="BE15" s="747"/>
      <c r="BF15" s="747"/>
      <c r="BG15" s="747"/>
      <c r="BH15" s="747"/>
      <c r="BI15" s="747"/>
      <c r="BJ15" s="747"/>
      <c r="BK15" s="747"/>
      <c r="BL15" s="747"/>
      <c r="BM15" s="748"/>
      <c r="BN15" s="749">
        <v>76752421</v>
      </c>
      <c r="BO15" s="750"/>
      <c r="BP15" s="750"/>
      <c r="BQ15" s="750"/>
      <c r="BR15" s="750"/>
      <c r="BS15" s="750"/>
      <c r="BT15" s="750"/>
      <c r="BU15" s="751"/>
      <c r="BV15" s="749">
        <v>76772236</v>
      </c>
      <c r="BW15" s="750"/>
      <c r="BX15" s="750"/>
      <c r="BY15" s="750"/>
      <c r="BZ15" s="750"/>
      <c r="CA15" s="750"/>
      <c r="CB15" s="750"/>
      <c r="CC15" s="751"/>
      <c r="CD15" s="887" t="s">
        <v>140</v>
      </c>
      <c r="CE15" s="888"/>
      <c r="CF15" s="888"/>
      <c r="CG15" s="888"/>
      <c r="CH15" s="888"/>
      <c r="CI15" s="888"/>
      <c r="CJ15" s="888"/>
      <c r="CK15" s="888"/>
      <c r="CL15" s="888"/>
      <c r="CM15" s="888"/>
      <c r="CN15" s="888"/>
      <c r="CO15" s="888"/>
      <c r="CP15" s="888"/>
      <c r="CQ15" s="888"/>
      <c r="CR15" s="888"/>
      <c r="CS15" s="889"/>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849"/>
      <c r="C16" s="850"/>
      <c r="D16" s="850"/>
      <c r="E16" s="850"/>
      <c r="F16" s="850"/>
      <c r="G16" s="850"/>
      <c r="H16" s="850"/>
      <c r="I16" s="850"/>
      <c r="J16" s="850"/>
      <c r="K16" s="851"/>
      <c r="L16" s="867" t="s">
        <v>141</v>
      </c>
      <c r="M16" s="890"/>
      <c r="N16" s="890"/>
      <c r="O16" s="890"/>
      <c r="P16" s="890"/>
      <c r="Q16" s="891"/>
      <c r="R16" s="892" t="s">
        <v>118</v>
      </c>
      <c r="S16" s="893"/>
      <c r="T16" s="893"/>
      <c r="U16" s="893"/>
      <c r="V16" s="894"/>
      <c r="W16" s="776"/>
      <c r="X16" s="777"/>
      <c r="Y16" s="777"/>
      <c r="Z16" s="777"/>
      <c r="AA16" s="777"/>
      <c r="AB16" s="766"/>
      <c r="AC16" s="873">
        <v>30.6</v>
      </c>
      <c r="AD16" s="874"/>
      <c r="AE16" s="874"/>
      <c r="AF16" s="874"/>
      <c r="AG16" s="875"/>
      <c r="AH16" s="873">
        <v>31.1</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95576522</v>
      </c>
      <c r="BO16" s="787"/>
      <c r="BP16" s="787"/>
      <c r="BQ16" s="787"/>
      <c r="BR16" s="787"/>
      <c r="BS16" s="787"/>
      <c r="BT16" s="787"/>
      <c r="BU16" s="788"/>
      <c r="BV16" s="786">
        <v>91935126</v>
      </c>
      <c r="BW16" s="787"/>
      <c r="BX16" s="787"/>
      <c r="BY16" s="787"/>
      <c r="BZ16" s="787"/>
      <c r="CA16" s="787"/>
      <c r="CB16" s="787"/>
      <c r="CC16" s="788"/>
      <c r="CD16" s="176"/>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77"/>
      <c r="M17" s="897" t="s">
        <v>143</v>
      </c>
      <c r="N17" s="898"/>
      <c r="O17" s="898"/>
      <c r="P17" s="898"/>
      <c r="Q17" s="899"/>
      <c r="R17" s="892" t="s">
        <v>144</v>
      </c>
      <c r="S17" s="893"/>
      <c r="T17" s="893"/>
      <c r="U17" s="893"/>
      <c r="V17" s="894"/>
      <c r="W17" s="802" t="s">
        <v>145</v>
      </c>
      <c r="X17" s="803"/>
      <c r="Y17" s="803"/>
      <c r="Z17" s="803"/>
      <c r="AA17" s="803"/>
      <c r="AB17" s="793"/>
      <c r="AC17" s="837">
        <v>136523</v>
      </c>
      <c r="AD17" s="838"/>
      <c r="AE17" s="838"/>
      <c r="AF17" s="838"/>
      <c r="AG17" s="880"/>
      <c r="AH17" s="837">
        <v>136977</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97911915</v>
      </c>
      <c r="BO17" s="787"/>
      <c r="BP17" s="787"/>
      <c r="BQ17" s="787"/>
      <c r="BR17" s="787"/>
      <c r="BS17" s="787"/>
      <c r="BT17" s="787"/>
      <c r="BU17" s="788"/>
      <c r="BV17" s="786">
        <v>97908487</v>
      </c>
      <c r="BW17" s="787"/>
      <c r="BX17" s="787"/>
      <c r="BY17" s="787"/>
      <c r="BZ17" s="787"/>
      <c r="CA17" s="787"/>
      <c r="CB17" s="787"/>
      <c r="CC17" s="788"/>
      <c r="CD17" s="176"/>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356.07</v>
      </c>
      <c r="M18" s="910"/>
      <c r="N18" s="910"/>
      <c r="O18" s="910"/>
      <c r="P18" s="910"/>
      <c r="Q18" s="910"/>
      <c r="R18" s="911"/>
      <c r="S18" s="911"/>
      <c r="T18" s="911"/>
      <c r="U18" s="911"/>
      <c r="V18" s="912"/>
      <c r="W18" s="804"/>
      <c r="X18" s="805"/>
      <c r="Y18" s="805"/>
      <c r="Z18" s="805"/>
      <c r="AA18" s="805"/>
      <c r="AB18" s="796"/>
      <c r="AC18" s="913">
        <v>67.599999999999994</v>
      </c>
      <c r="AD18" s="914"/>
      <c r="AE18" s="914"/>
      <c r="AF18" s="914"/>
      <c r="AG18" s="915"/>
      <c r="AH18" s="913">
        <v>66.900000000000006</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108684609</v>
      </c>
      <c r="BO18" s="787"/>
      <c r="BP18" s="787"/>
      <c r="BQ18" s="787"/>
      <c r="BR18" s="787"/>
      <c r="BS18" s="787"/>
      <c r="BT18" s="787"/>
      <c r="BU18" s="788"/>
      <c r="BV18" s="786">
        <v>104695286</v>
      </c>
      <c r="BW18" s="787"/>
      <c r="BX18" s="787"/>
      <c r="BY18" s="787"/>
      <c r="BZ18" s="787"/>
      <c r="CA18" s="787"/>
      <c r="CB18" s="787"/>
      <c r="CC18" s="788"/>
      <c r="CD18" s="176"/>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1333</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148643004</v>
      </c>
      <c r="BO19" s="787"/>
      <c r="BP19" s="787"/>
      <c r="BQ19" s="787"/>
      <c r="BR19" s="787"/>
      <c r="BS19" s="787"/>
      <c r="BT19" s="787"/>
      <c r="BU19" s="788"/>
      <c r="BV19" s="786">
        <v>150380816</v>
      </c>
      <c r="BW19" s="787"/>
      <c r="BX19" s="787"/>
      <c r="BY19" s="787"/>
      <c r="BZ19" s="787"/>
      <c r="CA19" s="787"/>
      <c r="CB19" s="787"/>
      <c r="CC19" s="788"/>
      <c r="CD19" s="176"/>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199082</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6"/>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6"/>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201662371</v>
      </c>
      <c r="BO22" s="750"/>
      <c r="BP22" s="750"/>
      <c r="BQ22" s="750"/>
      <c r="BR22" s="750"/>
      <c r="BS22" s="750"/>
      <c r="BT22" s="750"/>
      <c r="BU22" s="751"/>
      <c r="BV22" s="749">
        <v>203604927</v>
      </c>
      <c r="BW22" s="750"/>
      <c r="BX22" s="750"/>
      <c r="BY22" s="750"/>
      <c r="BZ22" s="750"/>
      <c r="CA22" s="750"/>
      <c r="CB22" s="750"/>
      <c r="CC22" s="751"/>
      <c r="CD22" s="176"/>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114005112</v>
      </c>
      <c r="BO23" s="787"/>
      <c r="BP23" s="787"/>
      <c r="BQ23" s="787"/>
      <c r="BR23" s="787"/>
      <c r="BS23" s="787"/>
      <c r="BT23" s="787"/>
      <c r="BU23" s="788"/>
      <c r="BV23" s="786">
        <v>122732884</v>
      </c>
      <c r="BW23" s="787"/>
      <c r="BX23" s="787"/>
      <c r="BY23" s="787"/>
      <c r="BZ23" s="787"/>
      <c r="CA23" s="787"/>
      <c r="CB23" s="787"/>
      <c r="CC23" s="788"/>
      <c r="CD23" s="176"/>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11500</v>
      </c>
      <c r="R24" s="838"/>
      <c r="S24" s="838"/>
      <c r="T24" s="838"/>
      <c r="U24" s="838"/>
      <c r="V24" s="880"/>
      <c r="W24" s="932"/>
      <c r="X24" s="933"/>
      <c r="Y24" s="934"/>
      <c r="Z24" s="836" t="s">
        <v>162</v>
      </c>
      <c r="AA24" s="816"/>
      <c r="AB24" s="816"/>
      <c r="AC24" s="816"/>
      <c r="AD24" s="816"/>
      <c r="AE24" s="816"/>
      <c r="AF24" s="816"/>
      <c r="AG24" s="817"/>
      <c r="AH24" s="837">
        <v>2767</v>
      </c>
      <c r="AI24" s="838"/>
      <c r="AJ24" s="838"/>
      <c r="AK24" s="838"/>
      <c r="AL24" s="880"/>
      <c r="AM24" s="837">
        <v>9050857</v>
      </c>
      <c r="AN24" s="838"/>
      <c r="AO24" s="838"/>
      <c r="AP24" s="838"/>
      <c r="AQ24" s="838"/>
      <c r="AR24" s="880"/>
      <c r="AS24" s="837">
        <v>3271</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123876649</v>
      </c>
      <c r="BO24" s="787"/>
      <c r="BP24" s="787"/>
      <c r="BQ24" s="787"/>
      <c r="BR24" s="787"/>
      <c r="BS24" s="787"/>
      <c r="BT24" s="787"/>
      <c r="BU24" s="788"/>
      <c r="BV24" s="786">
        <v>120182026</v>
      </c>
      <c r="BW24" s="787"/>
      <c r="BX24" s="787"/>
      <c r="BY24" s="787"/>
      <c r="BZ24" s="787"/>
      <c r="CA24" s="787"/>
      <c r="CB24" s="787"/>
      <c r="CC24" s="788"/>
      <c r="CD24" s="176"/>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2</v>
      </c>
      <c r="M25" s="838"/>
      <c r="N25" s="838"/>
      <c r="O25" s="838"/>
      <c r="P25" s="880"/>
      <c r="Q25" s="837">
        <v>9300</v>
      </c>
      <c r="R25" s="838"/>
      <c r="S25" s="838"/>
      <c r="T25" s="838"/>
      <c r="U25" s="838"/>
      <c r="V25" s="880"/>
      <c r="W25" s="932"/>
      <c r="X25" s="933"/>
      <c r="Y25" s="934"/>
      <c r="Z25" s="836" t="s">
        <v>165</v>
      </c>
      <c r="AA25" s="816"/>
      <c r="AB25" s="816"/>
      <c r="AC25" s="816"/>
      <c r="AD25" s="816"/>
      <c r="AE25" s="816"/>
      <c r="AF25" s="816"/>
      <c r="AG25" s="817"/>
      <c r="AH25" s="837">
        <v>469</v>
      </c>
      <c r="AI25" s="838"/>
      <c r="AJ25" s="838"/>
      <c r="AK25" s="838"/>
      <c r="AL25" s="880"/>
      <c r="AM25" s="837">
        <v>1482509</v>
      </c>
      <c r="AN25" s="838"/>
      <c r="AO25" s="838"/>
      <c r="AP25" s="838"/>
      <c r="AQ25" s="838"/>
      <c r="AR25" s="880"/>
      <c r="AS25" s="837">
        <v>3161</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87620857</v>
      </c>
      <c r="BO25" s="750"/>
      <c r="BP25" s="750"/>
      <c r="BQ25" s="750"/>
      <c r="BR25" s="750"/>
      <c r="BS25" s="750"/>
      <c r="BT25" s="750"/>
      <c r="BU25" s="751"/>
      <c r="BV25" s="749">
        <v>59810428</v>
      </c>
      <c r="BW25" s="750"/>
      <c r="BX25" s="750"/>
      <c r="BY25" s="750"/>
      <c r="BZ25" s="750"/>
      <c r="CA25" s="750"/>
      <c r="CB25" s="750"/>
      <c r="CC25" s="751"/>
      <c r="CD25" s="176"/>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8100</v>
      </c>
      <c r="R26" s="838"/>
      <c r="S26" s="838"/>
      <c r="T26" s="838"/>
      <c r="U26" s="838"/>
      <c r="V26" s="880"/>
      <c r="W26" s="932"/>
      <c r="X26" s="933"/>
      <c r="Y26" s="934"/>
      <c r="Z26" s="836" t="s">
        <v>168</v>
      </c>
      <c r="AA26" s="938"/>
      <c r="AB26" s="938"/>
      <c r="AC26" s="938"/>
      <c r="AD26" s="938"/>
      <c r="AE26" s="938"/>
      <c r="AF26" s="938"/>
      <c r="AG26" s="939"/>
      <c r="AH26" s="837">
        <v>175</v>
      </c>
      <c r="AI26" s="838"/>
      <c r="AJ26" s="838"/>
      <c r="AK26" s="838"/>
      <c r="AL26" s="880"/>
      <c r="AM26" s="837">
        <v>607075</v>
      </c>
      <c r="AN26" s="838"/>
      <c r="AO26" s="838"/>
      <c r="AP26" s="838"/>
      <c r="AQ26" s="838"/>
      <c r="AR26" s="880"/>
      <c r="AS26" s="837">
        <v>3469</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v>1500000</v>
      </c>
      <c r="BO26" s="787"/>
      <c r="BP26" s="787"/>
      <c r="BQ26" s="787"/>
      <c r="BR26" s="787"/>
      <c r="BS26" s="787"/>
      <c r="BT26" s="787"/>
      <c r="BU26" s="788"/>
      <c r="BV26" s="786">
        <v>2000000</v>
      </c>
      <c r="BW26" s="787"/>
      <c r="BX26" s="787"/>
      <c r="BY26" s="787"/>
      <c r="BZ26" s="787"/>
      <c r="CA26" s="787"/>
      <c r="CB26" s="787"/>
      <c r="CC26" s="788"/>
      <c r="CD26" s="176"/>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7800</v>
      </c>
      <c r="R27" s="838"/>
      <c r="S27" s="838"/>
      <c r="T27" s="838"/>
      <c r="U27" s="838"/>
      <c r="V27" s="880"/>
      <c r="W27" s="932"/>
      <c r="X27" s="933"/>
      <c r="Y27" s="934"/>
      <c r="Z27" s="836" t="s">
        <v>171</v>
      </c>
      <c r="AA27" s="816"/>
      <c r="AB27" s="816"/>
      <c r="AC27" s="816"/>
      <c r="AD27" s="816"/>
      <c r="AE27" s="816"/>
      <c r="AF27" s="816"/>
      <c r="AG27" s="817"/>
      <c r="AH27" s="837">
        <v>222</v>
      </c>
      <c r="AI27" s="838"/>
      <c r="AJ27" s="838"/>
      <c r="AK27" s="838"/>
      <c r="AL27" s="880"/>
      <c r="AM27" s="837">
        <v>739690</v>
      </c>
      <c r="AN27" s="838"/>
      <c r="AO27" s="838"/>
      <c r="AP27" s="838"/>
      <c r="AQ27" s="838"/>
      <c r="AR27" s="880"/>
      <c r="AS27" s="837">
        <v>3332</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v>1930000</v>
      </c>
      <c r="BO27" s="906"/>
      <c r="BP27" s="906"/>
      <c r="BQ27" s="906"/>
      <c r="BR27" s="906"/>
      <c r="BS27" s="906"/>
      <c r="BT27" s="906"/>
      <c r="BU27" s="907"/>
      <c r="BV27" s="905">
        <v>1930000</v>
      </c>
      <c r="BW27" s="906"/>
      <c r="BX27" s="906"/>
      <c r="BY27" s="906"/>
      <c r="BZ27" s="906"/>
      <c r="CA27" s="906"/>
      <c r="CB27" s="906"/>
      <c r="CC27" s="907"/>
      <c r="CD27" s="178"/>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173</v>
      </c>
      <c r="F28" s="816"/>
      <c r="G28" s="816"/>
      <c r="H28" s="816"/>
      <c r="I28" s="816"/>
      <c r="J28" s="816"/>
      <c r="K28" s="817"/>
      <c r="L28" s="837">
        <v>1</v>
      </c>
      <c r="M28" s="838"/>
      <c r="N28" s="838"/>
      <c r="O28" s="838"/>
      <c r="P28" s="880"/>
      <c r="Q28" s="837">
        <v>7200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11979560</v>
      </c>
      <c r="BO28" s="750"/>
      <c r="BP28" s="750"/>
      <c r="BQ28" s="750"/>
      <c r="BR28" s="750"/>
      <c r="BS28" s="750"/>
      <c r="BT28" s="750"/>
      <c r="BU28" s="751"/>
      <c r="BV28" s="749">
        <v>11297280</v>
      </c>
      <c r="BW28" s="750"/>
      <c r="BX28" s="750"/>
      <c r="BY28" s="750"/>
      <c r="BZ28" s="750"/>
      <c r="CA28" s="750"/>
      <c r="CB28" s="750"/>
      <c r="CC28" s="751"/>
      <c r="CD28" s="176"/>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176</v>
      </c>
      <c r="F29" s="816"/>
      <c r="G29" s="816"/>
      <c r="H29" s="816"/>
      <c r="I29" s="816"/>
      <c r="J29" s="816"/>
      <c r="K29" s="817"/>
      <c r="L29" s="837">
        <v>41</v>
      </c>
      <c r="M29" s="838"/>
      <c r="N29" s="838"/>
      <c r="O29" s="838"/>
      <c r="P29" s="880"/>
      <c r="Q29" s="837">
        <v>6700</v>
      </c>
      <c r="R29" s="838"/>
      <c r="S29" s="838"/>
      <c r="T29" s="838"/>
      <c r="U29" s="838"/>
      <c r="V29" s="880"/>
      <c r="W29" s="935"/>
      <c r="X29" s="936"/>
      <c r="Y29" s="937"/>
      <c r="Z29" s="836" t="s">
        <v>177</v>
      </c>
      <c r="AA29" s="816"/>
      <c r="AB29" s="816"/>
      <c r="AC29" s="816"/>
      <c r="AD29" s="816"/>
      <c r="AE29" s="816"/>
      <c r="AF29" s="816"/>
      <c r="AG29" s="817"/>
      <c r="AH29" s="837">
        <v>2989</v>
      </c>
      <c r="AI29" s="838"/>
      <c r="AJ29" s="838"/>
      <c r="AK29" s="838"/>
      <c r="AL29" s="880"/>
      <c r="AM29" s="837">
        <v>9790547</v>
      </c>
      <c r="AN29" s="838"/>
      <c r="AO29" s="838"/>
      <c r="AP29" s="838"/>
      <c r="AQ29" s="838"/>
      <c r="AR29" s="880"/>
      <c r="AS29" s="837">
        <v>3276</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19822267</v>
      </c>
      <c r="BO29" s="787"/>
      <c r="BP29" s="787"/>
      <c r="BQ29" s="787"/>
      <c r="BR29" s="787"/>
      <c r="BS29" s="787"/>
      <c r="BT29" s="787"/>
      <c r="BU29" s="788"/>
      <c r="BV29" s="786">
        <v>15734324</v>
      </c>
      <c r="BW29" s="787"/>
      <c r="BX29" s="787"/>
      <c r="BY29" s="787"/>
      <c r="BZ29" s="787"/>
      <c r="CA29" s="787"/>
      <c r="CB29" s="787"/>
      <c r="CC29" s="788"/>
      <c r="CD29" s="178"/>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100.3</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27441791</v>
      </c>
      <c r="BO30" s="906"/>
      <c r="BP30" s="906"/>
      <c r="BQ30" s="906"/>
      <c r="BR30" s="906"/>
      <c r="BS30" s="906"/>
      <c r="BT30" s="906"/>
      <c r="BU30" s="907"/>
      <c r="BV30" s="905">
        <v>29321714</v>
      </c>
      <c r="BW30" s="906"/>
      <c r="BX30" s="906"/>
      <c r="BY30" s="906"/>
      <c r="BZ30" s="906"/>
      <c r="CA30" s="906"/>
      <c r="CB30" s="906"/>
      <c r="CC30" s="90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6"/>
    </row>
    <row r="33" spans="1:113" ht="13.5" customHeight="1" x14ac:dyDescent="0.2">
      <c r="A33" s="163"/>
      <c r="B33" s="187"/>
      <c r="C33" s="810" t="s">
        <v>186</v>
      </c>
      <c r="D33" s="810"/>
      <c r="E33" s="775" t="s">
        <v>187</v>
      </c>
      <c r="F33" s="775"/>
      <c r="G33" s="775"/>
      <c r="H33" s="775"/>
      <c r="I33" s="775"/>
      <c r="J33" s="775"/>
      <c r="K33" s="775"/>
      <c r="L33" s="775"/>
      <c r="M33" s="775"/>
      <c r="N33" s="775"/>
      <c r="O33" s="775"/>
      <c r="P33" s="775"/>
      <c r="Q33" s="775"/>
      <c r="R33" s="775"/>
      <c r="S33" s="775"/>
      <c r="T33" s="188"/>
      <c r="U33" s="810" t="s">
        <v>186</v>
      </c>
      <c r="V33" s="810"/>
      <c r="W33" s="775" t="s">
        <v>187</v>
      </c>
      <c r="X33" s="775"/>
      <c r="Y33" s="775"/>
      <c r="Z33" s="775"/>
      <c r="AA33" s="775"/>
      <c r="AB33" s="775"/>
      <c r="AC33" s="775"/>
      <c r="AD33" s="775"/>
      <c r="AE33" s="775"/>
      <c r="AF33" s="775"/>
      <c r="AG33" s="775"/>
      <c r="AH33" s="775"/>
      <c r="AI33" s="775"/>
      <c r="AJ33" s="775"/>
      <c r="AK33" s="775"/>
      <c r="AL33" s="188"/>
      <c r="AM33" s="810" t="s">
        <v>186</v>
      </c>
      <c r="AN33" s="810"/>
      <c r="AO33" s="775" t="s">
        <v>187</v>
      </c>
      <c r="AP33" s="775"/>
      <c r="AQ33" s="775"/>
      <c r="AR33" s="775"/>
      <c r="AS33" s="775"/>
      <c r="AT33" s="775"/>
      <c r="AU33" s="775"/>
      <c r="AV33" s="775"/>
      <c r="AW33" s="775"/>
      <c r="AX33" s="775"/>
      <c r="AY33" s="775"/>
      <c r="AZ33" s="775"/>
      <c r="BA33" s="775"/>
      <c r="BB33" s="775"/>
      <c r="BC33" s="775"/>
      <c r="BD33" s="189"/>
      <c r="BE33" s="775" t="s">
        <v>188</v>
      </c>
      <c r="BF33" s="775"/>
      <c r="BG33" s="775" t="s">
        <v>189</v>
      </c>
      <c r="BH33" s="775"/>
      <c r="BI33" s="775"/>
      <c r="BJ33" s="775"/>
      <c r="BK33" s="775"/>
      <c r="BL33" s="775"/>
      <c r="BM33" s="775"/>
      <c r="BN33" s="775"/>
      <c r="BO33" s="775"/>
      <c r="BP33" s="775"/>
      <c r="BQ33" s="775"/>
      <c r="BR33" s="775"/>
      <c r="BS33" s="775"/>
      <c r="BT33" s="775"/>
      <c r="BU33" s="775"/>
      <c r="BV33" s="189"/>
      <c r="BW33" s="810" t="s">
        <v>188</v>
      </c>
      <c r="BX33" s="810"/>
      <c r="BY33" s="775" t="s">
        <v>190</v>
      </c>
      <c r="BZ33" s="775"/>
      <c r="CA33" s="775"/>
      <c r="CB33" s="775"/>
      <c r="CC33" s="775"/>
      <c r="CD33" s="775"/>
      <c r="CE33" s="775"/>
      <c r="CF33" s="775"/>
      <c r="CG33" s="775"/>
      <c r="CH33" s="775"/>
      <c r="CI33" s="775"/>
      <c r="CJ33" s="775"/>
      <c r="CK33" s="775"/>
      <c r="CL33" s="775"/>
      <c r="CM33" s="775"/>
      <c r="CN33" s="188"/>
      <c r="CO33" s="810" t="s">
        <v>186</v>
      </c>
      <c r="CP33" s="810"/>
      <c r="CQ33" s="775" t="s">
        <v>191</v>
      </c>
      <c r="CR33" s="775"/>
      <c r="CS33" s="775"/>
      <c r="CT33" s="775"/>
      <c r="CU33" s="775"/>
      <c r="CV33" s="775"/>
      <c r="CW33" s="775"/>
      <c r="CX33" s="775"/>
      <c r="CY33" s="775"/>
      <c r="CZ33" s="775"/>
      <c r="DA33" s="775"/>
      <c r="DB33" s="775"/>
      <c r="DC33" s="775"/>
      <c r="DD33" s="775"/>
      <c r="DE33" s="775"/>
      <c r="DF33" s="188"/>
      <c r="DG33" s="975" t="s">
        <v>192</v>
      </c>
      <c r="DH33" s="975"/>
      <c r="DI33" s="190"/>
    </row>
    <row r="34" spans="1:113" ht="32.25" customHeight="1" x14ac:dyDescent="0.2">
      <c r="A34" s="163"/>
      <c r="B34" s="187"/>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3</v>
      </c>
      <c r="V34" s="976"/>
      <c r="W34" s="977" t="str">
        <f>IF('各会計、関係団体の財政状況及び健全化判断比率'!B28="","",'各会計、関係団体の財政状況及び健全化判断比率'!B28)</f>
        <v>倉敷市国民健康保険事業特別会計</v>
      </c>
      <c r="X34" s="977"/>
      <c r="Y34" s="977"/>
      <c r="Z34" s="977"/>
      <c r="AA34" s="977"/>
      <c r="AB34" s="977"/>
      <c r="AC34" s="977"/>
      <c r="AD34" s="977"/>
      <c r="AE34" s="977"/>
      <c r="AF34" s="977"/>
      <c r="AG34" s="977"/>
      <c r="AH34" s="977"/>
      <c r="AI34" s="977"/>
      <c r="AJ34" s="977"/>
      <c r="AK34" s="977"/>
      <c r="AL34" s="163"/>
      <c r="AM34" s="976">
        <f>IF(AO34="","",MAX(C34:D43,U34:V43)+1)</f>
        <v>6</v>
      </c>
      <c r="AN34" s="976"/>
      <c r="AO34" s="977" t="str">
        <f>IF('各会計、関係団体の財政状況及び健全化判断比率'!B31="","",'各会計、関係団体の財政状況及び健全化判断比率'!B31)</f>
        <v>倉敷市水道事業会計</v>
      </c>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10</v>
      </c>
      <c r="BX34" s="976"/>
      <c r="BY34" s="977" t="str">
        <f>IF('各会計、関係団体の財政状況及び健全化判断比率'!B68="","",'各会計、関係団体の財政状況及び健全化判断比率'!B68)</f>
        <v>総社広域環境施設組合</v>
      </c>
      <c r="BZ34" s="977"/>
      <c r="CA34" s="977"/>
      <c r="CB34" s="977"/>
      <c r="CC34" s="977"/>
      <c r="CD34" s="977"/>
      <c r="CE34" s="977"/>
      <c r="CF34" s="977"/>
      <c r="CG34" s="977"/>
      <c r="CH34" s="977"/>
      <c r="CI34" s="977"/>
      <c r="CJ34" s="977"/>
      <c r="CK34" s="977"/>
      <c r="CL34" s="977"/>
      <c r="CM34" s="977"/>
      <c r="CN34" s="163"/>
      <c r="CO34" s="976">
        <f>IF(CQ34="","",MAX(C34:D43,U34:V43,AM34:AN43,BE34:BF43,BW34:BX43)+1)</f>
        <v>20</v>
      </c>
      <c r="CP34" s="976"/>
      <c r="CQ34" s="977" t="str">
        <f>IF('各会計、関係団体の財政状況及び健全化判断比率'!BS7="","",'各会計、関係団体の財政状況及び健全化判断比率'!BS7)</f>
        <v>倉敷市開発公社</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v>
      </c>
      <c r="DH34" s="978"/>
      <c r="DI34" s="190"/>
    </row>
    <row r="35" spans="1:113" ht="32.25" customHeight="1" x14ac:dyDescent="0.2">
      <c r="A35" s="163"/>
      <c r="B35" s="187"/>
      <c r="C35" s="976">
        <f>IF(E35="","",C34+1)</f>
        <v>2</v>
      </c>
      <c r="D35" s="976"/>
      <c r="E35" s="977" t="str">
        <f>IF('各会計、関係団体の財政状況及び健全化判断比率'!B8="","",'各会計、関係団体の財政状況及び健全化判断比率'!B8)</f>
        <v>倉敷市母子父子寡婦福祉資金貸付特別会計</v>
      </c>
      <c r="F35" s="977"/>
      <c r="G35" s="977"/>
      <c r="H35" s="977"/>
      <c r="I35" s="977"/>
      <c r="J35" s="977"/>
      <c r="K35" s="977"/>
      <c r="L35" s="977"/>
      <c r="M35" s="977"/>
      <c r="N35" s="977"/>
      <c r="O35" s="977"/>
      <c r="P35" s="977"/>
      <c r="Q35" s="977"/>
      <c r="R35" s="977"/>
      <c r="S35" s="977"/>
      <c r="T35" s="163"/>
      <c r="U35" s="976">
        <f>IF(W35="","",U34+1)</f>
        <v>4</v>
      </c>
      <c r="V35" s="976"/>
      <c r="W35" s="977" t="str">
        <f>IF('各会計、関係団体の財政状況及び健全化判断比率'!B29="","",'各会計、関係団体の財政状況及び健全化判断比率'!B29)</f>
        <v>倉敷市介護保険事業特別会計</v>
      </c>
      <c r="X35" s="977"/>
      <c r="Y35" s="977"/>
      <c r="Z35" s="977"/>
      <c r="AA35" s="977"/>
      <c r="AB35" s="977"/>
      <c r="AC35" s="977"/>
      <c r="AD35" s="977"/>
      <c r="AE35" s="977"/>
      <c r="AF35" s="977"/>
      <c r="AG35" s="977"/>
      <c r="AH35" s="977"/>
      <c r="AI35" s="977"/>
      <c r="AJ35" s="977"/>
      <c r="AK35" s="977"/>
      <c r="AL35" s="163"/>
      <c r="AM35" s="976">
        <f t="shared" ref="AM35:AM43" si="0">IF(AO35="","",AM34+1)</f>
        <v>7</v>
      </c>
      <c r="AN35" s="976"/>
      <c r="AO35" s="977" t="str">
        <f>IF('各会計、関係団体の財政状況及び健全化判断比率'!B32="","",'各会計、関係団体の財政状況及び健全化判断比率'!B32)</f>
        <v>倉敷市立市民病院事業会計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11</v>
      </c>
      <c r="BX35" s="976"/>
      <c r="BY35" s="977" t="str">
        <f>IF('各会計、関係団体の財政状況及び健全化判断比率'!B69="","",'各会計、関係団体の財政状況及び健全化判断比率'!B69)</f>
        <v>備南水道企業団</v>
      </c>
      <c r="BZ35" s="977"/>
      <c r="CA35" s="977"/>
      <c r="CB35" s="977"/>
      <c r="CC35" s="977"/>
      <c r="CD35" s="977"/>
      <c r="CE35" s="977"/>
      <c r="CF35" s="977"/>
      <c r="CG35" s="977"/>
      <c r="CH35" s="977"/>
      <c r="CI35" s="977"/>
      <c r="CJ35" s="977"/>
      <c r="CK35" s="977"/>
      <c r="CL35" s="977"/>
      <c r="CM35" s="977"/>
      <c r="CN35" s="163"/>
      <c r="CO35" s="976">
        <f t="shared" ref="CO35:CO43" si="3">IF(CQ35="","",CO34+1)</f>
        <v>21</v>
      </c>
      <c r="CP35" s="976"/>
      <c r="CQ35" s="977" t="str">
        <f>IF('各会計、関係団体の財政状況及び健全化判断比率'!BS8="","",'各会計、関係団体の財政状況及び健全化判断比率'!BS8)</f>
        <v>倉敷市土地開発公社</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v>
      </c>
      <c r="DH35" s="978"/>
      <c r="DI35" s="190"/>
    </row>
    <row r="36" spans="1:113" ht="32.25" customHeight="1" x14ac:dyDescent="0.2">
      <c r="A36" s="163"/>
      <c r="B36" s="187"/>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5</v>
      </c>
      <c r="V36" s="976"/>
      <c r="W36" s="977" t="str">
        <f>IF('各会計、関係団体の財政状況及び健全化判断比率'!B30="","",'各会計、関係団体の財政状況及び健全化判断比率'!B30)</f>
        <v>倉敷市後期高齢者医療事業特別会計</v>
      </c>
      <c r="X36" s="977"/>
      <c r="Y36" s="977"/>
      <c r="Z36" s="977"/>
      <c r="AA36" s="977"/>
      <c r="AB36" s="977"/>
      <c r="AC36" s="977"/>
      <c r="AD36" s="977"/>
      <c r="AE36" s="977"/>
      <c r="AF36" s="977"/>
      <c r="AG36" s="977"/>
      <c r="AH36" s="977"/>
      <c r="AI36" s="977"/>
      <c r="AJ36" s="977"/>
      <c r="AK36" s="977"/>
      <c r="AL36" s="163"/>
      <c r="AM36" s="976">
        <f t="shared" si="0"/>
        <v>8</v>
      </c>
      <c r="AN36" s="976"/>
      <c r="AO36" s="977" t="str">
        <f>IF('各会計、関係団体の財政状況及び健全化判断比率'!B33="","",'各会計、関係団体の財政状況及び健全化判断比率'!B33)</f>
        <v>倉敷市モーターボート競走事業会計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12</v>
      </c>
      <c r="BX36" s="976"/>
      <c r="BY36" s="977" t="str">
        <f>IF('各会計、関係団体の財政状況及び健全化判断比率'!B70="","",'各会計、関係団体の財政状況及び健全化判断比率'!B70)</f>
        <v>岡山県南部水道企業団</v>
      </c>
      <c r="BZ36" s="977"/>
      <c r="CA36" s="977"/>
      <c r="CB36" s="977"/>
      <c r="CC36" s="977"/>
      <c r="CD36" s="977"/>
      <c r="CE36" s="977"/>
      <c r="CF36" s="977"/>
      <c r="CG36" s="977"/>
      <c r="CH36" s="977"/>
      <c r="CI36" s="977"/>
      <c r="CJ36" s="977"/>
      <c r="CK36" s="977"/>
      <c r="CL36" s="977"/>
      <c r="CM36" s="977"/>
      <c r="CN36" s="163"/>
      <c r="CO36" s="976">
        <f t="shared" si="3"/>
        <v>22</v>
      </c>
      <c r="CP36" s="976"/>
      <c r="CQ36" s="977" t="str">
        <f>IF('各会計、関係団体の財政状況及び健全化判断比率'!BS9="","",'各会計、関係団体の財政状況及び健全化判断比率'!BS9)</f>
        <v>倉敷市保健医療センター</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90"/>
    </row>
    <row r="37" spans="1:113" ht="32.25" customHeight="1" x14ac:dyDescent="0.2">
      <c r="A37" s="163"/>
      <c r="B37" s="187"/>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f t="shared" si="0"/>
        <v>9</v>
      </c>
      <c r="AN37" s="976"/>
      <c r="AO37" s="977" t="str">
        <f>IF('各会計、関係団体の財政状況及び健全化判断比率'!B34="","",'各会計、関係団体の財政状況及び健全化判断比率'!B34)</f>
        <v>倉敷市下水道事業会計</v>
      </c>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13</v>
      </c>
      <c r="BX37" s="976"/>
      <c r="BY37" s="977" t="str">
        <f>IF('各会計、関係団体の財政状況及び健全化判断比率'!B71="","",'各会計、関係団体の財政状況及び健全化判断比率'!B71)</f>
        <v>岡山県広域水道企業団</v>
      </c>
      <c r="BZ37" s="977"/>
      <c r="CA37" s="977"/>
      <c r="CB37" s="977"/>
      <c r="CC37" s="977"/>
      <c r="CD37" s="977"/>
      <c r="CE37" s="977"/>
      <c r="CF37" s="977"/>
      <c r="CG37" s="977"/>
      <c r="CH37" s="977"/>
      <c r="CI37" s="977"/>
      <c r="CJ37" s="977"/>
      <c r="CK37" s="977"/>
      <c r="CL37" s="977"/>
      <c r="CM37" s="977"/>
      <c r="CN37" s="163"/>
      <c r="CO37" s="976">
        <f t="shared" si="3"/>
        <v>23</v>
      </c>
      <c r="CP37" s="976"/>
      <c r="CQ37" s="977" t="str">
        <f>IF('各会計、関係団体の財政状況及び健全化判断比率'!BS10="","",'各会計、関係団体の財政状況及び健全化判断比率'!BS10)</f>
        <v>倉敷市スポーツ振興協会</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90"/>
    </row>
    <row r="38" spans="1:113" ht="32.25" customHeight="1" x14ac:dyDescent="0.2">
      <c r="A38" s="163"/>
      <c r="B38" s="187"/>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14</v>
      </c>
      <c r="BX38" s="976"/>
      <c r="BY38" s="977" t="str">
        <f>IF('各会計、関係団体の財政状況及び健全化判断比率'!B72="","",'各会計、関係団体の財政状況及び健全化判断比率'!B72)</f>
        <v>倉敷西部清掃施設組合</v>
      </c>
      <c r="BZ38" s="977"/>
      <c r="CA38" s="977"/>
      <c r="CB38" s="977"/>
      <c r="CC38" s="977"/>
      <c r="CD38" s="977"/>
      <c r="CE38" s="977"/>
      <c r="CF38" s="977"/>
      <c r="CG38" s="977"/>
      <c r="CH38" s="977"/>
      <c r="CI38" s="977"/>
      <c r="CJ38" s="977"/>
      <c r="CK38" s="977"/>
      <c r="CL38" s="977"/>
      <c r="CM38" s="977"/>
      <c r="CN38" s="163"/>
      <c r="CO38" s="976">
        <f t="shared" si="3"/>
        <v>24</v>
      </c>
      <c r="CP38" s="976"/>
      <c r="CQ38" s="977" t="str">
        <f>IF('各会計、関係団体の財政状況及び健全化判断比率'!BS11="","",'各会計、関係団体の財政状況及び健全化判断比率'!BS11)</f>
        <v>倉敷市文化振興財団</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90"/>
    </row>
    <row r="39" spans="1:113" ht="32.25" customHeight="1" x14ac:dyDescent="0.2">
      <c r="A39" s="163"/>
      <c r="B39" s="187"/>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15</v>
      </c>
      <c r="BX39" s="976"/>
      <c r="BY39" s="977" t="str">
        <f>IF('各会計、関係団体の財政状況及び健全化判断比率'!B73="","",'各会計、関係団体の財政状況及び健全化判断比率'!B73)</f>
        <v>備南衛生施設組合</v>
      </c>
      <c r="BZ39" s="977"/>
      <c r="CA39" s="977"/>
      <c r="CB39" s="977"/>
      <c r="CC39" s="977"/>
      <c r="CD39" s="977"/>
      <c r="CE39" s="977"/>
      <c r="CF39" s="977"/>
      <c r="CG39" s="977"/>
      <c r="CH39" s="977"/>
      <c r="CI39" s="977"/>
      <c r="CJ39" s="977"/>
      <c r="CK39" s="977"/>
      <c r="CL39" s="977"/>
      <c r="CM39" s="977"/>
      <c r="CN39" s="163"/>
      <c r="CO39" s="976">
        <f t="shared" si="3"/>
        <v>25</v>
      </c>
      <c r="CP39" s="976"/>
      <c r="CQ39" s="977" t="str">
        <f>IF('各会計、関係団体の財政状況及び健全化判断比率'!BS12="","",'各会計、関係団体の財政状況及び健全化判断比率'!BS12)</f>
        <v>くらしきシティプラザ東西ビル管理</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90"/>
    </row>
    <row r="40" spans="1:113" ht="32.25" customHeight="1" x14ac:dyDescent="0.2">
      <c r="A40" s="163"/>
      <c r="B40" s="187"/>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16</v>
      </c>
      <c r="BX40" s="976"/>
      <c r="BY40" s="977" t="str">
        <f>IF('各会計、関係団体の財政状況及び健全化判断比率'!B74="","",'各会計、関係団体の財政状況及び健全化判断比率'!B74)</f>
        <v>高梁川東西用水組合</v>
      </c>
      <c r="BZ40" s="977"/>
      <c r="CA40" s="977"/>
      <c r="CB40" s="977"/>
      <c r="CC40" s="977"/>
      <c r="CD40" s="977"/>
      <c r="CE40" s="977"/>
      <c r="CF40" s="977"/>
      <c r="CG40" s="977"/>
      <c r="CH40" s="977"/>
      <c r="CI40" s="977"/>
      <c r="CJ40" s="977"/>
      <c r="CK40" s="977"/>
      <c r="CL40" s="977"/>
      <c r="CM40" s="977"/>
      <c r="CN40" s="163"/>
      <c r="CO40" s="976">
        <f t="shared" si="3"/>
        <v>26</v>
      </c>
      <c r="CP40" s="976"/>
      <c r="CQ40" s="977" t="str">
        <f>IF('各会計、関係団体の財政状況及び健全化判断比率'!BS13="","",'各会計、関係団体の財政状況及び健全化判断比率'!BS13)</f>
        <v>倉敷市開発ビル</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90"/>
    </row>
    <row r="41" spans="1:113" ht="32.25" customHeight="1" x14ac:dyDescent="0.2">
      <c r="A41" s="163"/>
      <c r="B41" s="187"/>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17</v>
      </c>
      <c r="BX41" s="976"/>
      <c r="BY41" s="977" t="str">
        <f>IF('各会計、関係団体の財政状況及び健全化判断比率'!B75="","",'各会計、関係団体の財政状況及び健全化判断比率'!B75)</f>
        <v>八ケ郷合同用水組合</v>
      </c>
      <c r="BZ41" s="977"/>
      <c r="CA41" s="977"/>
      <c r="CB41" s="977"/>
      <c r="CC41" s="977"/>
      <c r="CD41" s="977"/>
      <c r="CE41" s="977"/>
      <c r="CF41" s="977"/>
      <c r="CG41" s="977"/>
      <c r="CH41" s="977"/>
      <c r="CI41" s="977"/>
      <c r="CJ41" s="977"/>
      <c r="CK41" s="977"/>
      <c r="CL41" s="977"/>
      <c r="CM41" s="977"/>
      <c r="CN41" s="163"/>
      <c r="CO41" s="976">
        <f t="shared" si="3"/>
        <v>27</v>
      </c>
      <c r="CP41" s="976"/>
      <c r="CQ41" s="977" t="str">
        <f>IF('各会計、関係団体の財政状況及び健全化判断比率'!BS14="","",'各会計、関係団体の財政状況及び健全化判断比率'!BS14)</f>
        <v>水島臨海鉄道</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90"/>
    </row>
    <row r="42" spans="1:113" ht="32.25" customHeight="1" x14ac:dyDescent="0.2">
      <c r="B42" s="187"/>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18</v>
      </c>
      <c r="BX42" s="976"/>
      <c r="BY42" s="977" t="str">
        <f>IF('各会計、関係団体の財政状況及び健全化判断比率'!B76="","",'各会計、関係団体の財政状況及び健全化判断比率'!B76)</f>
        <v>湛井十二箇郷組合</v>
      </c>
      <c r="BZ42" s="977"/>
      <c r="CA42" s="977"/>
      <c r="CB42" s="977"/>
      <c r="CC42" s="977"/>
      <c r="CD42" s="977"/>
      <c r="CE42" s="977"/>
      <c r="CF42" s="977"/>
      <c r="CG42" s="977"/>
      <c r="CH42" s="977"/>
      <c r="CI42" s="977"/>
      <c r="CJ42" s="977"/>
      <c r="CK42" s="977"/>
      <c r="CL42" s="977"/>
      <c r="CM42" s="977"/>
      <c r="CN42" s="163"/>
      <c r="CO42" s="976">
        <f t="shared" si="3"/>
        <v>28</v>
      </c>
      <c r="CP42" s="976"/>
      <c r="CQ42" s="977" t="str">
        <f>IF('各会計、関係団体の財政状況及び健全化判断比率'!BS15="","",'各会計、関係団体の財政状況及び健全化判断比率'!BS15)</f>
        <v>倉敷ファッションセンター</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90"/>
    </row>
    <row r="43" spans="1:113" ht="32.25" customHeight="1" x14ac:dyDescent="0.2">
      <c r="B43" s="187"/>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f t="shared" si="2"/>
        <v>19</v>
      </c>
      <c r="BX43" s="976"/>
      <c r="BY43" s="977" t="str">
        <f>IF('各会計、関係団体の財政状況及び健全化判断比率'!B77="","",'各会計、関係団体の財政状況及び健全化判断比率'!B77)</f>
        <v>岡山県市町村総合事務組合</v>
      </c>
      <c r="BZ43" s="977"/>
      <c r="CA43" s="977"/>
      <c r="CB43" s="977"/>
      <c r="CC43" s="977"/>
      <c r="CD43" s="977"/>
      <c r="CE43" s="977"/>
      <c r="CF43" s="977"/>
      <c r="CG43" s="977"/>
      <c r="CH43" s="977"/>
      <c r="CI43" s="977"/>
      <c r="CJ43" s="977"/>
      <c r="CK43" s="977"/>
      <c r="CL43" s="977"/>
      <c r="CM43" s="977"/>
      <c r="CN43" s="163"/>
      <c r="CO43" s="976">
        <f t="shared" si="3"/>
        <v>29</v>
      </c>
      <c r="CP43" s="976"/>
      <c r="CQ43" s="977" t="str">
        <f>IF('各会計、関係団体の財政状況及び健全化判断比率'!BS16="","",'各会計、関係団体の財政状況及び健全化判断比率'!BS16)</f>
        <v>水島エコワークス</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7yU1mnCiW2+v02ahxqt8e0vwFQ2DOyDEZui9SHcgFMobovJEhRe79qc3OpplVRcBQHJAq5XN7ysyeit+2Ewmtw==" saltValue="jg1LwUZYQD5j/I07VnLP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CT7" sqref="CT7:DA7"/>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17.38</v>
      </c>
      <c r="G34" s="33">
        <v>21.2</v>
      </c>
      <c r="H34" s="33">
        <v>25.06</v>
      </c>
      <c r="I34" s="33">
        <v>27.91</v>
      </c>
      <c r="J34" s="34">
        <v>24.41</v>
      </c>
      <c r="K34" s="22"/>
      <c r="L34" s="22"/>
      <c r="M34" s="22"/>
      <c r="N34" s="22"/>
      <c r="O34" s="22"/>
      <c r="P34" s="22"/>
    </row>
    <row r="35" spans="1:16" ht="39" customHeight="1" x14ac:dyDescent="0.2">
      <c r="A35" s="22"/>
      <c r="B35" s="35"/>
      <c r="C35" s="1132" t="s">
        <v>534</v>
      </c>
      <c r="D35" s="1132"/>
      <c r="E35" s="1133"/>
      <c r="F35" s="36">
        <v>7.61</v>
      </c>
      <c r="G35" s="37">
        <v>8.1</v>
      </c>
      <c r="H35" s="37">
        <v>7.9</v>
      </c>
      <c r="I35" s="37">
        <v>5.39</v>
      </c>
      <c r="J35" s="38">
        <v>4.91</v>
      </c>
      <c r="K35" s="22"/>
      <c r="L35" s="22"/>
      <c r="M35" s="22"/>
      <c r="N35" s="22"/>
      <c r="O35" s="22"/>
      <c r="P35" s="22"/>
    </row>
    <row r="36" spans="1:16" ht="39" customHeight="1" x14ac:dyDescent="0.2">
      <c r="A36" s="22"/>
      <c r="B36" s="35"/>
      <c r="C36" s="1132" t="s">
        <v>535</v>
      </c>
      <c r="D36" s="1132"/>
      <c r="E36" s="1133"/>
      <c r="F36" s="36">
        <v>4.91</v>
      </c>
      <c r="G36" s="37">
        <v>4.83</v>
      </c>
      <c r="H36" s="37">
        <v>4.7300000000000004</v>
      </c>
      <c r="I36" s="37">
        <v>4.3600000000000003</v>
      </c>
      <c r="J36" s="38">
        <v>2.78</v>
      </c>
      <c r="K36" s="22"/>
      <c r="L36" s="22"/>
      <c r="M36" s="22"/>
      <c r="N36" s="22"/>
      <c r="O36" s="22"/>
      <c r="P36" s="22"/>
    </row>
    <row r="37" spans="1:16" ht="39" customHeight="1" x14ac:dyDescent="0.2">
      <c r="A37" s="22"/>
      <c r="B37" s="35"/>
      <c r="C37" s="1132" t="s">
        <v>536</v>
      </c>
      <c r="D37" s="1132"/>
      <c r="E37" s="1133"/>
      <c r="F37" s="36">
        <v>2.9</v>
      </c>
      <c r="G37" s="37">
        <v>2.36</v>
      </c>
      <c r="H37" s="37">
        <v>2.37</v>
      </c>
      <c r="I37" s="37">
        <v>2.5099999999999998</v>
      </c>
      <c r="J37" s="38">
        <v>2.71</v>
      </c>
      <c r="K37" s="22"/>
      <c r="L37" s="22"/>
      <c r="M37" s="22"/>
      <c r="N37" s="22"/>
      <c r="O37" s="22"/>
      <c r="P37" s="22"/>
    </row>
    <row r="38" spans="1:16" ht="39" customHeight="1" x14ac:dyDescent="0.2">
      <c r="A38" s="22"/>
      <c r="B38" s="35"/>
      <c r="C38" s="1132" t="s">
        <v>537</v>
      </c>
      <c r="D38" s="1132"/>
      <c r="E38" s="1133"/>
      <c r="F38" s="36">
        <v>0.42</v>
      </c>
      <c r="G38" s="37">
        <v>0.96</v>
      </c>
      <c r="H38" s="37">
        <v>1.65</v>
      </c>
      <c r="I38" s="37">
        <v>1.77</v>
      </c>
      <c r="J38" s="38">
        <v>1.77</v>
      </c>
      <c r="K38" s="22"/>
      <c r="L38" s="22"/>
      <c r="M38" s="22"/>
      <c r="N38" s="22"/>
      <c r="O38" s="22"/>
      <c r="P38" s="22"/>
    </row>
    <row r="39" spans="1:16" ht="39" customHeight="1" x14ac:dyDescent="0.2">
      <c r="A39" s="22"/>
      <c r="B39" s="35"/>
      <c r="C39" s="1132" t="s">
        <v>538</v>
      </c>
      <c r="D39" s="1132"/>
      <c r="E39" s="1133"/>
      <c r="F39" s="36">
        <v>0.76</v>
      </c>
      <c r="G39" s="37">
        <v>0.82</v>
      </c>
      <c r="H39" s="37">
        <v>1.06</v>
      </c>
      <c r="I39" s="37">
        <v>0.53</v>
      </c>
      <c r="J39" s="38">
        <v>0.59</v>
      </c>
      <c r="K39" s="22"/>
      <c r="L39" s="22"/>
      <c r="M39" s="22"/>
      <c r="N39" s="22"/>
      <c r="O39" s="22"/>
      <c r="P39" s="22"/>
    </row>
    <row r="40" spans="1:16" ht="39" customHeight="1" x14ac:dyDescent="0.2">
      <c r="A40" s="22"/>
      <c r="B40" s="35"/>
      <c r="C40" s="1132" t="s">
        <v>539</v>
      </c>
      <c r="D40" s="1132"/>
      <c r="E40" s="1133"/>
      <c r="F40" s="36">
        <v>1.1100000000000001</v>
      </c>
      <c r="G40" s="37">
        <v>0.65</v>
      </c>
      <c r="H40" s="37">
        <v>0.21</v>
      </c>
      <c r="I40" s="37">
        <v>0.04</v>
      </c>
      <c r="J40" s="38">
        <v>0.12</v>
      </c>
      <c r="K40" s="22"/>
      <c r="L40" s="22"/>
      <c r="M40" s="22"/>
      <c r="N40" s="22"/>
      <c r="O40" s="22"/>
      <c r="P40" s="22"/>
    </row>
    <row r="41" spans="1:16" ht="39" customHeight="1" x14ac:dyDescent="0.2">
      <c r="A41" s="22"/>
      <c r="B41" s="35"/>
      <c r="C41" s="1132" t="s">
        <v>540</v>
      </c>
      <c r="D41" s="1132"/>
      <c r="E41" s="1133"/>
      <c r="F41" s="36">
        <v>0.01</v>
      </c>
      <c r="G41" s="37">
        <v>0.01</v>
      </c>
      <c r="H41" s="37">
        <v>0.01</v>
      </c>
      <c r="I41" s="37">
        <v>0.19</v>
      </c>
      <c r="J41" s="38">
        <v>0.02</v>
      </c>
      <c r="K41" s="22"/>
      <c r="L41" s="22"/>
      <c r="M41" s="22"/>
      <c r="N41" s="22"/>
      <c r="O41" s="22"/>
      <c r="P41" s="22"/>
    </row>
    <row r="42" spans="1:16" ht="39" customHeight="1" x14ac:dyDescent="0.2">
      <c r="A42" s="22"/>
      <c r="B42" s="39"/>
      <c r="C42" s="1132" t="s">
        <v>541</v>
      </c>
      <c r="D42" s="1132"/>
      <c r="E42" s="1133"/>
      <c r="F42" s="36" t="s">
        <v>542</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0</v>
      </c>
      <c r="G43" s="42">
        <v>0</v>
      </c>
      <c r="H43" s="42">
        <v>0</v>
      </c>
      <c r="I43" s="42">
        <v>0</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fgEhyJSGBNdriOAOGzTbZhu0JRorZ7I92yBp6TXY4noKDIEV0nxpqzYUCgRSCyW6toYxukl7ePD5iMED1iVcA==" saltValue="WRXYDR47wum6RDkREnJX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U48" sqref="U48"/>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16248</v>
      </c>
      <c r="L45" s="58">
        <v>16826</v>
      </c>
      <c r="M45" s="58">
        <v>17632</v>
      </c>
      <c r="N45" s="58">
        <v>18584</v>
      </c>
      <c r="O45" s="59">
        <v>18596</v>
      </c>
      <c r="P45" s="46"/>
      <c r="Q45" s="46"/>
      <c r="R45" s="46"/>
      <c r="S45" s="46"/>
      <c r="T45" s="46"/>
      <c r="U45" s="46"/>
    </row>
    <row r="46" spans="1:21" ht="30.75" customHeight="1" x14ac:dyDescent="0.2">
      <c r="A46" s="46"/>
      <c r="B46" s="1140"/>
      <c r="C46" s="1141"/>
      <c r="D46" s="60"/>
      <c r="E46" s="1146" t="s">
        <v>11</v>
      </c>
      <c r="F46" s="1146"/>
      <c r="G46" s="1146"/>
      <c r="H46" s="1146"/>
      <c r="I46" s="1146"/>
      <c r="J46" s="1147"/>
      <c r="K46" s="61">
        <v>18</v>
      </c>
      <c r="L46" s="62">
        <v>27</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v>557</v>
      </c>
      <c r="L47" s="62">
        <v>607</v>
      </c>
      <c r="M47" s="62">
        <v>197</v>
      </c>
      <c r="N47" s="62">
        <v>203</v>
      </c>
      <c r="O47" s="63">
        <v>203</v>
      </c>
      <c r="P47" s="46"/>
      <c r="Q47" s="46"/>
      <c r="R47" s="46"/>
      <c r="S47" s="46"/>
      <c r="T47" s="46"/>
      <c r="U47" s="46"/>
    </row>
    <row r="48" spans="1:21" ht="30.75" customHeight="1" x14ac:dyDescent="0.2">
      <c r="A48" s="46"/>
      <c r="B48" s="1140"/>
      <c r="C48" s="1141"/>
      <c r="D48" s="60"/>
      <c r="E48" s="1146" t="s">
        <v>13</v>
      </c>
      <c r="F48" s="1146"/>
      <c r="G48" s="1146"/>
      <c r="H48" s="1146"/>
      <c r="I48" s="1146"/>
      <c r="J48" s="1147"/>
      <c r="K48" s="61">
        <v>6723</v>
      </c>
      <c r="L48" s="62">
        <v>6684</v>
      </c>
      <c r="M48" s="62">
        <v>6363</v>
      </c>
      <c r="N48" s="62">
        <v>6105</v>
      </c>
      <c r="O48" s="63">
        <v>5822</v>
      </c>
      <c r="P48" s="46"/>
      <c r="Q48" s="46"/>
      <c r="R48" s="46"/>
      <c r="S48" s="46"/>
      <c r="T48" s="46"/>
      <c r="U48" s="46"/>
    </row>
    <row r="49" spans="1:21" ht="30.75" customHeight="1" x14ac:dyDescent="0.2">
      <c r="A49" s="46"/>
      <c r="B49" s="1140"/>
      <c r="C49" s="1141"/>
      <c r="D49" s="60"/>
      <c r="E49" s="1146" t="s">
        <v>14</v>
      </c>
      <c r="F49" s="1146"/>
      <c r="G49" s="1146"/>
      <c r="H49" s="1146"/>
      <c r="I49" s="1146"/>
      <c r="J49" s="1147"/>
      <c r="K49" s="61">
        <v>45</v>
      </c>
      <c r="L49" s="62">
        <v>30</v>
      </c>
      <c r="M49" s="62">
        <v>14</v>
      </c>
      <c r="N49" s="62">
        <v>2</v>
      </c>
      <c r="O49" s="63">
        <v>18</v>
      </c>
      <c r="P49" s="46"/>
      <c r="Q49" s="46"/>
      <c r="R49" s="46"/>
      <c r="S49" s="46"/>
      <c r="T49" s="46"/>
      <c r="U49" s="46"/>
    </row>
    <row r="50" spans="1:21" ht="30.75" customHeight="1" x14ac:dyDescent="0.2">
      <c r="A50" s="46"/>
      <c r="B50" s="1140"/>
      <c r="C50" s="1141"/>
      <c r="D50" s="60"/>
      <c r="E50" s="1146" t="s">
        <v>15</v>
      </c>
      <c r="F50" s="1146"/>
      <c r="G50" s="1146"/>
      <c r="H50" s="1146"/>
      <c r="I50" s="1146"/>
      <c r="J50" s="1147"/>
      <c r="K50" s="61">
        <v>129</v>
      </c>
      <c r="L50" s="62">
        <v>102</v>
      </c>
      <c r="M50" s="62">
        <v>273</v>
      </c>
      <c r="N50" s="62">
        <v>272</v>
      </c>
      <c r="O50" s="63">
        <v>269</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v>0</v>
      </c>
      <c r="O51" s="63">
        <v>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21786</v>
      </c>
      <c r="L52" s="62">
        <v>21709</v>
      </c>
      <c r="M52" s="62">
        <v>21702</v>
      </c>
      <c r="N52" s="62">
        <v>21784</v>
      </c>
      <c r="O52" s="63">
        <v>21666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1934</v>
      </c>
      <c r="L53" s="67">
        <v>2567</v>
      </c>
      <c r="M53" s="67">
        <v>2777</v>
      </c>
      <c r="N53" s="67">
        <v>3382</v>
      </c>
      <c r="O53" s="68">
        <v>3243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u4ZoYj+qjGut1c4NN5JI/M8nUZui6yKkS5hinwqKaphEegjlMtwhlcCI7Iirr5Tl0TvURI+gIFyoexhlFJ5Q==" saltValue="2WiHmBKa1o6fBjo1an+9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CT7" sqref="CT7:DA7"/>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196937</v>
      </c>
      <c r="J41" s="331">
        <v>197096</v>
      </c>
      <c r="K41" s="331">
        <v>195268</v>
      </c>
      <c r="L41" s="331">
        <v>204250</v>
      </c>
      <c r="M41" s="332">
        <v>202312</v>
      </c>
    </row>
    <row r="42" spans="2:13" ht="27.75" customHeight="1" x14ac:dyDescent="0.2">
      <c r="B42" s="1171"/>
      <c r="C42" s="1172"/>
      <c r="D42" s="104"/>
      <c r="E42" s="1177" t="s">
        <v>32</v>
      </c>
      <c r="F42" s="1177"/>
      <c r="G42" s="1177"/>
      <c r="H42" s="1178"/>
      <c r="I42" s="333">
        <v>2633</v>
      </c>
      <c r="J42" s="334">
        <v>5021</v>
      </c>
      <c r="K42" s="334">
        <v>8317</v>
      </c>
      <c r="L42" s="334">
        <v>4387</v>
      </c>
      <c r="M42" s="335">
        <v>6434</v>
      </c>
    </row>
    <row r="43" spans="2:13" ht="27.75" customHeight="1" x14ac:dyDescent="0.2">
      <c r="B43" s="1171"/>
      <c r="C43" s="1172"/>
      <c r="D43" s="104"/>
      <c r="E43" s="1177" t="s">
        <v>33</v>
      </c>
      <c r="F43" s="1177"/>
      <c r="G43" s="1177"/>
      <c r="H43" s="1178"/>
      <c r="I43" s="333">
        <v>76489</v>
      </c>
      <c r="J43" s="334">
        <v>59401</v>
      </c>
      <c r="K43" s="334">
        <v>54269</v>
      </c>
      <c r="L43" s="334">
        <v>50381</v>
      </c>
      <c r="M43" s="335">
        <v>46430</v>
      </c>
    </row>
    <row r="44" spans="2:13" ht="27.75" customHeight="1" x14ac:dyDescent="0.2">
      <c r="B44" s="1171"/>
      <c r="C44" s="1172"/>
      <c r="D44" s="104"/>
      <c r="E44" s="1177" t="s">
        <v>34</v>
      </c>
      <c r="F44" s="1177"/>
      <c r="G44" s="1177"/>
      <c r="H44" s="1178"/>
      <c r="I44" s="333">
        <v>30</v>
      </c>
      <c r="J44" s="334">
        <v>46</v>
      </c>
      <c r="K44" s="334">
        <v>527</v>
      </c>
      <c r="L44" s="334">
        <v>1314</v>
      </c>
      <c r="M44" s="335">
        <v>1640</v>
      </c>
    </row>
    <row r="45" spans="2:13" ht="27.75" customHeight="1" x14ac:dyDescent="0.2">
      <c r="B45" s="1171"/>
      <c r="C45" s="1172"/>
      <c r="D45" s="104"/>
      <c r="E45" s="1177" t="s">
        <v>35</v>
      </c>
      <c r="F45" s="1177"/>
      <c r="G45" s="1177"/>
      <c r="H45" s="1178"/>
      <c r="I45" s="333">
        <v>20684</v>
      </c>
      <c r="J45" s="334">
        <v>20907</v>
      </c>
      <c r="K45" s="334">
        <v>21297</v>
      </c>
      <c r="L45" s="334">
        <v>22330</v>
      </c>
      <c r="M45" s="335">
        <v>22975</v>
      </c>
    </row>
    <row r="46" spans="2:13" ht="27.75" customHeight="1" x14ac:dyDescent="0.2">
      <c r="B46" s="1171"/>
      <c r="C46" s="1172"/>
      <c r="D46" s="105"/>
      <c r="E46" s="1177" t="s">
        <v>36</v>
      </c>
      <c r="F46" s="1177"/>
      <c r="G46" s="1177"/>
      <c r="H46" s="1178"/>
      <c r="I46" s="333">
        <v>128</v>
      </c>
      <c r="J46" s="334">
        <v>137</v>
      </c>
      <c r="K46" s="334">
        <v>122</v>
      </c>
      <c r="L46" s="334">
        <v>128</v>
      </c>
      <c r="M46" s="335">
        <v>130</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38065</v>
      </c>
      <c r="J50" s="334">
        <v>47351</v>
      </c>
      <c r="K50" s="334">
        <v>55967</v>
      </c>
      <c r="L50" s="334">
        <v>59055</v>
      </c>
      <c r="M50" s="335">
        <v>60838</v>
      </c>
    </row>
    <row r="51" spans="2:13" ht="27.75" customHeight="1" x14ac:dyDescent="0.2">
      <c r="B51" s="1171"/>
      <c r="C51" s="1172"/>
      <c r="D51" s="104"/>
      <c r="E51" s="1177" t="s">
        <v>42</v>
      </c>
      <c r="F51" s="1177"/>
      <c r="G51" s="1177"/>
      <c r="H51" s="1178"/>
      <c r="I51" s="333">
        <v>36582</v>
      </c>
      <c r="J51" s="334">
        <v>35001</v>
      </c>
      <c r="K51" s="334">
        <v>34049</v>
      </c>
      <c r="L51" s="334">
        <v>32454</v>
      </c>
      <c r="M51" s="335">
        <v>31937</v>
      </c>
    </row>
    <row r="52" spans="2:13" ht="27.75" customHeight="1" x14ac:dyDescent="0.2">
      <c r="B52" s="1173"/>
      <c r="C52" s="1174"/>
      <c r="D52" s="104"/>
      <c r="E52" s="1177" t="s">
        <v>43</v>
      </c>
      <c r="F52" s="1177"/>
      <c r="G52" s="1177"/>
      <c r="H52" s="1178"/>
      <c r="I52" s="333">
        <v>193091</v>
      </c>
      <c r="J52" s="334">
        <v>196994</v>
      </c>
      <c r="K52" s="334">
        <v>197181</v>
      </c>
      <c r="L52" s="334">
        <v>193710</v>
      </c>
      <c r="M52" s="335">
        <v>187115</v>
      </c>
    </row>
    <row r="53" spans="2:13" ht="27.75" customHeight="1" thickBot="1" x14ac:dyDescent="0.25">
      <c r="B53" s="1184" t="s">
        <v>19</v>
      </c>
      <c r="C53" s="1185"/>
      <c r="D53" s="108"/>
      <c r="E53" s="1186" t="s">
        <v>44</v>
      </c>
      <c r="F53" s="1186"/>
      <c r="G53" s="1186"/>
      <c r="H53" s="1187"/>
      <c r="I53" s="336">
        <v>29163</v>
      </c>
      <c r="J53" s="337">
        <v>3262</v>
      </c>
      <c r="K53" s="337">
        <v>-7397</v>
      </c>
      <c r="L53" s="337">
        <v>-2430</v>
      </c>
      <c r="M53" s="338">
        <v>31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8OvyEP3C+LWdYIw8sNU0ztApPBv+7Vi+cYbs2AyTqNikCa8UxTGB+Wjr0M8f1jX5pK5Ny/Ceu4x76JDGAkWqDg==" saltValue="t7jS8dg14W9x81pkrQSS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8" zoomScale="70" zoomScaleNormal="70" zoomScaleSheetLayoutView="100" workbookViewId="0">
      <selection activeCell="CT7" sqref="CT7:DA7"/>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12559</v>
      </c>
      <c r="G55" s="339">
        <v>11297</v>
      </c>
      <c r="H55" s="340">
        <v>11980</v>
      </c>
    </row>
    <row r="56" spans="2:8" ht="52.5" customHeight="1" x14ac:dyDescent="0.2">
      <c r="B56" s="120"/>
      <c r="C56" s="1198" t="s">
        <v>47</v>
      </c>
      <c r="D56" s="1198"/>
      <c r="E56" s="1199"/>
      <c r="F56" s="341">
        <v>11317</v>
      </c>
      <c r="G56" s="341">
        <v>15734</v>
      </c>
      <c r="H56" s="342">
        <v>19822</v>
      </c>
    </row>
    <row r="57" spans="2:8" ht="53.25" customHeight="1" x14ac:dyDescent="0.2">
      <c r="B57" s="120"/>
      <c r="C57" s="1200" t="s">
        <v>48</v>
      </c>
      <c r="D57" s="1200"/>
      <c r="E57" s="1201"/>
      <c r="F57" s="343">
        <v>28740</v>
      </c>
      <c r="G57" s="343">
        <v>29322</v>
      </c>
      <c r="H57" s="344">
        <v>27442</v>
      </c>
    </row>
    <row r="58" spans="2:8" ht="45.75" customHeight="1" x14ac:dyDescent="0.2">
      <c r="B58" s="121"/>
      <c r="C58" s="1188" t="s">
        <v>49</v>
      </c>
      <c r="D58" s="1189"/>
      <c r="E58" s="1190"/>
      <c r="F58" s="345"/>
      <c r="G58" s="345"/>
      <c r="H58" s="346"/>
    </row>
    <row r="59" spans="2:8" ht="45.75" customHeight="1" x14ac:dyDescent="0.2">
      <c r="B59" s="121"/>
      <c r="C59" s="1188" t="s">
        <v>49</v>
      </c>
      <c r="D59" s="1189"/>
      <c r="E59" s="1190"/>
      <c r="F59" s="345"/>
      <c r="G59" s="345"/>
      <c r="H59" s="346"/>
    </row>
    <row r="60" spans="2:8" ht="45.75" customHeight="1" x14ac:dyDescent="0.2">
      <c r="B60" s="121"/>
      <c r="C60" s="1188" t="s">
        <v>49</v>
      </c>
      <c r="D60" s="1189"/>
      <c r="E60" s="1190"/>
      <c r="F60" s="345"/>
      <c r="G60" s="345"/>
      <c r="H60" s="346"/>
    </row>
    <row r="61" spans="2:8" ht="45.75" customHeight="1" x14ac:dyDescent="0.2">
      <c r="B61" s="121"/>
      <c r="C61" s="1188" t="s">
        <v>49</v>
      </c>
      <c r="D61" s="1189"/>
      <c r="E61" s="1190"/>
      <c r="F61" s="345"/>
      <c r="G61" s="345"/>
      <c r="H61" s="346"/>
    </row>
    <row r="62" spans="2:8" ht="45.75" customHeight="1" thickBot="1" x14ac:dyDescent="0.25">
      <c r="B62" s="122"/>
      <c r="C62" s="1191" t="s">
        <v>49</v>
      </c>
      <c r="D62" s="1192"/>
      <c r="E62" s="1193"/>
      <c r="F62" s="347"/>
      <c r="G62" s="347"/>
      <c r="H62" s="348"/>
    </row>
    <row r="63" spans="2:8" ht="52.5" customHeight="1" thickBot="1" x14ac:dyDescent="0.25">
      <c r="B63" s="123"/>
      <c r="C63" s="1194" t="s">
        <v>50</v>
      </c>
      <c r="D63" s="1194"/>
      <c r="E63" s="1195"/>
      <c r="F63" s="349">
        <v>52616</v>
      </c>
      <c r="G63" s="349">
        <v>56353</v>
      </c>
      <c r="H63" s="350">
        <v>59244</v>
      </c>
    </row>
    <row r="64" spans="2:8" ht="13" x14ac:dyDescent="0.2"/>
  </sheetData>
  <sheetProtection algorithmName="SHA-512" hashValue="6TTMNXahevMss/kKgik5d/aCF9E1K6H7v7auDeypdI1KYtUTifYkmz1HO2zkLc1H4vickycMd6zfJi2nApFscA==" saltValue="m+b8mTENonUB2cj4wLUC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51</v>
      </c>
      <c r="E2" s="135"/>
      <c r="F2" s="136" t="s">
        <v>526</v>
      </c>
      <c r="G2" s="137"/>
      <c r="H2" s="138"/>
    </row>
    <row r="3" spans="1:8" x14ac:dyDescent="0.2">
      <c r="A3" s="134" t="s">
        <v>519</v>
      </c>
      <c r="B3" s="139"/>
      <c r="C3" s="140"/>
      <c r="D3" s="141">
        <v>52185</v>
      </c>
      <c r="E3" s="142"/>
      <c r="F3" s="143">
        <v>52191</v>
      </c>
      <c r="G3" s="144"/>
      <c r="H3" s="145"/>
    </row>
    <row r="4" spans="1:8" x14ac:dyDescent="0.2">
      <c r="A4" s="146"/>
      <c r="B4" s="147"/>
      <c r="C4" s="148"/>
      <c r="D4" s="149">
        <v>25757</v>
      </c>
      <c r="E4" s="150"/>
      <c r="F4" s="151">
        <v>26807</v>
      </c>
      <c r="G4" s="152"/>
      <c r="H4" s="153"/>
    </row>
    <row r="5" spans="1:8" x14ac:dyDescent="0.2">
      <c r="A5" s="134" t="s">
        <v>521</v>
      </c>
      <c r="B5" s="139"/>
      <c r="C5" s="140"/>
      <c r="D5" s="141">
        <v>37385</v>
      </c>
      <c r="E5" s="142"/>
      <c r="F5" s="143">
        <v>48105</v>
      </c>
      <c r="G5" s="144"/>
      <c r="H5" s="145"/>
    </row>
    <row r="6" spans="1:8" x14ac:dyDescent="0.2">
      <c r="A6" s="146"/>
      <c r="B6" s="147"/>
      <c r="C6" s="148"/>
      <c r="D6" s="149">
        <v>17773</v>
      </c>
      <c r="E6" s="150"/>
      <c r="F6" s="151">
        <v>24072</v>
      </c>
      <c r="G6" s="152"/>
      <c r="H6" s="153"/>
    </row>
    <row r="7" spans="1:8" x14ac:dyDescent="0.2">
      <c r="A7" s="134" t="s">
        <v>522</v>
      </c>
      <c r="B7" s="139"/>
      <c r="C7" s="140"/>
      <c r="D7" s="141">
        <v>44077</v>
      </c>
      <c r="E7" s="142"/>
      <c r="F7" s="143">
        <v>47446</v>
      </c>
      <c r="G7" s="144"/>
      <c r="H7" s="145"/>
    </row>
    <row r="8" spans="1:8" x14ac:dyDescent="0.2">
      <c r="A8" s="146"/>
      <c r="B8" s="147"/>
      <c r="C8" s="148"/>
      <c r="D8" s="149">
        <v>23794</v>
      </c>
      <c r="E8" s="150"/>
      <c r="F8" s="151">
        <v>24371</v>
      </c>
      <c r="G8" s="152"/>
      <c r="H8" s="153"/>
    </row>
    <row r="9" spans="1:8" x14ac:dyDescent="0.2">
      <c r="A9" s="134" t="s">
        <v>523</v>
      </c>
      <c r="B9" s="139"/>
      <c r="C9" s="140"/>
      <c r="D9" s="141">
        <v>84406</v>
      </c>
      <c r="E9" s="142"/>
      <c r="F9" s="143">
        <v>48387</v>
      </c>
      <c r="G9" s="144"/>
      <c r="H9" s="145"/>
    </row>
    <row r="10" spans="1:8" x14ac:dyDescent="0.2">
      <c r="A10" s="146"/>
      <c r="B10" s="147"/>
      <c r="C10" s="148"/>
      <c r="D10" s="149">
        <v>44241</v>
      </c>
      <c r="E10" s="150"/>
      <c r="F10" s="151">
        <v>25592</v>
      </c>
      <c r="G10" s="152"/>
      <c r="H10" s="153"/>
    </row>
    <row r="11" spans="1:8" x14ac:dyDescent="0.2">
      <c r="A11" s="134" t="s">
        <v>524</v>
      </c>
      <c r="B11" s="139"/>
      <c r="C11" s="140"/>
      <c r="D11" s="141">
        <v>64733</v>
      </c>
      <c r="E11" s="142"/>
      <c r="F11" s="143">
        <v>49684</v>
      </c>
      <c r="G11" s="144"/>
      <c r="H11" s="145"/>
    </row>
    <row r="12" spans="1:8" x14ac:dyDescent="0.2">
      <c r="A12" s="146"/>
      <c r="B12" s="147"/>
      <c r="C12" s="154"/>
      <c r="D12" s="149">
        <v>32022</v>
      </c>
      <c r="E12" s="150"/>
      <c r="F12" s="151">
        <v>28303</v>
      </c>
      <c r="G12" s="152"/>
      <c r="H12" s="153"/>
    </row>
    <row r="13" spans="1:8" x14ac:dyDescent="0.2">
      <c r="A13" s="134"/>
      <c r="B13" s="139"/>
      <c r="C13" s="140"/>
      <c r="D13" s="141">
        <v>56557</v>
      </c>
      <c r="E13" s="142"/>
      <c r="F13" s="143">
        <v>49163</v>
      </c>
      <c r="G13" s="155"/>
      <c r="H13" s="145"/>
    </row>
    <row r="14" spans="1:8" x14ac:dyDescent="0.2">
      <c r="A14" s="146"/>
      <c r="B14" s="147"/>
      <c r="C14" s="148"/>
      <c r="D14" s="149">
        <v>28717</v>
      </c>
      <c r="E14" s="150"/>
      <c r="F14" s="151">
        <v>25829</v>
      </c>
      <c r="G14" s="152"/>
      <c r="H14" s="153"/>
    </row>
    <row r="17" spans="1:11" x14ac:dyDescent="0.2">
      <c r="A17" s="130" t="s">
        <v>52</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53</v>
      </c>
      <c r="B19" s="156">
        <f>ROUND(VALUE(SUBSTITUTE(実質収支比率等に係る経年分析!F$48,"▲","-")),2)</f>
        <v>6.67</v>
      </c>
      <c r="C19" s="156">
        <f>ROUND(VALUE(SUBSTITUTE(実質収支比率等に係る経年分析!G$48,"▲","-")),2)</f>
        <v>8.11</v>
      </c>
      <c r="D19" s="156">
        <f>ROUND(VALUE(SUBSTITUTE(実質収支比率等に係る経年分析!H$48,"▲","-")),2)</f>
        <v>7.91</v>
      </c>
      <c r="E19" s="156">
        <f>ROUND(VALUE(SUBSTITUTE(実質収支比率等に係る経年分析!I$48,"▲","-")),2)</f>
        <v>5.4</v>
      </c>
      <c r="F19" s="156">
        <f>ROUND(VALUE(SUBSTITUTE(実質収支比率等に係る経年分析!J$48,"▲","-")),2)</f>
        <v>4.93</v>
      </c>
    </row>
    <row r="20" spans="1:11" x14ac:dyDescent="0.2">
      <c r="A20" s="156" t="s">
        <v>54</v>
      </c>
      <c r="B20" s="156">
        <f>ROUND(VALUE(SUBSTITUTE(実質収支比率等に係る経年分析!F$47,"▲","-")),2)</f>
        <v>11.13</v>
      </c>
      <c r="C20" s="156">
        <f>ROUND(VALUE(SUBSTITUTE(実質収支比率等に係る経年分析!G$47,"▲","-")),2)</f>
        <v>10.98</v>
      </c>
      <c r="D20" s="156">
        <f>ROUND(VALUE(SUBSTITUTE(実質収支比率等に係る経年分析!H$47,"▲","-")),2)</f>
        <v>11.12</v>
      </c>
      <c r="E20" s="156">
        <f>ROUND(VALUE(SUBSTITUTE(実質収支比率等に係る経年分析!I$47,"▲","-")),2)</f>
        <v>9.86</v>
      </c>
      <c r="F20" s="156">
        <f>ROUND(VALUE(SUBSTITUTE(実質収支比率等に係る経年分析!J$47,"▲","-")),2)</f>
        <v>10.15</v>
      </c>
    </row>
    <row r="21" spans="1:11" x14ac:dyDescent="0.2">
      <c r="A21" s="156" t="s">
        <v>55</v>
      </c>
      <c r="B21" s="156">
        <f>IF(ISNUMBER(VALUE(SUBSTITUTE(実質収支比率等に係る経年分析!F$49,"▲","-"))),ROUND(VALUE(SUBSTITUTE(実質収支比率等に係る経年分析!F$49,"▲","-")),2),NA())</f>
        <v>3.15</v>
      </c>
      <c r="C21" s="156">
        <f>IF(ISNUMBER(VALUE(SUBSTITUTE(実質収支比率等に係る経年分析!G$49,"▲","-"))),ROUND(VALUE(SUBSTITUTE(実質収支比率等に係る経年分析!G$49,"▲","-")),2),NA())</f>
        <v>2.69</v>
      </c>
      <c r="D21" s="156">
        <f>IF(ISNUMBER(VALUE(SUBSTITUTE(実質収支比率等に係る経年分析!H$49,"▲","-"))),ROUND(VALUE(SUBSTITUTE(実質収支比率等に係る経年分析!H$49,"▲","-")),2),NA())</f>
        <v>0.06</v>
      </c>
      <c r="E21" s="156">
        <f>IF(ISNUMBER(VALUE(SUBSTITUTE(実質収支比率等に係る経年分析!I$49,"▲","-"))),ROUND(VALUE(SUBSTITUTE(実質収支比率等に係る経年分析!I$49,"▲","-")),2),NA())</f>
        <v>-2.82</v>
      </c>
      <c r="F21" s="156">
        <f>IF(ISNUMBER(VALUE(SUBSTITUTE(実質収支比率等に係る経年分析!J$49,"▲","-"))),ROUND(VALUE(SUBSTITUTE(実質収支比率等に係る経年分析!J$49,"▲","-")),2),NA())</f>
        <v>1.03</v>
      </c>
    </row>
    <row r="24" spans="1:11" x14ac:dyDescent="0.2">
      <c r="A24" s="130" t="s">
        <v>56</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57</v>
      </c>
      <c r="C26" s="157" t="s">
        <v>58</v>
      </c>
      <c r="D26" s="157" t="s">
        <v>57</v>
      </c>
      <c r="E26" s="157" t="s">
        <v>58</v>
      </c>
      <c r="F26" s="157" t="s">
        <v>57</v>
      </c>
      <c r="G26" s="157" t="s">
        <v>58</v>
      </c>
      <c r="H26" s="157" t="s">
        <v>57</v>
      </c>
      <c r="I26" s="157" t="s">
        <v>58</v>
      </c>
      <c r="J26" s="157" t="s">
        <v>57</v>
      </c>
      <c r="K26" s="157" t="s">
        <v>58</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2">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0.93</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倉敷市後期高齢者医療事業特別会計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0.19</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倉敷市国民健康保険事業特別会計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1.1100000000000001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0.65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0.12</v>
      </c>
    </row>
    <row r="31" spans="1:11" x14ac:dyDescent="0.2">
      <c r="A31" s="157" t="str">
        <f>IF(連結実質赤字比率に係る赤字・黒字の構成分析!C$39="",NA(),連結実質赤字比率に係る赤字・黒字の構成分析!C$39)</f>
        <v>倉敷市介護保険事業特別会計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0.82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0.59</v>
      </c>
    </row>
    <row r="32" spans="1:11" x14ac:dyDescent="0.2">
      <c r="A32" s="157" t="str">
        <f>IF(連結実質赤字比率に係る赤字・黒字の構成分析!C$38="",NA(),連結実質赤字比率に係る赤字・黒字の構成分析!C$38)</f>
        <v>倉敷市立市民病院事業会計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1.65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1.77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1.77</v>
      </c>
    </row>
    <row r="33" spans="1:16" x14ac:dyDescent="0.2">
      <c r="A33" s="157" t="str">
        <f>IF(連結実質赤字比率に係る赤字・黒字の構成分析!C$37="",NA(),連結実質赤字比率に係る赤字・黒字の構成分析!C$37)</f>
        <v>倉敷市下水道事業会計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2.36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2.37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2.5099999999999998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2.71</v>
      </c>
    </row>
    <row r="34" spans="1:16" x14ac:dyDescent="0.2">
      <c r="A34" s="157" t="str">
        <f>IF(連結実質赤字比率に係る赤字・黒字の構成分析!C$36="",NA(),連結実質赤字比率に係る赤字・黒字の構成分析!C$36)</f>
        <v>倉敷市水道事業会計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4.83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4.7300000000000004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4.3600000000000003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4.91</v>
      </c>
    </row>
    <row r="36" spans="1:16" x14ac:dyDescent="0.2">
      <c r="A36" s="157" t="str">
        <f>IF(連結実質赤字比率に係る赤字・黒字の構成分析!C$34="",NA(),連結実質赤字比率に係る赤字・黒字の構成分析!C$34)</f>
        <v>倉敷市モーターボート競走事業会計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21.2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25.06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27.91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24.41</v>
      </c>
    </row>
    <row r="39" spans="1:16" x14ac:dyDescent="0.2">
      <c r="A39" s="130" t="s">
        <v>59</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2">
      <c r="A42" s="158" t="s">
        <v>62</v>
      </c>
      <c r="B42" s="158"/>
      <c r="C42" s="158"/>
      <c r="D42" s="158">
        <f>'実質公債費比率（分子）の構造'!K$52</f>
        <v>21786</v>
      </c>
      <c r="E42" s="158"/>
      <c r="F42" s="158"/>
      <c r="G42" s="158">
        <f>'実質公債費比率（分子）の構造'!L$52</f>
        <v>21709</v>
      </c>
      <c r="H42" s="158"/>
      <c r="I42" s="158"/>
      <c r="J42" s="158">
        <f>'実質公債費比率（分子）の構造'!M$52</f>
        <v>21702</v>
      </c>
      <c r="K42" s="158"/>
      <c r="L42" s="158"/>
      <c r="M42" s="158">
        <f>'実質公債費比率（分子）の構造'!N$52</f>
        <v>21784</v>
      </c>
      <c r="N42" s="158"/>
      <c r="O42" s="158"/>
      <c r="P42" s="158">
        <f>'実質公債費比率（分子）の構造'!O$52</f>
        <v>21666</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63</v>
      </c>
      <c r="B44" s="158">
        <f>'実質公債費比率（分子）の構造'!K$50</f>
        <v>129</v>
      </c>
      <c r="C44" s="158"/>
      <c r="D44" s="158"/>
      <c r="E44" s="158">
        <f>'実質公債費比率（分子）の構造'!L$50</f>
        <v>102</v>
      </c>
      <c r="F44" s="158"/>
      <c r="G44" s="158"/>
      <c r="H44" s="158">
        <f>'実質公債費比率（分子）の構造'!M$50</f>
        <v>273</v>
      </c>
      <c r="I44" s="158"/>
      <c r="J44" s="158"/>
      <c r="K44" s="158">
        <f>'実質公債費比率（分子）の構造'!N$50</f>
        <v>272</v>
      </c>
      <c r="L44" s="158"/>
      <c r="M44" s="158"/>
      <c r="N44" s="158">
        <f>'実質公債費比率（分子）の構造'!O$50</f>
        <v>269</v>
      </c>
      <c r="O44" s="158"/>
      <c r="P44" s="158"/>
    </row>
    <row r="45" spans="1:16" x14ac:dyDescent="0.2">
      <c r="A45" s="158" t="s">
        <v>64</v>
      </c>
      <c r="B45" s="158">
        <f>'実質公債費比率（分子）の構造'!K$49</f>
        <v>45</v>
      </c>
      <c r="C45" s="158"/>
      <c r="D45" s="158"/>
      <c r="E45" s="158">
        <f>'実質公債費比率（分子）の構造'!L$49</f>
        <v>30</v>
      </c>
      <c r="F45" s="158"/>
      <c r="G45" s="158"/>
      <c r="H45" s="158">
        <f>'実質公債費比率（分子）の構造'!M$49</f>
        <v>14</v>
      </c>
      <c r="I45" s="158"/>
      <c r="J45" s="158"/>
      <c r="K45" s="158">
        <f>'実質公債費比率（分子）の構造'!N$49</f>
        <v>2</v>
      </c>
      <c r="L45" s="158"/>
      <c r="M45" s="158"/>
      <c r="N45" s="158">
        <f>'実質公債費比率（分子）の構造'!O$49</f>
        <v>18</v>
      </c>
      <c r="O45" s="158"/>
      <c r="P45" s="158"/>
    </row>
    <row r="46" spans="1:16" x14ac:dyDescent="0.2">
      <c r="A46" s="158" t="s">
        <v>65</v>
      </c>
      <c r="B46" s="158">
        <f>'実質公債費比率（分子）の構造'!K$48</f>
        <v>6723</v>
      </c>
      <c r="C46" s="158"/>
      <c r="D46" s="158"/>
      <c r="E46" s="158">
        <f>'実質公債費比率（分子）の構造'!L$48</f>
        <v>6684</v>
      </c>
      <c r="F46" s="158"/>
      <c r="G46" s="158"/>
      <c r="H46" s="158">
        <f>'実質公債費比率（分子）の構造'!M$48</f>
        <v>6363</v>
      </c>
      <c r="I46" s="158"/>
      <c r="J46" s="158"/>
      <c r="K46" s="158">
        <f>'実質公債費比率（分子）の構造'!N$48</f>
        <v>6105</v>
      </c>
      <c r="L46" s="158"/>
      <c r="M46" s="158"/>
      <c r="N46" s="158">
        <f>'実質公債費比率（分子）の構造'!O$48</f>
        <v>5822</v>
      </c>
      <c r="O46" s="158"/>
      <c r="P46" s="158"/>
    </row>
    <row r="47" spans="1:16" x14ac:dyDescent="0.2">
      <c r="A47" s="158" t="s">
        <v>12</v>
      </c>
      <c r="B47" s="158">
        <f>'実質公債費比率（分子）の構造'!K$47</f>
        <v>557</v>
      </c>
      <c r="C47" s="158"/>
      <c r="D47" s="158"/>
      <c r="E47" s="158">
        <f>'実質公債費比率（分子）の構造'!L$47</f>
        <v>607</v>
      </c>
      <c r="F47" s="158"/>
      <c r="G47" s="158"/>
      <c r="H47" s="158">
        <f>'実質公債費比率（分子）の構造'!M$47</f>
        <v>197</v>
      </c>
      <c r="I47" s="158"/>
      <c r="J47" s="158"/>
      <c r="K47" s="158">
        <f>'実質公債費比率（分子）の構造'!N$47</f>
        <v>203</v>
      </c>
      <c r="L47" s="158"/>
      <c r="M47" s="158"/>
      <c r="N47" s="158">
        <f>'実質公債費比率（分子）の構造'!O$47</f>
        <v>203</v>
      </c>
      <c r="O47" s="158"/>
      <c r="P47" s="158"/>
    </row>
    <row r="48" spans="1:16" x14ac:dyDescent="0.2">
      <c r="A48" s="158" t="s">
        <v>66</v>
      </c>
      <c r="B48" s="158">
        <f>'実質公債費比率（分子）の構造'!K$46</f>
        <v>18</v>
      </c>
      <c r="C48" s="158"/>
      <c r="D48" s="158"/>
      <c r="E48" s="158">
        <f>'実質公債費比率（分子）の構造'!L$46</f>
        <v>27</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67</v>
      </c>
      <c r="B49" s="158">
        <f>'実質公債費比率（分子）の構造'!K$45</f>
        <v>16248</v>
      </c>
      <c r="C49" s="158"/>
      <c r="D49" s="158"/>
      <c r="E49" s="158">
        <f>'実質公債費比率（分子）の構造'!L$45</f>
        <v>16826</v>
      </c>
      <c r="F49" s="158"/>
      <c r="G49" s="158"/>
      <c r="H49" s="158">
        <f>'実質公債費比率（分子）の構造'!M$45</f>
        <v>17632</v>
      </c>
      <c r="I49" s="158"/>
      <c r="J49" s="158"/>
      <c r="K49" s="158">
        <f>'実質公債費比率（分子）の構造'!N$45</f>
        <v>18584</v>
      </c>
      <c r="L49" s="158"/>
      <c r="M49" s="158"/>
      <c r="N49" s="158">
        <f>'実質公債費比率（分子）の構造'!O$45</f>
        <v>18596</v>
      </c>
      <c r="O49" s="158"/>
      <c r="P49" s="158"/>
    </row>
    <row r="50" spans="1:16" x14ac:dyDescent="0.2">
      <c r="A50" s="158" t="s">
        <v>68</v>
      </c>
      <c r="B50" s="158" t="e">
        <f>NA()</f>
        <v>#N/A</v>
      </c>
      <c r="C50" s="158">
        <f>IF(ISNUMBER('実質公債費比率（分子）の構造'!K$53),'実質公債費比率（分子）の構造'!K$53,NA())</f>
        <v>1934</v>
      </c>
      <c r="D50" s="158" t="e">
        <f>NA()</f>
        <v>#N/A</v>
      </c>
      <c r="E50" s="158" t="e">
        <f>NA()</f>
        <v>#N/A</v>
      </c>
      <c r="F50" s="158">
        <f>IF(ISNUMBER('実質公債費比率（分子）の構造'!L$53),'実質公債費比率（分子）の構造'!L$53,NA())</f>
        <v>2567</v>
      </c>
      <c r="G50" s="158" t="e">
        <f>NA()</f>
        <v>#N/A</v>
      </c>
      <c r="H50" s="158" t="e">
        <f>NA()</f>
        <v>#N/A</v>
      </c>
      <c r="I50" s="158">
        <f>IF(ISNUMBER('実質公債費比率（分子）の構造'!M$53),'実質公債費比率（分子）の構造'!M$53,NA())</f>
        <v>2777</v>
      </c>
      <c r="J50" s="158" t="e">
        <f>NA()</f>
        <v>#N/A</v>
      </c>
      <c r="K50" s="158" t="e">
        <f>NA()</f>
        <v>#N/A</v>
      </c>
      <c r="L50" s="158">
        <f>IF(ISNUMBER('実質公債費比率（分子）の構造'!N$53),'実質公債費比率（分子）の構造'!N$53,NA())</f>
        <v>3382</v>
      </c>
      <c r="M50" s="158" t="e">
        <f>NA()</f>
        <v>#N/A</v>
      </c>
      <c r="N50" s="158" t="e">
        <f>NA()</f>
        <v>#N/A</v>
      </c>
      <c r="O50" s="158">
        <f>IF(ISNUMBER('実質公債費比率（分子）の構造'!O$53),'実質公債費比率（分子）の構造'!O$53,NA())</f>
        <v>3243</v>
      </c>
      <c r="P50" s="158" t="e">
        <f>NA()</f>
        <v>#N/A</v>
      </c>
    </row>
    <row r="53" spans="1:16" x14ac:dyDescent="0.2">
      <c r="A53" s="130" t="s">
        <v>69</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2">
      <c r="A56" s="157" t="s">
        <v>43</v>
      </c>
      <c r="B56" s="157"/>
      <c r="C56" s="157"/>
      <c r="D56" s="157">
        <f>'将来負担比率（分子）の構造'!I$52</f>
        <v>193091</v>
      </c>
      <c r="E56" s="157"/>
      <c r="F56" s="157"/>
      <c r="G56" s="157">
        <f>'将来負担比率（分子）の構造'!J$52</f>
        <v>196994</v>
      </c>
      <c r="H56" s="157"/>
      <c r="I56" s="157"/>
      <c r="J56" s="157">
        <f>'将来負担比率（分子）の構造'!K$52</f>
        <v>197181</v>
      </c>
      <c r="K56" s="157"/>
      <c r="L56" s="157"/>
      <c r="M56" s="157">
        <f>'将来負担比率（分子）の構造'!L$52</f>
        <v>193710</v>
      </c>
      <c r="N56" s="157"/>
      <c r="O56" s="157"/>
      <c r="P56" s="157">
        <f>'将来負担比率（分子）の構造'!M$52</f>
        <v>187115</v>
      </c>
    </row>
    <row r="57" spans="1:16" x14ac:dyDescent="0.2">
      <c r="A57" s="157" t="s">
        <v>42</v>
      </c>
      <c r="B57" s="157"/>
      <c r="C57" s="157"/>
      <c r="D57" s="157">
        <f>'将来負担比率（分子）の構造'!I$51</f>
        <v>36582</v>
      </c>
      <c r="E57" s="157"/>
      <c r="F57" s="157"/>
      <c r="G57" s="157">
        <f>'将来負担比率（分子）の構造'!J$51</f>
        <v>35001</v>
      </c>
      <c r="H57" s="157"/>
      <c r="I57" s="157"/>
      <c r="J57" s="157">
        <f>'将来負担比率（分子）の構造'!K$51</f>
        <v>34049</v>
      </c>
      <c r="K57" s="157"/>
      <c r="L57" s="157"/>
      <c r="M57" s="157">
        <f>'将来負担比率（分子）の構造'!L$51</f>
        <v>32454</v>
      </c>
      <c r="N57" s="157"/>
      <c r="O57" s="157"/>
      <c r="P57" s="157">
        <f>'将来負担比率（分子）の構造'!M$51</f>
        <v>31937</v>
      </c>
    </row>
    <row r="58" spans="1:16" x14ac:dyDescent="0.2">
      <c r="A58" s="157" t="s">
        <v>41</v>
      </c>
      <c r="B58" s="157"/>
      <c r="C58" s="157"/>
      <c r="D58" s="157">
        <f>'将来負担比率（分子）の構造'!I$50</f>
        <v>38065</v>
      </c>
      <c r="E58" s="157"/>
      <c r="F58" s="157"/>
      <c r="G58" s="157">
        <f>'将来負担比率（分子）の構造'!J$50</f>
        <v>47351</v>
      </c>
      <c r="H58" s="157"/>
      <c r="I58" s="157"/>
      <c r="J58" s="157">
        <f>'将来負担比率（分子）の構造'!K$50</f>
        <v>55967</v>
      </c>
      <c r="K58" s="157"/>
      <c r="L58" s="157"/>
      <c r="M58" s="157">
        <f>'将来負担比率（分子）の構造'!L$50</f>
        <v>59055</v>
      </c>
      <c r="N58" s="157"/>
      <c r="O58" s="157"/>
      <c r="P58" s="157">
        <f>'将来負担比率（分子）の構造'!M$50</f>
        <v>60838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128</v>
      </c>
      <c r="C61" s="157"/>
      <c r="D61" s="157"/>
      <c r="E61" s="157">
        <f>'将来負担比率（分子）の構造'!J$46</f>
        <v>137</v>
      </c>
      <c r="F61" s="157"/>
      <c r="G61" s="157"/>
      <c r="H61" s="157">
        <f>'将来負担比率（分子）の構造'!K$46</f>
        <v>122</v>
      </c>
      <c r="I61" s="157"/>
      <c r="J61" s="157"/>
      <c r="K61" s="157">
        <f>'将来負担比率（分子）の構造'!L$46</f>
        <v>128</v>
      </c>
      <c r="L61" s="157"/>
      <c r="M61" s="157"/>
      <c r="N61" s="157">
        <f>'将来負担比率（分子）の構造'!M$46</f>
        <v>130</v>
      </c>
      <c r="O61" s="157"/>
      <c r="P61" s="157"/>
    </row>
    <row r="62" spans="1:16" x14ac:dyDescent="0.2">
      <c r="A62" s="157" t="s">
        <v>35</v>
      </c>
      <c r="B62" s="157">
        <f>'将来負担比率（分子）の構造'!I$45</f>
        <v>20684</v>
      </c>
      <c r="C62" s="157"/>
      <c r="D62" s="157"/>
      <c r="E62" s="157">
        <f>'将来負担比率（分子）の構造'!J$45</f>
        <v>20907</v>
      </c>
      <c r="F62" s="157"/>
      <c r="G62" s="157"/>
      <c r="H62" s="157">
        <f>'将来負担比率（分子）の構造'!K$45</f>
        <v>21297</v>
      </c>
      <c r="I62" s="157"/>
      <c r="J62" s="157"/>
      <c r="K62" s="157">
        <f>'将来負担比率（分子）の構造'!L$45</f>
        <v>22330</v>
      </c>
      <c r="L62" s="157"/>
      <c r="M62" s="157"/>
      <c r="N62" s="157">
        <f>'将来負担比率（分子）の構造'!M$45</f>
        <v>22975</v>
      </c>
      <c r="O62" s="157"/>
      <c r="P62" s="157"/>
    </row>
    <row r="63" spans="1:16" x14ac:dyDescent="0.2">
      <c r="A63" s="157" t="s">
        <v>34</v>
      </c>
      <c r="B63" s="157">
        <f>'将来負担比率（分子）の構造'!I$44</f>
        <v>30</v>
      </c>
      <c r="C63" s="157"/>
      <c r="D63" s="157"/>
      <c r="E63" s="157">
        <f>'将来負担比率（分子）の構造'!J$44</f>
        <v>46</v>
      </c>
      <c r="F63" s="157"/>
      <c r="G63" s="157"/>
      <c r="H63" s="157">
        <f>'将来負担比率（分子）の構造'!K$44</f>
        <v>527</v>
      </c>
      <c r="I63" s="157"/>
      <c r="J63" s="157"/>
      <c r="K63" s="157">
        <f>'将来負担比率（分子）の構造'!L$44</f>
        <v>1314</v>
      </c>
      <c r="L63" s="157"/>
      <c r="M63" s="157"/>
      <c r="N63" s="157">
        <f>'将来負担比率（分子）の構造'!M$44</f>
        <v>1640</v>
      </c>
      <c r="O63" s="157"/>
      <c r="P63" s="157"/>
    </row>
    <row r="64" spans="1:16" x14ac:dyDescent="0.2">
      <c r="A64" s="157" t="s">
        <v>33</v>
      </c>
      <c r="B64" s="157">
        <f>'将来負担比率（分子）の構造'!I$43</f>
        <v>76489</v>
      </c>
      <c r="C64" s="157"/>
      <c r="D64" s="157"/>
      <c r="E64" s="157">
        <f>'将来負担比率（分子）の構造'!J$43</f>
        <v>59401</v>
      </c>
      <c r="F64" s="157"/>
      <c r="G64" s="157"/>
      <c r="H64" s="157">
        <f>'将来負担比率（分子）の構造'!K$43</f>
        <v>54269</v>
      </c>
      <c r="I64" s="157"/>
      <c r="J64" s="157"/>
      <c r="K64" s="157">
        <f>'将来負担比率（分子）の構造'!L$43</f>
        <v>50381</v>
      </c>
      <c r="L64" s="157"/>
      <c r="M64" s="157"/>
      <c r="N64" s="157">
        <f>'将来負担比率（分子）の構造'!M$43</f>
        <v>46430</v>
      </c>
      <c r="O64" s="157"/>
      <c r="P64" s="157"/>
    </row>
    <row r="65" spans="1:16" x14ac:dyDescent="0.2">
      <c r="A65" s="157" t="s">
        <v>32</v>
      </c>
      <c r="B65" s="157">
        <f>'将来負担比率（分子）の構造'!I$42</f>
        <v>2633</v>
      </c>
      <c r="C65" s="157"/>
      <c r="D65" s="157"/>
      <c r="E65" s="157">
        <f>'将来負担比率（分子）の構造'!J$42</f>
        <v>5021</v>
      </c>
      <c r="F65" s="157"/>
      <c r="G65" s="157"/>
      <c r="H65" s="157">
        <f>'将来負担比率（分子）の構造'!K$42</f>
        <v>8317</v>
      </c>
      <c r="I65" s="157"/>
      <c r="J65" s="157"/>
      <c r="K65" s="157">
        <f>'将来負担比率（分子）の構造'!L$42</f>
        <v>4387</v>
      </c>
      <c r="L65" s="157"/>
      <c r="M65" s="157"/>
      <c r="N65" s="157">
        <f>'将来負担比率（分子）の構造'!M$42</f>
        <v>6434</v>
      </c>
      <c r="O65" s="157"/>
      <c r="P65" s="157"/>
    </row>
    <row r="66" spans="1:16" x14ac:dyDescent="0.2">
      <c r="A66" s="157" t="s">
        <v>31</v>
      </c>
      <c r="B66" s="157">
        <f>'将来負担比率（分子）の構造'!I$41</f>
        <v>196937</v>
      </c>
      <c r="C66" s="157"/>
      <c r="D66" s="157"/>
      <c r="E66" s="157">
        <f>'将来負担比率（分子）の構造'!J$41</f>
        <v>197096</v>
      </c>
      <c r="F66" s="157"/>
      <c r="G66" s="157"/>
      <c r="H66" s="157">
        <f>'将来負担比率（分子）の構造'!K$41</f>
        <v>195268</v>
      </c>
      <c r="I66" s="157"/>
      <c r="J66" s="157"/>
      <c r="K66" s="157">
        <f>'将来負担比率（分子）の構造'!L$41</f>
        <v>204250</v>
      </c>
      <c r="L66" s="157"/>
      <c r="M66" s="157"/>
      <c r="N66" s="157">
        <f>'将来負担比率（分子）の構造'!M$41</f>
        <v>202312</v>
      </c>
      <c r="O66" s="157"/>
      <c r="P66" s="157"/>
    </row>
    <row r="67" spans="1:16" x14ac:dyDescent="0.2">
      <c r="A67" s="157" t="s">
        <v>72</v>
      </c>
      <c r="B67" s="157" t="e">
        <f>NA()</f>
        <v>#N/A</v>
      </c>
      <c r="C67" s="157">
        <f>IF(ISNUMBER('将来負担比率（分子）の構造'!I$53), IF('将来負担比率（分子）の構造'!I$53 &lt; 0, 0, '将来負担比率（分子）の構造'!I$53), NA())</f>
        <v>29163</v>
      </c>
      <c r="D67" s="157" t="e">
        <f>NA()</f>
        <v>#N/A</v>
      </c>
      <c r="E67" s="157" t="e">
        <f>NA()</f>
        <v>#N/A</v>
      </c>
      <c r="F67" s="157">
        <f>IF(ISNUMBER('将来負担比率（分子）の構造'!J$53), IF('将来負担比率（分子）の構造'!J$53 &lt; 0, 0, '将来負担比率（分子）の構造'!J$53), NA())</f>
        <v>3262</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31</v>
      </c>
      <c r="P67" s="157" t="e">
        <f>NA()</f>
        <v>#N/A</v>
      </c>
    </row>
    <row r="70" spans="1:16" x14ac:dyDescent="0.2">
      <c r="A70" s="159" t="s">
        <v>73</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74</v>
      </c>
      <c r="B72" s="161">
        <f>基金残高に係る経年分析!F55</f>
        <v>12559</v>
      </c>
      <c r="C72" s="161">
        <f>基金残高に係る経年分析!G55</f>
        <v>11297</v>
      </c>
      <c r="D72" s="161">
        <f>基金残高に係る経年分析!H55</f>
        <v>11980</v>
      </c>
    </row>
    <row r="73" spans="1:16" x14ac:dyDescent="0.2">
      <c r="A73" s="160" t="s">
        <v>75</v>
      </c>
      <c r="B73" s="161">
        <f>基金残高に係る経年分析!F56</f>
        <v>11317</v>
      </c>
      <c r="C73" s="161">
        <f>基金残高に係る経年分析!G56</f>
        <v>15734</v>
      </c>
      <c r="D73" s="161">
        <f>基金残高に係る経年分析!H56</f>
        <v>19822</v>
      </c>
    </row>
    <row r="74" spans="1:16" x14ac:dyDescent="0.2">
      <c r="A74" s="160" t="s">
        <v>76</v>
      </c>
      <c r="B74" s="161">
        <f>基金残高に係る経年分析!F57</f>
        <v>28740</v>
      </c>
      <c r="C74" s="161">
        <f>基金残高に係る経年分析!G57</f>
        <v>29322</v>
      </c>
      <c r="D74" s="161">
        <f>基金残高に係る経年分析!H57</f>
        <v>27442</v>
      </c>
    </row>
  </sheetData>
  <sheetProtection algorithmName="SHA-512" hashValue="lYYA4lg8Vd1TEdaCU+n6LhftVlwyh7QFN0hXiOyKzoDka1kEfq8F2ThhyMzDLqElewBCZgzTq/+H0XkCNcxd6w==" saltValue="sdUPAcK/YHDiCjOfCZY9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1" sqref="B1"/>
    </sheetView>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86705704</v>
      </c>
      <c r="S5" s="992"/>
      <c r="T5" s="992"/>
      <c r="U5" s="992"/>
      <c r="V5" s="992"/>
      <c r="W5" s="992"/>
      <c r="X5" s="992"/>
      <c r="Y5" s="993"/>
      <c r="Z5" s="994">
        <v>37.299999999999997</v>
      </c>
      <c r="AA5" s="994"/>
      <c r="AB5" s="994"/>
      <c r="AC5" s="994"/>
      <c r="AD5" s="995">
        <v>81093247</v>
      </c>
      <c r="AE5" s="995"/>
      <c r="AF5" s="995"/>
      <c r="AG5" s="995"/>
      <c r="AH5" s="995"/>
      <c r="AI5" s="995"/>
      <c r="AJ5" s="995"/>
      <c r="AK5" s="995"/>
      <c r="AL5" s="996">
        <v>67.2</v>
      </c>
      <c r="AM5" s="997"/>
      <c r="AN5" s="997"/>
      <c r="AO5" s="998"/>
      <c r="AP5" s="988" t="s">
        <v>216</v>
      </c>
      <c r="AQ5" s="989"/>
      <c r="AR5" s="989"/>
      <c r="AS5" s="989"/>
      <c r="AT5" s="989"/>
      <c r="AU5" s="989"/>
      <c r="AV5" s="989"/>
      <c r="AW5" s="989"/>
      <c r="AX5" s="989"/>
      <c r="AY5" s="989"/>
      <c r="AZ5" s="989"/>
      <c r="BA5" s="989"/>
      <c r="BB5" s="989"/>
      <c r="BC5" s="989"/>
      <c r="BD5" s="989"/>
      <c r="BE5" s="989"/>
      <c r="BF5" s="990"/>
      <c r="BG5" s="1002">
        <v>76450317</v>
      </c>
      <c r="BH5" s="1003"/>
      <c r="BI5" s="1003"/>
      <c r="BJ5" s="1003"/>
      <c r="BK5" s="1003"/>
      <c r="BL5" s="1003"/>
      <c r="BM5" s="1003"/>
      <c r="BN5" s="1004"/>
      <c r="BO5" s="1005">
        <v>88.2</v>
      </c>
      <c r="BP5" s="1005"/>
      <c r="BQ5" s="1005"/>
      <c r="BR5" s="1005"/>
      <c r="BS5" s="1006">
        <v>1148429</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1907417</v>
      </c>
      <c r="S6" s="1003"/>
      <c r="T6" s="1003"/>
      <c r="U6" s="1003"/>
      <c r="V6" s="1003"/>
      <c r="W6" s="1003"/>
      <c r="X6" s="1003"/>
      <c r="Y6" s="1004"/>
      <c r="Z6" s="1005">
        <v>0.8</v>
      </c>
      <c r="AA6" s="1005"/>
      <c r="AB6" s="1005"/>
      <c r="AC6" s="1005"/>
      <c r="AD6" s="1006">
        <v>1907417</v>
      </c>
      <c r="AE6" s="1006"/>
      <c r="AF6" s="1006"/>
      <c r="AG6" s="1006"/>
      <c r="AH6" s="1006"/>
      <c r="AI6" s="1006"/>
      <c r="AJ6" s="1006"/>
      <c r="AK6" s="1006"/>
      <c r="AL6" s="1007">
        <v>1.6</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76450317</v>
      </c>
      <c r="BH6" s="1003"/>
      <c r="BI6" s="1003"/>
      <c r="BJ6" s="1003"/>
      <c r="BK6" s="1003"/>
      <c r="BL6" s="1003"/>
      <c r="BM6" s="1003"/>
      <c r="BN6" s="1004"/>
      <c r="BO6" s="1005">
        <v>88.2</v>
      </c>
      <c r="BP6" s="1005"/>
      <c r="BQ6" s="1005"/>
      <c r="BR6" s="1005"/>
      <c r="BS6" s="1006">
        <v>1148429</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835394</v>
      </c>
      <c r="CS6" s="1003"/>
      <c r="CT6" s="1003"/>
      <c r="CU6" s="1003"/>
      <c r="CV6" s="1003"/>
      <c r="CW6" s="1003"/>
      <c r="CX6" s="1003"/>
      <c r="CY6" s="1004"/>
      <c r="CZ6" s="996">
        <v>0.4</v>
      </c>
      <c r="DA6" s="997"/>
      <c r="DB6" s="997"/>
      <c r="DC6" s="1013"/>
      <c r="DD6" s="1011" t="s">
        <v>122</v>
      </c>
      <c r="DE6" s="1003"/>
      <c r="DF6" s="1003"/>
      <c r="DG6" s="1003"/>
      <c r="DH6" s="1003"/>
      <c r="DI6" s="1003"/>
      <c r="DJ6" s="1003"/>
      <c r="DK6" s="1003"/>
      <c r="DL6" s="1003"/>
      <c r="DM6" s="1003"/>
      <c r="DN6" s="1003"/>
      <c r="DO6" s="1003"/>
      <c r="DP6" s="1004"/>
      <c r="DQ6" s="1011">
        <v>834091</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37759</v>
      </c>
      <c r="S7" s="1003"/>
      <c r="T7" s="1003"/>
      <c r="U7" s="1003"/>
      <c r="V7" s="1003"/>
      <c r="W7" s="1003"/>
      <c r="X7" s="1003"/>
      <c r="Y7" s="1004"/>
      <c r="Z7" s="1005">
        <v>0</v>
      </c>
      <c r="AA7" s="1005"/>
      <c r="AB7" s="1005"/>
      <c r="AC7" s="1005"/>
      <c r="AD7" s="1006">
        <v>37759</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30078205</v>
      </c>
      <c r="BH7" s="1003"/>
      <c r="BI7" s="1003"/>
      <c r="BJ7" s="1003"/>
      <c r="BK7" s="1003"/>
      <c r="BL7" s="1003"/>
      <c r="BM7" s="1003"/>
      <c r="BN7" s="1004"/>
      <c r="BO7" s="1005">
        <v>34.700000000000003</v>
      </c>
      <c r="BP7" s="1005"/>
      <c r="BQ7" s="1005"/>
      <c r="BR7" s="1005"/>
      <c r="BS7" s="1006">
        <v>1148429</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22959399</v>
      </c>
      <c r="CS7" s="1003"/>
      <c r="CT7" s="1003"/>
      <c r="CU7" s="1003"/>
      <c r="CV7" s="1003"/>
      <c r="CW7" s="1003"/>
      <c r="CX7" s="1003"/>
      <c r="CY7" s="1004"/>
      <c r="CZ7" s="1005">
        <v>10.199999999999999</v>
      </c>
      <c r="DA7" s="1005"/>
      <c r="DB7" s="1005"/>
      <c r="DC7" s="1005"/>
      <c r="DD7" s="1011">
        <v>1028344</v>
      </c>
      <c r="DE7" s="1003"/>
      <c r="DF7" s="1003"/>
      <c r="DG7" s="1003"/>
      <c r="DH7" s="1003"/>
      <c r="DI7" s="1003"/>
      <c r="DJ7" s="1003"/>
      <c r="DK7" s="1003"/>
      <c r="DL7" s="1003"/>
      <c r="DM7" s="1003"/>
      <c r="DN7" s="1003"/>
      <c r="DO7" s="1003"/>
      <c r="DP7" s="1004"/>
      <c r="DQ7" s="1011">
        <v>18995591</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525847</v>
      </c>
      <c r="S8" s="1003"/>
      <c r="T8" s="1003"/>
      <c r="U8" s="1003"/>
      <c r="V8" s="1003"/>
      <c r="W8" s="1003"/>
      <c r="X8" s="1003"/>
      <c r="Y8" s="1004"/>
      <c r="Z8" s="1005">
        <v>0.2</v>
      </c>
      <c r="AA8" s="1005"/>
      <c r="AB8" s="1005"/>
      <c r="AC8" s="1005"/>
      <c r="AD8" s="1006">
        <v>525847</v>
      </c>
      <c r="AE8" s="1006"/>
      <c r="AF8" s="1006"/>
      <c r="AG8" s="1006"/>
      <c r="AH8" s="1006"/>
      <c r="AI8" s="1006"/>
      <c r="AJ8" s="1006"/>
      <c r="AK8" s="1006"/>
      <c r="AL8" s="1007">
        <v>0.4</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733159</v>
      </c>
      <c r="BH8" s="1003"/>
      <c r="BI8" s="1003"/>
      <c r="BJ8" s="1003"/>
      <c r="BK8" s="1003"/>
      <c r="BL8" s="1003"/>
      <c r="BM8" s="1003"/>
      <c r="BN8" s="1004"/>
      <c r="BO8" s="1005">
        <v>0.8</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92129914</v>
      </c>
      <c r="CS8" s="1003"/>
      <c r="CT8" s="1003"/>
      <c r="CU8" s="1003"/>
      <c r="CV8" s="1003"/>
      <c r="CW8" s="1003"/>
      <c r="CX8" s="1003"/>
      <c r="CY8" s="1004"/>
      <c r="CZ8" s="1005">
        <v>40.9</v>
      </c>
      <c r="DA8" s="1005"/>
      <c r="DB8" s="1005"/>
      <c r="DC8" s="1005"/>
      <c r="DD8" s="1011">
        <v>1843354</v>
      </c>
      <c r="DE8" s="1003"/>
      <c r="DF8" s="1003"/>
      <c r="DG8" s="1003"/>
      <c r="DH8" s="1003"/>
      <c r="DI8" s="1003"/>
      <c r="DJ8" s="1003"/>
      <c r="DK8" s="1003"/>
      <c r="DL8" s="1003"/>
      <c r="DM8" s="1003"/>
      <c r="DN8" s="1003"/>
      <c r="DO8" s="1003"/>
      <c r="DP8" s="1004"/>
      <c r="DQ8" s="1011">
        <v>44841953</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855992</v>
      </c>
      <c r="S9" s="1003"/>
      <c r="T9" s="1003"/>
      <c r="U9" s="1003"/>
      <c r="V9" s="1003"/>
      <c r="W9" s="1003"/>
      <c r="X9" s="1003"/>
      <c r="Y9" s="1004"/>
      <c r="Z9" s="1005">
        <v>0.4</v>
      </c>
      <c r="AA9" s="1005"/>
      <c r="AB9" s="1005"/>
      <c r="AC9" s="1005"/>
      <c r="AD9" s="1006">
        <v>855992</v>
      </c>
      <c r="AE9" s="1006"/>
      <c r="AF9" s="1006"/>
      <c r="AG9" s="1006"/>
      <c r="AH9" s="1006"/>
      <c r="AI9" s="1006"/>
      <c r="AJ9" s="1006"/>
      <c r="AK9" s="1006"/>
      <c r="AL9" s="1007">
        <v>0.7</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24000720</v>
      </c>
      <c r="BH9" s="1003"/>
      <c r="BI9" s="1003"/>
      <c r="BJ9" s="1003"/>
      <c r="BK9" s="1003"/>
      <c r="BL9" s="1003"/>
      <c r="BM9" s="1003"/>
      <c r="BN9" s="1004"/>
      <c r="BO9" s="1005">
        <v>27.7</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31131334</v>
      </c>
      <c r="CS9" s="1003"/>
      <c r="CT9" s="1003"/>
      <c r="CU9" s="1003"/>
      <c r="CV9" s="1003"/>
      <c r="CW9" s="1003"/>
      <c r="CX9" s="1003"/>
      <c r="CY9" s="1004"/>
      <c r="CZ9" s="1005">
        <v>13.8</v>
      </c>
      <c r="DA9" s="1005"/>
      <c r="DB9" s="1005"/>
      <c r="DC9" s="1005"/>
      <c r="DD9" s="1011">
        <v>12164722</v>
      </c>
      <c r="DE9" s="1003"/>
      <c r="DF9" s="1003"/>
      <c r="DG9" s="1003"/>
      <c r="DH9" s="1003"/>
      <c r="DI9" s="1003"/>
      <c r="DJ9" s="1003"/>
      <c r="DK9" s="1003"/>
      <c r="DL9" s="1003"/>
      <c r="DM9" s="1003"/>
      <c r="DN9" s="1003"/>
      <c r="DO9" s="1003"/>
      <c r="DP9" s="1004"/>
      <c r="DQ9" s="1011">
        <v>15840722</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1307829</v>
      </c>
      <c r="BH10" s="1003"/>
      <c r="BI10" s="1003"/>
      <c r="BJ10" s="1003"/>
      <c r="BK10" s="1003"/>
      <c r="BL10" s="1003"/>
      <c r="BM10" s="1003"/>
      <c r="BN10" s="1004"/>
      <c r="BO10" s="1005">
        <v>1.5</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479214</v>
      </c>
      <c r="CS10" s="1003"/>
      <c r="CT10" s="1003"/>
      <c r="CU10" s="1003"/>
      <c r="CV10" s="1003"/>
      <c r="CW10" s="1003"/>
      <c r="CX10" s="1003"/>
      <c r="CY10" s="1004"/>
      <c r="CZ10" s="1005">
        <v>0.2</v>
      </c>
      <c r="DA10" s="1005"/>
      <c r="DB10" s="1005"/>
      <c r="DC10" s="1005"/>
      <c r="DD10" s="1011">
        <v>1850</v>
      </c>
      <c r="DE10" s="1003"/>
      <c r="DF10" s="1003"/>
      <c r="DG10" s="1003"/>
      <c r="DH10" s="1003"/>
      <c r="DI10" s="1003"/>
      <c r="DJ10" s="1003"/>
      <c r="DK10" s="1003"/>
      <c r="DL10" s="1003"/>
      <c r="DM10" s="1003"/>
      <c r="DN10" s="1003"/>
      <c r="DO10" s="1003"/>
      <c r="DP10" s="1004"/>
      <c r="DQ10" s="1011">
        <v>208260</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12553245</v>
      </c>
      <c r="S11" s="1003"/>
      <c r="T11" s="1003"/>
      <c r="U11" s="1003"/>
      <c r="V11" s="1003"/>
      <c r="W11" s="1003"/>
      <c r="X11" s="1003"/>
      <c r="Y11" s="1004"/>
      <c r="Z11" s="1007">
        <v>5.4</v>
      </c>
      <c r="AA11" s="1008"/>
      <c r="AB11" s="1008"/>
      <c r="AC11" s="1014"/>
      <c r="AD11" s="1011">
        <v>12553245</v>
      </c>
      <c r="AE11" s="1003"/>
      <c r="AF11" s="1003"/>
      <c r="AG11" s="1003"/>
      <c r="AH11" s="1003"/>
      <c r="AI11" s="1003"/>
      <c r="AJ11" s="1003"/>
      <c r="AK11" s="1004"/>
      <c r="AL11" s="1007">
        <v>10.4</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4036497</v>
      </c>
      <c r="BH11" s="1003"/>
      <c r="BI11" s="1003"/>
      <c r="BJ11" s="1003"/>
      <c r="BK11" s="1003"/>
      <c r="BL11" s="1003"/>
      <c r="BM11" s="1003"/>
      <c r="BN11" s="1004"/>
      <c r="BO11" s="1005">
        <v>4.7</v>
      </c>
      <c r="BP11" s="1005"/>
      <c r="BQ11" s="1005"/>
      <c r="BR11" s="1005"/>
      <c r="BS11" s="1006">
        <v>1148429</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5130995</v>
      </c>
      <c r="CS11" s="1003"/>
      <c r="CT11" s="1003"/>
      <c r="CU11" s="1003"/>
      <c r="CV11" s="1003"/>
      <c r="CW11" s="1003"/>
      <c r="CX11" s="1003"/>
      <c r="CY11" s="1004"/>
      <c r="CZ11" s="1005">
        <v>2.2999999999999998</v>
      </c>
      <c r="DA11" s="1005"/>
      <c r="DB11" s="1005"/>
      <c r="DC11" s="1005"/>
      <c r="DD11" s="1011">
        <v>2720700</v>
      </c>
      <c r="DE11" s="1003"/>
      <c r="DF11" s="1003"/>
      <c r="DG11" s="1003"/>
      <c r="DH11" s="1003"/>
      <c r="DI11" s="1003"/>
      <c r="DJ11" s="1003"/>
      <c r="DK11" s="1003"/>
      <c r="DL11" s="1003"/>
      <c r="DM11" s="1003"/>
      <c r="DN11" s="1003"/>
      <c r="DO11" s="1003"/>
      <c r="DP11" s="1004"/>
      <c r="DQ11" s="1011">
        <v>2428366</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v>46058</v>
      </c>
      <c r="S12" s="1003"/>
      <c r="T12" s="1003"/>
      <c r="U12" s="1003"/>
      <c r="V12" s="1003"/>
      <c r="W12" s="1003"/>
      <c r="X12" s="1003"/>
      <c r="Y12" s="1004"/>
      <c r="Z12" s="1005">
        <v>0</v>
      </c>
      <c r="AA12" s="1005"/>
      <c r="AB12" s="1005"/>
      <c r="AC12" s="1005"/>
      <c r="AD12" s="1006">
        <v>46058</v>
      </c>
      <c r="AE12" s="1006"/>
      <c r="AF12" s="1006"/>
      <c r="AG12" s="1006"/>
      <c r="AH12" s="1006"/>
      <c r="AI12" s="1006"/>
      <c r="AJ12" s="1006"/>
      <c r="AK12" s="1006"/>
      <c r="AL12" s="1007">
        <v>0</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41054132</v>
      </c>
      <c r="BH12" s="1003"/>
      <c r="BI12" s="1003"/>
      <c r="BJ12" s="1003"/>
      <c r="BK12" s="1003"/>
      <c r="BL12" s="1003"/>
      <c r="BM12" s="1003"/>
      <c r="BN12" s="1004"/>
      <c r="BO12" s="1005">
        <v>47.3</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2831537</v>
      </c>
      <c r="CS12" s="1003"/>
      <c r="CT12" s="1003"/>
      <c r="CU12" s="1003"/>
      <c r="CV12" s="1003"/>
      <c r="CW12" s="1003"/>
      <c r="CX12" s="1003"/>
      <c r="CY12" s="1004"/>
      <c r="CZ12" s="1005">
        <v>1.3</v>
      </c>
      <c r="DA12" s="1005"/>
      <c r="DB12" s="1005"/>
      <c r="DC12" s="1005"/>
      <c r="DD12" s="1011">
        <v>23319</v>
      </c>
      <c r="DE12" s="1003"/>
      <c r="DF12" s="1003"/>
      <c r="DG12" s="1003"/>
      <c r="DH12" s="1003"/>
      <c r="DI12" s="1003"/>
      <c r="DJ12" s="1003"/>
      <c r="DK12" s="1003"/>
      <c r="DL12" s="1003"/>
      <c r="DM12" s="1003"/>
      <c r="DN12" s="1003"/>
      <c r="DO12" s="1003"/>
      <c r="DP12" s="1004"/>
      <c r="DQ12" s="1011">
        <v>2462924</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40052912</v>
      </c>
      <c r="BH13" s="1003"/>
      <c r="BI13" s="1003"/>
      <c r="BJ13" s="1003"/>
      <c r="BK13" s="1003"/>
      <c r="BL13" s="1003"/>
      <c r="BM13" s="1003"/>
      <c r="BN13" s="1004"/>
      <c r="BO13" s="1005">
        <v>46.2</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20825628</v>
      </c>
      <c r="CS13" s="1003"/>
      <c r="CT13" s="1003"/>
      <c r="CU13" s="1003"/>
      <c r="CV13" s="1003"/>
      <c r="CW13" s="1003"/>
      <c r="CX13" s="1003"/>
      <c r="CY13" s="1004"/>
      <c r="CZ13" s="1005">
        <v>9.1999999999999993</v>
      </c>
      <c r="DA13" s="1005"/>
      <c r="DB13" s="1005"/>
      <c r="DC13" s="1005"/>
      <c r="DD13" s="1011">
        <v>5990631</v>
      </c>
      <c r="DE13" s="1003"/>
      <c r="DF13" s="1003"/>
      <c r="DG13" s="1003"/>
      <c r="DH13" s="1003"/>
      <c r="DI13" s="1003"/>
      <c r="DJ13" s="1003"/>
      <c r="DK13" s="1003"/>
      <c r="DL13" s="1003"/>
      <c r="DM13" s="1003"/>
      <c r="DN13" s="1003"/>
      <c r="DO13" s="1003"/>
      <c r="DP13" s="1004"/>
      <c r="DQ13" s="1011">
        <v>16134267</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1838548</v>
      </c>
      <c r="BH14" s="1003"/>
      <c r="BI14" s="1003"/>
      <c r="BJ14" s="1003"/>
      <c r="BK14" s="1003"/>
      <c r="BL14" s="1003"/>
      <c r="BM14" s="1003"/>
      <c r="BN14" s="1004"/>
      <c r="BO14" s="1005">
        <v>2.1</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5302170</v>
      </c>
      <c r="CS14" s="1003"/>
      <c r="CT14" s="1003"/>
      <c r="CU14" s="1003"/>
      <c r="CV14" s="1003"/>
      <c r="CW14" s="1003"/>
      <c r="CX14" s="1003"/>
      <c r="CY14" s="1004"/>
      <c r="CZ14" s="1005">
        <v>2.4</v>
      </c>
      <c r="DA14" s="1005"/>
      <c r="DB14" s="1005"/>
      <c r="DC14" s="1005"/>
      <c r="DD14" s="1011">
        <v>354101</v>
      </c>
      <c r="DE14" s="1003"/>
      <c r="DF14" s="1003"/>
      <c r="DG14" s="1003"/>
      <c r="DH14" s="1003"/>
      <c r="DI14" s="1003"/>
      <c r="DJ14" s="1003"/>
      <c r="DK14" s="1003"/>
      <c r="DL14" s="1003"/>
      <c r="DM14" s="1003"/>
      <c r="DN14" s="1003"/>
      <c r="DO14" s="1003"/>
      <c r="DP14" s="1004"/>
      <c r="DQ14" s="1011">
        <v>4398412</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169383</v>
      </c>
      <c r="S15" s="1003"/>
      <c r="T15" s="1003"/>
      <c r="U15" s="1003"/>
      <c r="V15" s="1003"/>
      <c r="W15" s="1003"/>
      <c r="X15" s="1003"/>
      <c r="Y15" s="1004"/>
      <c r="Z15" s="1005">
        <v>0.1</v>
      </c>
      <c r="AA15" s="1005"/>
      <c r="AB15" s="1005"/>
      <c r="AC15" s="1005"/>
      <c r="AD15" s="1006">
        <v>169383</v>
      </c>
      <c r="AE15" s="1006"/>
      <c r="AF15" s="1006"/>
      <c r="AG15" s="1006"/>
      <c r="AH15" s="1006"/>
      <c r="AI15" s="1006"/>
      <c r="AJ15" s="1006"/>
      <c r="AK15" s="1006"/>
      <c r="AL15" s="1007">
        <v>0.1</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3479432</v>
      </c>
      <c r="BH15" s="1003"/>
      <c r="BI15" s="1003"/>
      <c r="BJ15" s="1003"/>
      <c r="BK15" s="1003"/>
      <c r="BL15" s="1003"/>
      <c r="BM15" s="1003"/>
      <c r="BN15" s="1004"/>
      <c r="BO15" s="1005">
        <v>4</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23735228</v>
      </c>
      <c r="CS15" s="1003"/>
      <c r="CT15" s="1003"/>
      <c r="CU15" s="1003"/>
      <c r="CV15" s="1003"/>
      <c r="CW15" s="1003"/>
      <c r="CX15" s="1003"/>
      <c r="CY15" s="1004"/>
      <c r="CZ15" s="1005">
        <v>10.5</v>
      </c>
      <c r="DA15" s="1005"/>
      <c r="DB15" s="1005"/>
      <c r="DC15" s="1005"/>
      <c r="DD15" s="1011">
        <v>6535228</v>
      </c>
      <c r="DE15" s="1003"/>
      <c r="DF15" s="1003"/>
      <c r="DG15" s="1003"/>
      <c r="DH15" s="1003"/>
      <c r="DI15" s="1003"/>
      <c r="DJ15" s="1003"/>
      <c r="DK15" s="1003"/>
      <c r="DL15" s="1003"/>
      <c r="DM15" s="1003"/>
      <c r="DN15" s="1003"/>
      <c r="DO15" s="1003"/>
      <c r="DP15" s="1004"/>
      <c r="DQ15" s="1011">
        <v>15791698</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v>1237816</v>
      </c>
      <c r="S16" s="1003"/>
      <c r="T16" s="1003"/>
      <c r="U16" s="1003"/>
      <c r="V16" s="1003"/>
      <c r="W16" s="1003"/>
      <c r="X16" s="1003"/>
      <c r="Y16" s="1004"/>
      <c r="Z16" s="1005">
        <v>0.5</v>
      </c>
      <c r="AA16" s="1005"/>
      <c r="AB16" s="1005"/>
      <c r="AC16" s="1005"/>
      <c r="AD16" s="1006">
        <v>1237816</v>
      </c>
      <c r="AE16" s="1006"/>
      <c r="AF16" s="1006"/>
      <c r="AG16" s="1006"/>
      <c r="AH16" s="1006"/>
      <c r="AI16" s="1006"/>
      <c r="AJ16" s="1006"/>
      <c r="AK16" s="1006"/>
      <c r="AL16" s="1007">
        <v>1</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6787</v>
      </c>
      <c r="CS16" s="1003"/>
      <c r="CT16" s="1003"/>
      <c r="CU16" s="1003"/>
      <c r="CV16" s="1003"/>
      <c r="CW16" s="1003"/>
      <c r="CX16" s="1003"/>
      <c r="CY16" s="1004"/>
      <c r="CZ16" s="1005">
        <v>0</v>
      </c>
      <c r="DA16" s="1005"/>
      <c r="DB16" s="1005"/>
      <c r="DC16" s="1005"/>
      <c r="DD16" s="1011" t="s">
        <v>122</v>
      </c>
      <c r="DE16" s="1003"/>
      <c r="DF16" s="1003"/>
      <c r="DG16" s="1003"/>
      <c r="DH16" s="1003"/>
      <c r="DI16" s="1003"/>
      <c r="DJ16" s="1003"/>
      <c r="DK16" s="1003"/>
      <c r="DL16" s="1003"/>
      <c r="DM16" s="1003"/>
      <c r="DN16" s="1003"/>
      <c r="DO16" s="1003"/>
      <c r="DP16" s="1004"/>
      <c r="DQ16" s="1011" t="s">
        <v>122</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2817099</v>
      </c>
      <c r="S17" s="1003"/>
      <c r="T17" s="1003"/>
      <c r="U17" s="1003"/>
      <c r="V17" s="1003"/>
      <c r="W17" s="1003"/>
      <c r="X17" s="1003"/>
      <c r="Y17" s="1004"/>
      <c r="Z17" s="1005">
        <v>1.2</v>
      </c>
      <c r="AA17" s="1005"/>
      <c r="AB17" s="1005"/>
      <c r="AC17" s="1005"/>
      <c r="AD17" s="1006">
        <v>2817099</v>
      </c>
      <c r="AE17" s="1006"/>
      <c r="AF17" s="1006"/>
      <c r="AG17" s="1006"/>
      <c r="AH17" s="1006"/>
      <c r="AI17" s="1006"/>
      <c r="AJ17" s="1006"/>
      <c r="AK17" s="1006"/>
      <c r="AL17" s="1007">
        <v>2.2999999999999998</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19808085</v>
      </c>
      <c r="CS17" s="1003"/>
      <c r="CT17" s="1003"/>
      <c r="CU17" s="1003"/>
      <c r="CV17" s="1003"/>
      <c r="CW17" s="1003"/>
      <c r="CX17" s="1003"/>
      <c r="CY17" s="1004"/>
      <c r="CZ17" s="1005">
        <v>8.8000000000000007</v>
      </c>
      <c r="DA17" s="1005"/>
      <c r="DB17" s="1005"/>
      <c r="DC17" s="1005"/>
      <c r="DD17" s="1011" t="s">
        <v>122</v>
      </c>
      <c r="DE17" s="1003"/>
      <c r="DF17" s="1003"/>
      <c r="DG17" s="1003"/>
      <c r="DH17" s="1003"/>
      <c r="DI17" s="1003"/>
      <c r="DJ17" s="1003"/>
      <c r="DK17" s="1003"/>
      <c r="DL17" s="1003"/>
      <c r="DM17" s="1003"/>
      <c r="DN17" s="1003"/>
      <c r="DO17" s="1003"/>
      <c r="DP17" s="1004"/>
      <c r="DQ17" s="1011">
        <v>19482895</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621620</v>
      </c>
      <c r="S18" s="1003"/>
      <c r="T18" s="1003"/>
      <c r="U18" s="1003"/>
      <c r="V18" s="1003"/>
      <c r="W18" s="1003"/>
      <c r="X18" s="1003"/>
      <c r="Y18" s="1004"/>
      <c r="Z18" s="1005">
        <v>0.3</v>
      </c>
      <c r="AA18" s="1005"/>
      <c r="AB18" s="1005"/>
      <c r="AC18" s="1005"/>
      <c r="AD18" s="1006">
        <v>621620</v>
      </c>
      <c r="AE18" s="1006"/>
      <c r="AF18" s="1006"/>
      <c r="AG18" s="1006"/>
      <c r="AH18" s="1006"/>
      <c r="AI18" s="1006"/>
      <c r="AJ18" s="1006"/>
      <c r="AK18" s="1006"/>
      <c r="AL18" s="1007">
        <v>0.5</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v>3466</v>
      </c>
      <c r="CS18" s="1003"/>
      <c r="CT18" s="1003"/>
      <c r="CU18" s="1003"/>
      <c r="CV18" s="1003"/>
      <c r="CW18" s="1003"/>
      <c r="CX18" s="1003"/>
      <c r="CY18" s="1004"/>
      <c r="CZ18" s="1005">
        <v>0</v>
      </c>
      <c r="DA18" s="1005"/>
      <c r="DB18" s="1005"/>
      <c r="DC18" s="1005"/>
      <c r="DD18" s="1011" t="s">
        <v>122</v>
      </c>
      <c r="DE18" s="1003"/>
      <c r="DF18" s="1003"/>
      <c r="DG18" s="1003"/>
      <c r="DH18" s="1003"/>
      <c r="DI18" s="1003"/>
      <c r="DJ18" s="1003"/>
      <c r="DK18" s="1003"/>
      <c r="DL18" s="1003"/>
      <c r="DM18" s="1003"/>
      <c r="DN18" s="1003"/>
      <c r="DO18" s="1003"/>
      <c r="DP18" s="1004"/>
      <c r="DQ18" s="1011">
        <v>3466</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2136090</v>
      </c>
      <c r="S19" s="1003"/>
      <c r="T19" s="1003"/>
      <c r="U19" s="1003"/>
      <c r="V19" s="1003"/>
      <c r="W19" s="1003"/>
      <c r="X19" s="1003"/>
      <c r="Y19" s="1004"/>
      <c r="Z19" s="1005">
        <v>0.9</v>
      </c>
      <c r="AA19" s="1005"/>
      <c r="AB19" s="1005"/>
      <c r="AC19" s="1005"/>
      <c r="AD19" s="1006">
        <v>2136090</v>
      </c>
      <c r="AE19" s="1006"/>
      <c r="AF19" s="1006"/>
      <c r="AG19" s="1006"/>
      <c r="AH19" s="1006"/>
      <c r="AI19" s="1006"/>
      <c r="AJ19" s="1006"/>
      <c r="AK19" s="1006"/>
      <c r="AL19" s="1007">
        <v>1.8</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10255387</v>
      </c>
      <c r="BH19" s="1003"/>
      <c r="BI19" s="1003"/>
      <c r="BJ19" s="1003"/>
      <c r="BK19" s="1003"/>
      <c r="BL19" s="1003"/>
      <c r="BM19" s="1003"/>
      <c r="BN19" s="1004"/>
      <c r="BO19" s="1005">
        <v>11.8</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v>59389</v>
      </c>
      <c r="S20" s="1003"/>
      <c r="T20" s="1003"/>
      <c r="U20" s="1003"/>
      <c r="V20" s="1003"/>
      <c r="W20" s="1003"/>
      <c r="X20" s="1003"/>
      <c r="Y20" s="1004"/>
      <c r="Z20" s="1005">
        <v>0</v>
      </c>
      <c r="AA20" s="1005"/>
      <c r="AB20" s="1005"/>
      <c r="AC20" s="1005"/>
      <c r="AD20" s="1006">
        <v>59389</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10255387</v>
      </c>
      <c r="BH20" s="1003"/>
      <c r="BI20" s="1003"/>
      <c r="BJ20" s="1003"/>
      <c r="BK20" s="1003"/>
      <c r="BL20" s="1003"/>
      <c r="BM20" s="1003"/>
      <c r="BN20" s="1004"/>
      <c r="BO20" s="1005">
        <v>11.8</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225179151</v>
      </c>
      <c r="CS20" s="1003"/>
      <c r="CT20" s="1003"/>
      <c r="CU20" s="1003"/>
      <c r="CV20" s="1003"/>
      <c r="CW20" s="1003"/>
      <c r="CX20" s="1003"/>
      <c r="CY20" s="1004"/>
      <c r="CZ20" s="1005">
        <v>100</v>
      </c>
      <c r="DA20" s="1005"/>
      <c r="DB20" s="1005"/>
      <c r="DC20" s="1005"/>
      <c r="DD20" s="1011">
        <v>30662249</v>
      </c>
      <c r="DE20" s="1003"/>
      <c r="DF20" s="1003"/>
      <c r="DG20" s="1003"/>
      <c r="DH20" s="1003"/>
      <c r="DI20" s="1003"/>
      <c r="DJ20" s="1003"/>
      <c r="DK20" s="1003"/>
      <c r="DL20" s="1003"/>
      <c r="DM20" s="1003"/>
      <c r="DN20" s="1003"/>
      <c r="DO20" s="1003"/>
      <c r="DP20" s="1004"/>
      <c r="DQ20" s="1011">
        <v>141422645</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v>20430746</v>
      </c>
      <c r="S21" s="1003"/>
      <c r="T21" s="1003"/>
      <c r="U21" s="1003"/>
      <c r="V21" s="1003"/>
      <c r="W21" s="1003"/>
      <c r="X21" s="1003"/>
      <c r="Y21" s="1004"/>
      <c r="Z21" s="1005">
        <v>8.8000000000000007</v>
      </c>
      <c r="AA21" s="1005"/>
      <c r="AB21" s="1005"/>
      <c r="AC21" s="1005"/>
      <c r="AD21" s="1006">
        <v>18824294</v>
      </c>
      <c r="AE21" s="1006"/>
      <c r="AF21" s="1006"/>
      <c r="AG21" s="1006"/>
      <c r="AH21" s="1006"/>
      <c r="AI21" s="1006"/>
      <c r="AJ21" s="1006"/>
      <c r="AK21" s="1006"/>
      <c r="AL21" s="1007">
        <v>15.6</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28212</v>
      </c>
      <c r="BH21" s="1003"/>
      <c r="BI21" s="1003"/>
      <c r="BJ21" s="1003"/>
      <c r="BK21" s="1003"/>
      <c r="BL21" s="1003"/>
      <c r="BM21" s="1003"/>
      <c r="BN21" s="1004"/>
      <c r="BO21" s="1005">
        <v>0</v>
      </c>
      <c r="BP21" s="1005"/>
      <c r="BQ21" s="1005"/>
      <c r="BR21" s="1005"/>
      <c r="BS21" s="1006" t="s">
        <v>122</v>
      </c>
      <c r="BT21" s="1006"/>
      <c r="BU21" s="1006"/>
      <c r="BV21" s="1006"/>
      <c r="BW21" s="1006"/>
      <c r="BX21" s="1006"/>
      <c r="BY21" s="1006"/>
      <c r="BZ21" s="1006"/>
      <c r="CA21" s="1006"/>
      <c r="CB21" s="1010"/>
      <c r="CD21" s="1025"/>
      <c r="CE21" s="1026"/>
      <c r="CF21" s="1026"/>
      <c r="CG21" s="1026"/>
      <c r="CH21" s="1026"/>
      <c r="CI21" s="1026"/>
      <c r="CJ21" s="1026"/>
      <c r="CK21" s="1026"/>
      <c r="CL21" s="1026"/>
      <c r="CM21" s="1026"/>
      <c r="CN21" s="1026"/>
      <c r="CO21" s="1026"/>
      <c r="CP21" s="1026"/>
      <c r="CQ21" s="1027"/>
      <c r="CR21" s="1028"/>
      <c r="CS21" s="1021"/>
      <c r="CT21" s="1021"/>
      <c r="CU21" s="1021"/>
      <c r="CV21" s="1021"/>
      <c r="CW21" s="1021"/>
      <c r="CX21" s="1021"/>
      <c r="CY21" s="1029"/>
      <c r="CZ21" s="1030"/>
      <c r="DA21" s="1030"/>
      <c r="DB21" s="1030"/>
      <c r="DC21" s="1030"/>
      <c r="DD21" s="1020"/>
      <c r="DE21" s="1021"/>
      <c r="DF21" s="1021"/>
      <c r="DG21" s="1021"/>
      <c r="DH21" s="1021"/>
      <c r="DI21" s="1021"/>
      <c r="DJ21" s="1021"/>
      <c r="DK21" s="1021"/>
      <c r="DL21" s="1021"/>
      <c r="DM21" s="1021"/>
      <c r="DN21" s="1021"/>
      <c r="DO21" s="1021"/>
      <c r="DP21" s="1029"/>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v>18824294</v>
      </c>
      <c r="S22" s="1003"/>
      <c r="T22" s="1003"/>
      <c r="U22" s="1003"/>
      <c r="V22" s="1003"/>
      <c r="W22" s="1003"/>
      <c r="X22" s="1003"/>
      <c r="Y22" s="1004"/>
      <c r="Z22" s="1005">
        <v>8.1</v>
      </c>
      <c r="AA22" s="1005"/>
      <c r="AB22" s="1005"/>
      <c r="AC22" s="1005"/>
      <c r="AD22" s="1006">
        <v>18824294</v>
      </c>
      <c r="AE22" s="1006"/>
      <c r="AF22" s="1006"/>
      <c r="AG22" s="1006"/>
      <c r="AH22" s="1006"/>
      <c r="AI22" s="1006"/>
      <c r="AJ22" s="1006"/>
      <c r="AK22" s="1006"/>
      <c r="AL22" s="1007">
        <v>15.6</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v>4614718</v>
      </c>
      <c r="BH22" s="1003"/>
      <c r="BI22" s="1003"/>
      <c r="BJ22" s="1003"/>
      <c r="BK22" s="1003"/>
      <c r="BL22" s="1003"/>
      <c r="BM22" s="1003"/>
      <c r="BN22" s="1004"/>
      <c r="BO22" s="1005">
        <v>5.3</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v>1606452</v>
      </c>
      <c r="S23" s="1003"/>
      <c r="T23" s="1003"/>
      <c r="U23" s="1003"/>
      <c r="V23" s="1003"/>
      <c r="W23" s="1003"/>
      <c r="X23" s="1003"/>
      <c r="Y23" s="1004"/>
      <c r="Z23" s="1005">
        <v>0.7</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v>5612457</v>
      </c>
      <c r="BH23" s="1003"/>
      <c r="BI23" s="1003"/>
      <c r="BJ23" s="1003"/>
      <c r="BK23" s="1003"/>
      <c r="BL23" s="1003"/>
      <c r="BM23" s="1003"/>
      <c r="BN23" s="1004"/>
      <c r="BO23" s="1005">
        <v>6.5</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31" t="s">
        <v>275</v>
      </c>
      <c r="DM23" s="1032"/>
      <c r="DN23" s="1032"/>
      <c r="DO23" s="1032"/>
      <c r="DP23" s="1032"/>
      <c r="DQ23" s="1032"/>
      <c r="DR23" s="1032"/>
      <c r="DS23" s="1032"/>
      <c r="DT23" s="1032"/>
      <c r="DU23" s="1032"/>
      <c r="DV23" s="1033"/>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117004337</v>
      </c>
      <c r="CS24" s="992"/>
      <c r="CT24" s="992"/>
      <c r="CU24" s="992"/>
      <c r="CV24" s="992"/>
      <c r="CW24" s="992"/>
      <c r="CX24" s="992"/>
      <c r="CY24" s="993"/>
      <c r="CZ24" s="996">
        <v>52</v>
      </c>
      <c r="DA24" s="997"/>
      <c r="DB24" s="997"/>
      <c r="DC24" s="1013"/>
      <c r="DD24" s="1034">
        <v>72791337</v>
      </c>
      <c r="DE24" s="992"/>
      <c r="DF24" s="992"/>
      <c r="DG24" s="992"/>
      <c r="DH24" s="992"/>
      <c r="DI24" s="992"/>
      <c r="DJ24" s="992"/>
      <c r="DK24" s="993"/>
      <c r="DL24" s="1034">
        <v>65312300</v>
      </c>
      <c r="DM24" s="992"/>
      <c r="DN24" s="992"/>
      <c r="DO24" s="992"/>
      <c r="DP24" s="992"/>
      <c r="DQ24" s="992"/>
      <c r="DR24" s="992"/>
      <c r="DS24" s="992"/>
      <c r="DT24" s="992"/>
      <c r="DU24" s="992"/>
      <c r="DV24" s="993"/>
      <c r="DW24" s="996">
        <v>53.5</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127287066</v>
      </c>
      <c r="S25" s="1003"/>
      <c r="T25" s="1003"/>
      <c r="U25" s="1003"/>
      <c r="V25" s="1003"/>
      <c r="W25" s="1003"/>
      <c r="X25" s="1003"/>
      <c r="Y25" s="1004"/>
      <c r="Z25" s="1005">
        <v>54.8</v>
      </c>
      <c r="AA25" s="1005"/>
      <c r="AB25" s="1005"/>
      <c r="AC25" s="1005"/>
      <c r="AD25" s="1006">
        <v>120068157</v>
      </c>
      <c r="AE25" s="1006"/>
      <c r="AF25" s="1006"/>
      <c r="AG25" s="1006"/>
      <c r="AH25" s="1006"/>
      <c r="AI25" s="1006"/>
      <c r="AJ25" s="1006"/>
      <c r="AK25" s="1006"/>
      <c r="AL25" s="1007">
        <v>99.4</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31758817</v>
      </c>
      <c r="CS25" s="1023"/>
      <c r="CT25" s="1023"/>
      <c r="CU25" s="1023"/>
      <c r="CV25" s="1023"/>
      <c r="CW25" s="1023"/>
      <c r="CX25" s="1023"/>
      <c r="CY25" s="1024"/>
      <c r="CZ25" s="1007">
        <v>14.1</v>
      </c>
      <c r="DA25" s="1035"/>
      <c r="DB25" s="1035"/>
      <c r="DC25" s="1037"/>
      <c r="DD25" s="1011">
        <v>29385396</v>
      </c>
      <c r="DE25" s="1023"/>
      <c r="DF25" s="1023"/>
      <c r="DG25" s="1023"/>
      <c r="DH25" s="1023"/>
      <c r="DI25" s="1023"/>
      <c r="DJ25" s="1023"/>
      <c r="DK25" s="1024"/>
      <c r="DL25" s="1011">
        <v>29030130</v>
      </c>
      <c r="DM25" s="1023"/>
      <c r="DN25" s="1023"/>
      <c r="DO25" s="1023"/>
      <c r="DP25" s="1023"/>
      <c r="DQ25" s="1023"/>
      <c r="DR25" s="1023"/>
      <c r="DS25" s="1023"/>
      <c r="DT25" s="1023"/>
      <c r="DU25" s="1023"/>
      <c r="DV25" s="1024"/>
      <c r="DW25" s="1007">
        <v>23.8</v>
      </c>
      <c r="DX25" s="1035"/>
      <c r="DY25" s="1035"/>
      <c r="DZ25" s="1035"/>
      <c r="EA25" s="1035"/>
      <c r="EB25" s="1035"/>
      <c r="EC25" s="1036"/>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61803</v>
      </c>
      <c r="S26" s="1003"/>
      <c r="T26" s="1003"/>
      <c r="U26" s="1003"/>
      <c r="V26" s="1003"/>
      <c r="W26" s="1003"/>
      <c r="X26" s="1003"/>
      <c r="Y26" s="1004"/>
      <c r="Z26" s="1005">
        <v>0</v>
      </c>
      <c r="AA26" s="1005"/>
      <c r="AB26" s="1005"/>
      <c r="AC26" s="1005"/>
      <c r="AD26" s="1006">
        <v>61803</v>
      </c>
      <c r="AE26" s="1006"/>
      <c r="AF26" s="1006"/>
      <c r="AG26" s="1006"/>
      <c r="AH26" s="1006"/>
      <c r="AI26" s="1006"/>
      <c r="AJ26" s="1006"/>
      <c r="AK26" s="1006"/>
      <c r="AL26" s="1007">
        <v>0.1</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18953449</v>
      </c>
      <c r="CS26" s="1003"/>
      <c r="CT26" s="1003"/>
      <c r="CU26" s="1003"/>
      <c r="CV26" s="1003"/>
      <c r="CW26" s="1003"/>
      <c r="CX26" s="1003"/>
      <c r="CY26" s="1004"/>
      <c r="CZ26" s="1007">
        <v>8.4</v>
      </c>
      <c r="DA26" s="1035"/>
      <c r="DB26" s="1035"/>
      <c r="DC26" s="1037"/>
      <c r="DD26" s="1011">
        <v>17605190</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5"/>
      <c r="DY26" s="1035"/>
      <c r="DZ26" s="1035"/>
      <c r="EA26" s="1035"/>
      <c r="EB26" s="1035"/>
      <c r="EC26" s="1036"/>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1607055</v>
      </c>
      <c r="S27" s="1003"/>
      <c r="T27" s="1003"/>
      <c r="U27" s="1003"/>
      <c r="V27" s="1003"/>
      <c r="W27" s="1003"/>
      <c r="X27" s="1003"/>
      <c r="Y27" s="1004"/>
      <c r="Z27" s="1005">
        <v>0.7</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86705704</v>
      </c>
      <c r="BH27" s="1003"/>
      <c r="BI27" s="1003"/>
      <c r="BJ27" s="1003"/>
      <c r="BK27" s="1003"/>
      <c r="BL27" s="1003"/>
      <c r="BM27" s="1003"/>
      <c r="BN27" s="1004"/>
      <c r="BO27" s="1005">
        <v>100</v>
      </c>
      <c r="BP27" s="1005"/>
      <c r="BQ27" s="1005"/>
      <c r="BR27" s="1005"/>
      <c r="BS27" s="1006">
        <v>1148429</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65443146</v>
      </c>
      <c r="CS27" s="1023"/>
      <c r="CT27" s="1023"/>
      <c r="CU27" s="1023"/>
      <c r="CV27" s="1023"/>
      <c r="CW27" s="1023"/>
      <c r="CX27" s="1023"/>
      <c r="CY27" s="1024"/>
      <c r="CZ27" s="1007">
        <v>29.1</v>
      </c>
      <c r="DA27" s="1035"/>
      <c r="DB27" s="1035"/>
      <c r="DC27" s="1037"/>
      <c r="DD27" s="1011">
        <v>23928757</v>
      </c>
      <c r="DE27" s="1023"/>
      <c r="DF27" s="1023"/>
      <c r="DG27" s="1023"/>
      <c r="DH27" s="1023"/>
      <c r="DI27" s="1023"/>
      <c r="DJ27" s="1023"/>
      <c r="DK27" s="1024"/>
      <c r="DL27" s="1011">
        <v>17704986</v>
      </c>
      <c r="DM27" s="1023"/>
      <c r="DN27" s="1023"/>
      <c r="DO27" s="1023"/>
      <c r="DP27" s="1023"/>
      <c r="DQ27" s="1023"/>
      <c r="DR27" s="1023"/>
      <c r="DS27" s="1023"/>
      <c r="DT27" s="1023"/>
      <c r="DU27" s="1023"/>
      <c r="DV27" s="1024"/>
      <c r="DW27" s="1007">
        <v>14.5</v>
      </c>
      <c r="DX27" s="1035"/>
      <c r="DY27" s="1035"/>
      <c r="DZ27" s="1035"/>
      <c r="EA27" s="1035"/>
      <c r="EB27" s="1035"/>
      <c r="EC27" s="1036"/>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1388577</v>
      </c>
      <c r="S28" s="1003"/>
      <c r="T28" s="1003"/>
      <c r="U28" s="1003"/>
      <c r="V28" s="1003"/>
      <c r="W28" s="1003"/>
      <c r="X28" s="1003"/>
      <c r="Y28" s="1004"/>
      <c r="Z28" s="1005">
        <v>0.6</v>
      </c>
      <c r="AA28" s="1005"/>
      <c r="AB28" s="1005"/>
      <c r="AC28" s="1005"/>
      <c r="AD28" s="1006">
        <v>242755</v>
      </c>
      <c r="AE28" s="1006"/>
      <c r="AF28" s="1006"/>
      <c r="AG28" s="1006"/>
      <c r="AH28" s="1006"/>
      <c r="AI28" s="1006"/>
      <c r="AJ28" s="1006"/>
      <c r="AK28" s="1006"/>
      <c r="AL28" s="1007">
        <v>0.2</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19802374</v>
      </c>
      <c r="CS28" s="1003"/>
      <c r="CT28" s="1003"/>
      <c r="CU28" s="1003"/>
      <c r="CV28" s="1003"/>
      <c r="CW28" s="1003"/>
      <c r="CX28" s="1003"/>
      <c r="CY28" s="1004"/>
      <c r="CZ28" s="1007">
        <v>8.8000000000000007</v>
      </c>
      <c r="DA28" s="1035"/>
      <c r="DB28" s="1035"/>
      <c r="DC28" s="1037"/>
      <c r="DD28" s="1011">
        <v>19477184</v>
      </c>
      <c r="DE28" s="1003"/>
      <c r="DF28" s="1003"/>
      <c r="DG28" s="1003"/>
      <c r="DH28" s="1003"/>
      <c r="DI28" s="1003"/>
      <c r="DJ28" s="1003"/>
      <c r="DK28" s="1004"/>
      <c r="DL28" s="1011">
        <v>18577184</v>
      </c>
      <c r="DM28" s="1003"/>
      <c r="DN28" s="1003"/>
      <c r="DO28" s="1003"/>
      <c r="DP28" s="1003"/>
      <c r="DQ28" s="1003"/>
      <c r="DR28" s="1003"/>
      <c r="DS28" s="1003"/>
      <c r="DT28" s="1003"/>
      <c r="DU28" s="1003"/>
      <c r="DV28" s="1004"/>
      <c r="DW28" s="1007">
        <v>15.2</v>
      </c>
      <c r="DX28" s="1035"/>
      <c r="DY28" s="1035"/>
      <c r="DZ28" s="1035"/>
      <c r="EA28" s="1035"/>
      <c r="EB28" s="1035"/>
      <c r="EC28" s="1036"/>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1172221</v>
      </c>
      <c r="S29" s="1003"/>
      <c r="T29" s="1003"/>
      <c r="U29" s="1003"/>
      <c r="V29" s="1003"/>
      <c r="W29" s="1003"/>
      <c r="X29" s="1003"/>
      <c r="Y29" s="1004"/>
      <c r="Z29" s="1005">
        <v>0.5</v>
      </c>
      <c r="AA29" s="1005"/>
      <c r="AB29" s="1005"/>
      <c r="AC29" s="1005"/>
      <c r="AD29" s="1006" t="s">
        <v>122</v>
      </c>
      <c r="AE29" s="1006"/>
      <c r="AF29" s="1006"/>
      <c r="AG29" s="1006"/>
      <c r="AH29" s="1006"/>
      <c r="AI29" s="1006"/>
      <c r="AJ29" s="1006"/>
      <c r="AK29" s="1006"/>
      <c r="AL29" s="1007" t="s">
        <v>122</v>
      </c>
      <c r="AM29" s="1008"/>
      <c r="AN29" s="1008"/>
      <c r="AO29" s="1009"/>
      <c r="AP29" s="1025"/>
      <c r="AQ29" s="1026"/>
      <c r="AR29" s="1026"/>
      <c r="AS29" s="1026"/>
      <c r="AT29" s="1026"/>
      <c r="AU29" s="1026"/>
      <c r="AV29" s="1026"/>
      <c r="AW29" s="1026"/>
      <c r="AX29" s="1026"/>
      <c r="AY29" s="1026"/>
      <c r="AZ29" s="1026"/>
      <c r="BA29" s="1026"/>
      <c r="BB29" s="1026"/>
      <c r="BC29" s="1026"/>
      <c r="BD29" s="1026"/>
      <c r="BE29" s="1026"/>
      <c r="BF29" s="1027"/>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292</v>
      </c>
      <c r="CE29" s="1041"/>
      <c r="CF29" s="999" t="s">
        <v>67</v>
      </c>
      <c r="CG29" s="1000"/>
      <c r="CH29" s="1000"/>
      <c r="CI29" s="1000"/>
      <c r="CJ29" s="1000"/>
      <c r="CK29" s="1000"/>
      <c r="CL29" s="1000"/>
      <c r="CM29" s="1000"/>
      <c r="CN29" s="1000"/>
      <c r="CO29" s="1000"/>
      <c r="CP29" s="1000"/>
      <c r="CQ29" s="1001"/>
      <c r="CR29" s="1002">
        <v>19801491</v>
      </c>
      <c r="CS29" s="1023"/>
      <c r="CT29" s="1023"/>
      <c r="CU29" s="1023"/>
      <c r="CV29" s="1023"/>
      <c r="CW29" s="1023"/>
      <c r="CX29" s="1023"/>
      <c r="CY29" s="1024"/>
      <c r="CZ29" s="1007">
        <v>8.8000000000000007</v>
      </c>
      <c r="DA29" s="1035"/>
      <c r="DB29" s="1035"/>
      <c r="DC29" s="1037"/>
      <c r="DD29" s="1011">
        <v>19476301</v>
      </c>
      <c r="DE29" s="1023"/>
      <c r="DF29" s="1023"/>
      <c r="DG29" s="1023"/>
      <c r="DH29" s="1023"/>
      <c r="DI29" s="1023"/>
      <c r="DJ29" s="1023"/>
      <c r="DK29" s="1024"/>
      <c r="DL29" s="1011">
        <v>18576301</v>
      </c>
      <c r="DM29" s="1023"/>
      <c r="DN29" s="1023"/>
      <c r="DO29" s="1023"/>
      <c r="DP29" s="1023"/>
      <c r="DQ29" s="1023"/>
      <c r="DR29" s="1023"/>
      <c r="DS29" s="1023"/>
      <c r="DT29" s="1023"/>
      <c r="DU29" s="1023"/>
      <c r="DV29" s="1024"/>
      <c r="DW29" s="1007">
        <v>15.2</v>
      </c>
      <c r="DX29" s="1035"/>
      <c r="DY29" s="1035"/>
      <c r="DZ29" s="1035"/>
      <c r="EA29" s="1035"/>
      <c r="EB29" s="1035"/>
      <c r="EC29" s="1036"/>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47870364</v>
      </c>
      <c r="S30" s="1003"/>
      <c r="T30" s="1003"/>
      <c r="U30" s="1003"/>
      <c r="V30" s="1003"/>
      <c r="W30" s="1003"/>
      <c r="X30" s="1003"/>
      <c r="Y30" s="1004"/>
      <c r="Z30" s="1005">
        <v>20.6</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38"/>
      <c r="BI30" s="1038"/>
      <c r="BJ30" s="1038"/>
      <c r="BK30" s="1038"/>
      <c r="BL30" s="1038"/>
      <c r="BM30" s="1038"/>
      <c r="BN30" s="1038"/>
      <c r="BO30" s="1038"/>
      <c r="BP30" s="1038"/>
      <c r="BQ30" s="1039"/>
      <c r="BR30" s="984" t="s">
        <v>295</v>
      </c>
      <c r="BS30" s="1038"/>
      <c r="BT30" s="1038"/>
      <c r="BU30" s="1038"/>
      <c r="BV30" s="1038"/>
      <c r="BW30" s="1038"/>
      <c r="BX30" s="1038"/>
      <c r="BY30" s="1038"/>
      <c r="BZ30" s="1038"/>
      <c r="CA30" s="1038"/>
      <c r="CB30" s="1039"/>
      <c r="CD30" s="1042"/>
      <c r="CE30" s="1043"/>
      <c r="CF30" s="999" t="s">
        <v>296</v>
      </c>
      <c r="CG30" s="1000"/>
      <c r="CH30" s="1000"/>
      <c r="CI30" s="1000"/>
      <c r="CJ30" s="1000"/>
      <c r="CK30" s="1000"/>
      <c r="CL30" s="1000"/>
      <c r="CM30" s="1000"/>
      <c r="CN30" s="1000"/>
      <c r="CO30" s="1000"/>
      <c r="CP30" s="1000"/>
      <c r="CQ30" s="1001"/>
      <c r="CR30" s="1002">
        <v>19173056</v>
      </c>
      <c r="CS30" s="1003"/>
      <c r="CT30" s="1003"/>
      <c r="CU30" s="1003"/>
      <c r="CV30" s="1003"/>
      <c r="CW30" s="1003"/>
      <c r="CX30" s="1003"/>
      <c r="CY30" s="1004"/>
      <c r="CZ30" s="1007">
        <v>8.5</v>
      </c>
      <c r="DA30" s="1035"/>
      <c r="DB30" s="1035"/>
      <c r="DC30" s="1037"/>
      <c r="DD30" s="1011">
        <v>18848417</v>
      </c>
      <c r="DE30" s="1003"/>
      <c r="DF30" s="1003"/>
      <c r="DG30" s="1003"/>
      <c r="DH30" s="1003"/>
      <c r="DI30" s="1003"/>
      <c r="DJ30" s="1003"/>
      <c r="DK30" s="1004"/>
      <c r="DL30" s="1011">
        <v>17948417</v>
      </c>
      <c r="DM30" s="1003"/>
      <c r="DN30" s="1003"/>
      <c r="DO30" s="1003"/>
      <c r="DP30" s="1003"/>
      <c r="DQ30" s="1003"/>
      <c r="DR30" s="1003"/>
      <c r="DS30" s="1003"/>
      <c r="DT30" s="1003"/>
      <c r="DU30" s="1003"/>
      <c r="DV30" s="1004"/>
      <c r="DW30" s="1007">
        <v>14.7</v>
      </c>
      <c r="DX30" s="1035"/>
      <c r="DY30" s="1035"/>
      <c r="DZ30" s="1035"/>
      <c r="EA30" s="1035"/>
      <c r="EB30" s="1035"/>
      <c r="EC30" s="1036"/>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50" t="s">
        <v>298</v>
      </c>
      <c r="AQ31" s="1051"/>
      <c r="AR31" s="1051"/>
      <c r="AS31" s="1051"/>
      <c r="AT31" s="1056" t="s">
        <v>299</v>
      </c>
      <c r="AU31" s="200"/>
      <c r="AV31" s="200"/>
      <c r="AW31" s="200"/>
      <c r="AX31" s="988" t="s">
        <v>177</v>
      </c>
      <c r="AY31" s="989"/>
      <c r="AZ31" s="989"/>
      <c r="BA31" s="989"/>
      <c r="BB31" s="989"/>
      <c r="BC31" s="989"/>
      <c r="BD31" s="989"/>
      <c r="BE31" s="989"/>
      <c r="BF31" s="990"/>
      <c r="BG31" s="1049">
        <v>99.5</v>
      </c>
      <c r="BH31" s="1046"/>
      <c r="BI31" s="1046"/>
      <c r="BJ31" s="1046"/>
      <c r="BK31" s="1046"/>
      <c r="BL31" s="1046"/>
      <c r="BM31" s="997">
        <v>98.7</v>
      </c>
      <c r="BN31" s="1046"/>
      <c r="BO31" s="1046"/>
      <c r="BP31" s="1046"/>
      <c r="BQ31" s="1047"/>
      <c r="BR31" s="1049">
        <v>99.5</v>
      </c>
      <c r="BS31" s="1046"/>
      <c r="BT31" s="1046"/>
      <c r="BU31" s="1046"/>
      <c r="BV31" s="1046"/>
      <c r="BW31" s="1046"/>
      <c r="BX31" s="997">
        <v>98.7</v>
      </c>
      <c r="BY31" s="1046"/>
      <c r="BZ31" s="1046"/>
      <c r="CA31" s="1046"/>
      <c r="CB31" s="1047"/>
      <c r="CD31" s="1042"/>
      <c r="CE31" s="1043"/>
      <c r="CF31" s="999" t="s">
        <v>300</v>
      </c>
      <c r="CG31" s="1000"/>
      <c r="CH31" s="1000"/>
      <c r="CI31" s="1000"/>
      <c r="CJ31" s="1000"/>
      <c r="CK31" s="1000"/>
      <c r="CL31" s="1000"/>
      <c r="CM31" s="1000"/>
      <c r="CN31" s="1000"/>
      <c r="CO31" s="1000"/>
      <c r="CP31" s="1000"/>
      <c r="CQ31" s="1001"/>
      <c r="CR31" s="1002">
        <v>628435</v>
      </c>
      <c r="CS31" s="1023"/>
      <c r="CT31" s="1023"/>
      <c r="CU31" s="1023"/>
      <c r="CV31" s="1023"/>
      <c r="CW31" s="1023"/>
      <c r="CX31" s="1023"/>
      <c r="CY31" s="1024"/>
      <c r="CZ31" s="1007">
        <v>0.3</v>
      </c>
      <c r="DA31" s="1035"/>
      <c r="DB31" s="1035"/>
      <c r="DC31" s="1037"/>
      <c r="DD31" s="1011">
        <v>627884</v>
      </c>
      <c r="DE31" s="1023"/>
      <c r="DF31" s="1023"/>
      <c r="DG31" s="1023"/>
      <c r="DH31" s="1023"/>
      <c r="DI31" s="1023"/>
      <c r="DJ31" s="1023"/>
      <c r="DK31" s="1024"/>
      <c r="DL31" s="1011">
        <v>627884</v>
      </c>
      <c r="DM31" s="1023"/>
      <c r="DN31" s="1023"/>
      <c r="DO31" s="1023"/>
      <c r="DP31" s="1023"/>
      <c r="DQ31" s="1023"/>
      <c r="DR31" s="1023"/>
      <c r="DS31" s="1023"/>
      <c r="DT31" s="1023"/>
      <c r="DU31" s="1023"/>
      <c r="DV31" s="1024"/>
      <c r="DW31" s="1007">
        <v>0.5</v>
      </c>
      <c r="DX31" s="1035"/>
      <c r="DY31" s="1035"/>
      <c r="DZ31" s="1035"/>
      <c r="EA31" s="1035"/>
      <c r="EB31" s="1035"/>
      <c r="EC31" s="1036"/>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14662116</v>
      </c>
      <c r="S32" s="1003"/>
      <c r="T32" s="1003"/>
      <c r="U32" s="1003"/>
      <c r="V32" s="1003"/>
      <c r="W32" s="1003"/>
      <c r="X32" s="1003"/>
      <c r="Y32" s="1004"/>
      <c r="Z32" s="1005">
        <v>6.3</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302</v>
      </c>
      <c r="AX32" s="999" t="s">
        <v>303</v>
      </c>
      <c r="AY32" s="1000"/>
      <c r="AZ32" s="1000"/>
      <c r="BA32" s="1000"/>
      <c r="BB32" s="1000"/>
      <c r="BC32" s="1000"/>
      <c r="BD32" s="1000"/>
      <c r="BE32" s="1000"/>
      <c r="BF32" s="1001"/>
      <c r="BG32" s="1059">
        <v>99.2</v>
      </c>
      <c r="BH32" s="1023"/>
      <c r="BI32" s="1023"/>
      <c r="BJ32" s="1023"/>
      <c r="BK32" s="1023"/>
      <c r="BL32" s="1023"/>
      <c r="BM32" s="1008">
        <v>98</v>
      </c>
      <c r="BN32" s="1023"/>
      <c r="BO32" s="1023"/>
      <c r="BP32" s="1023"/>
      <c r="BQ32" s="1048"/>
      <c r="BR32" s="1059">
        <v>99.2</v>
      </c>
      <c r="BS32" s="1023"/>
      <c r="BT32" s="1023"/>
      <c r="BU32" s="1023"/>
      <c r="BV32" s="1023"/>
      <c r="BW32" s="1023"/>
      <c r="BX32" s="1008">
        <v>98.1</v>
      </c>
      <c r="BY32" s="1023"/>
      <c r="BZ32" s="1023"/>
      <c r="CA32" s="1023"/>
      <c r="CB32" s="1048"/>
      <c r="CD32" s="1044"/>
      <c r="CE32" s="1045"/>
      <c r="CF32" s="999" t="s">
        <v>304</v>
      </c>
      <c r="CG32" s="1000"/>
      <c r="CH32" s="1000"/>
      <c r="CI32" s="1000"/>
      <c r="CJ32" s="1000"/>
      <c r="CK32" s="1000"/>
      <c r="CL32" s="1000"/>
      <c r="CM32" s="1000"/>
      <c r="CN32" s="1000"/>
      <c r="CO32" s="1000"/>
      <c r="CP32" s="1000"/>
      <c r="CQ32" s="1001"/>
      <c r="CR32" s="1002">
        <v>883</v>
      </c>
      <c r="CS32" s="1003"/>
      <c r="CT32" s="1003"/>
      <c r="CU32" s="1003"/>
      <c r="CV32" s="1003"/>
      <c r="CW32" s="1003"/>
      <c r="CX32" s="1003"/>
      <c r="CY32" s="1004"/>
      <c r="CZ32" s="1007">
        <v>0</v>
      </c>
      <c r="DA32" s="1035"/>
      <c r="DB32" s="1035"/>
      <c r="DC32" s="1037"/>
      <c r="DD32" s="1011">
        <v>883</v>
      </c>
      <c r="DE32" s="1003"/>
      <c r="DF32" s="1003"/>
      <c r="DG32" s="1003"/>
      <c r="DH32" s="1003"/>
      <c r="DI32" s="1003"/>
      <c r="DJ32" s="1003"/>
      <c r="DK32" s="1004"/>
      <c r="DL32" s="1011">
        <v>883</v>
      </c>
      <c r="DM32" s="1003"/>
      <c r="DN32" s="1003"/>
      <c r="DO32" s="1003"/>
      <c r="DP32" s="1003"/>
      <c r="DQ32" s="1003"/>
      <c r="DR32" s="1003"/>
      <c r="DS32" s="1003"/>
      <c r="DT32" s="1003"/>
      <c r="DU32" s="1003"/>
      <c r="DV32" s="1004"/>
      <c r="DW32" s="1007">
        <v>0</v>
      </c>
      <c r="DX32" s="1035"/>
      <c r="DY32" s="1035"/>
      <c r="DZ32" s="1035"/>
      <c r="EA32" s="1035"/>
      <c r="EB32" s="1035"/>
      <c r="EC32" s="1036"/>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393517</v>
      </c>
      <c r="S33" s="1003"/>
      <c r="T33" s="1003"/>
      <c r="U33" s="1003"/>
      <c r="V33" s="1003"/>
      <c r="W33" s="1003"/>
      <c r="X33" s="1003"/>
      <c r="Y33" s="1004"/>
      <c r="Z33" s="1005">
        <v>0.2</v>
      </c>
      <c r="AA33" s="1005"/>
      <c r="AB33" s="1005"/>
      <c r="AC33" s="1005"/>
      <c r="AD33" s="1006">
        <v>5750</v>
      </c>
      <c r="AE33" s="1006"/>
      <c r="AF33" s="1006"/>
      <c r="AG33" s="1006"/>
      <c r="AH33" s="1006"/>
      <c r="AI33" s="1006"/>
      <c r="AJ33" s="1006"/>
      <c r="AK33" s="1006"/>
      <c r="AL33" s="1007">
        <v>0</v>
      </c>
      <c r="AM33" s="1008"/>
      <c r="AN33" s="1008"/>
      <c r="AO33" s="1009"/>
      <c r="AP33" s="1054"/>
      <c r="AQ33" s="1055"/>
      <c r="AR33" s="1055"/>
      <c r="AS33" s="1055"/>
      <c r="AT33" s="1058"/>
      <c r="AU33" s="201"/>
      <c r="AV33" s="201"/>
      <c r="AW33" s="201"/>
      <c r="AX33" s="1025" t="s">
        <v>306</v>
      </c>
      <c r="AY33" s="1026"/>
      <c r="AZ33" s="1026"/>
      <c r="BA33" s="1026"/>
      <c r="BB33" s="1026"/>
      <c r="BC33" s="1026"/>
      <c r="BD33" s="1026"/>
      <c r="BE33" s="1026"/>
      <c r="BF33" s="1027"/>
      <c r="BG33" s="1060">
        <v>99.6</v>
      </c>
      <c r="BH33" s="1061"/>
      <c r="BI33" s="1061"/>
      <c r="BJ33" s="1061"/>
      <c r="BK33" s="1061"/>
      <c r="BL33" s="1061"/>
      <c r="BM33" s="1062">
        <v>99</v>
      </c>
      <c r="BN33" s="1061"/>
      <c r="BO33" s="1061"/>
      <c r="BP33" s="1061"/>
      <c r="BQ33" s="1063"/>
      <c r="BR33" s="1060">
        <v>99.6</v>
      </c>
      <c r="BS33" s="1061"/>
      <c r="BT33" s="1061"/>
      <c r="BU33" s="1061"/>
      <c r="BV33" s="1061"/>
      <c r="BW33" s="1061"/>
      <c r="BX33" s="1062">
        <v>99</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77505778</v>
      </c>
      <c r="CS33" s="1023"/>
      <c r="CT33" s="1023"/>
      <c r="CU33" s="1023"/>
      <c r="CV33" s="1023"/>
      <c r="CW33" s="1023"/>
      <c r="CX33" s="1023"/>
      <c r="CY33" s="1024"/>
      <c r="CZ33" s="1007">
        <v>34.4</v>
      </c>
      <c r="DA33" s="1035"/>
      <c r="DB33" s="1035"/>
      <c r="DC33" s="1037"/>
      <c r="DD33" s="1011">
        <v>63204665</v>
      </c>
      <c r="DE33" s="1023"/>
      <c r="DF33" s="1023"/>
      <c r="DG33" s="1023"/>
      <c r="DH33" s="1023"/>
      <c r="DI33" s="1023"/>
      <c r="DJ33" s="1023"/>
      <c r="DK33" s="1024"/>
      <c r="DL33" s="1011">
        <v>43372309</v>
      </c>
      <c r="DM33" s="1023"/>
      <c r="DN33" s="1023"/>
      <c r="DO33" s="1023"/>
      <c r="DP33" s="1023"/>
      <c r="DQ33" s="1023"/>
      <c r="DR33" s="1023"/>
      <c r="DS33" s="1023"/>
      <c r="DT33" s="1023"/>
      <c r="DU33" s="1023"/>
      <c r="DV33" s="1024"/>
      <c r="DW33" s="1007">
        <v>35.5</v>
      </c>
      <c r="DX33" s="1035"/>
      <c r="DY33" s="1035"/>
      <c r="DZ33" s="1035"/>
      <c r="EA33" s="1035"/>
      <c r="EB33" s="1035"/>
      <c r="EC33" s="1036"/>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1130242</v>
      </c>
      <c r="S34" s="1003"/>
      <c r="T34" s="1003"/>
      <c r="U34" s="1003"/>
      <c r="V34" s="1003"/>
      <c r="W34" s="1003"/>
      <c r="X34" s="1003"/>
      <c r="Y34" s="1004"/>
      <c r="Z34" s="1005">
        <v>0.5</v>
      </c>
      <c r="AA34" s="1005"/>
      <c r="AB34" s="1005"/>
      <c r="AC34" s="1005"/>
      <c r="AD34" s="1006" t="s">
        <v>122</v>
      </c>
      <c r="AE34" s="1006"/>
      <c r="AF34" s="1006"/>
      <c r="AG34" s="1006"/>
      <c r="AH34" s="1006"/>
      <c r="AI34" s="1006"/>
      <c r="AJ34" s="1006"/>
      <c r="AK34" s="1006"/>
      <c r="AL34" s="1007" t="s">
        <v>122</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309</v>
      </c>
      <c r="CE34" s="1000"/>
      <c r="CF34" s="1000"/>
      <c r="CG34" s="1000"/>
      <c r="CH34" s="1000"/>
      <c r="CI34" s="1000"/>
      <c r="CJ34" s="1000"/>
      <c r="CK34" s="1000"/>
      <c r="CL34" s="1000"/>
      <c r="CM34" s="1000"/>
      <c r="CN34" s="1000"/>
      <c r="CO34" s="1000"/>
      <c r="CP34" s="1000"/>
      <c r="CQ34" s="1001"/>
      <c r="CR34" s="1002">
        <v>24853804</v>
      </c>
      <c r="CS34" s="1003"/>
      <c r="CT34" s="1003"/>
      <c r="CU34" s="1003"/>
      <c r="CV34" s="1003"/>
      <c r="CW34" s="1003"/>
      <c r="CX34" s="1003"/>
      <c r="CY34" s="1004"/>
      <c r="CZ34" s="1007">
        <v>11</v>
      </c>
      <c r="DA34" s="1035"/>
      <c r="DB34" s="1035"/>
      <c r="DC34" s="1037"/>
      <c r="DD34" s="1011">
        <v>18841003</v>
      </c>
      <c r="DE34" s="1003"/>
      <c r="DF34" s="1003"/>
      <c r="DG34" s="1003"/>
      <c r="DH34" s="1003"/>
      <c r="DI34" s="1003"/>
      <c r="DJ34" s="1003"/>
      <c r="DK34" s="1004"/>
      <c r="DL34" s="1011">
        <v>16720578</v>
      </c>
      <c r="DM34" s="1003"/>
      <c r="DN34" s="1003"/>
      <c r="DO34" s="1003"/>
      <c r="DP34" s="1003"/>
      <c r="DQ34" s="1003"/>
      <c r="DR34" s="1003"/>
      <c r="DS34" s="1003"/>
      <c r="DT34" s="1003"/>
      <c r="DU34" s="1003"/>
      <c r="DV34" s="1004"/>
      <c r="DW34" s="1007">
        <v>13.7</v>
      </c>
      <c r="DX34" s="1035"/>
      <c r="DY34" s="1035"/>
      <c r="DZ34" s="1035"/>
      <c r="EA34" s="1035"/>
      <c r="EB34" s="1035"/>
      <c r="EC34" s="1036"/>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5757342</v>
      </c>
      <c r="S35" s="1003"/>
      <c r="T35" s="1003"/>
      <c r="U35" s="1003"/>
      <c r="V35" s="1003"/>
      <c r="W35" s="1003"/>
      <c r="X35" s="1003"/>
      <c r="Y35" s="1004"/>
      <c r="Z35" s="1005">
        <v>2.5</v>
      </c>
      <c r="AA35" s="1005"/>
      <c r="AB35" s="1005"/>
      <c r="AC35" s="1005"/>
      <c r="AD35" s="1006" t="s">
        <v>122</v>
      </c>
      <c r="AE35" s="1006"/>
      <c r="AF35" s="1006"/>
      <c r="AG35" s="1006"/>
      <c r="AH35" s="1006"/>
      <c r="AI35" s="1006"/>
      <c r="AJ35" s="1006"/>
      <c r="AK35" s="1006"/>
      <c r="AL35" s="1007" t="s">
        <v>122</v>
      </c>
      <c r="AM35" s="1008"/>
      <c r="AN35" s="1008"/>
      <c r="AO35" s="1009"/>
      <c r="AP35" s="204"/>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4465720</v>
      </c>
      <c r="CS35" s="1023"/>
      <c r="CT35" s="1023"/>
      <c r="CU35" s="1023"/>
      <c r="CV35" s="1023"/>
      <c r="CW35" s="1023"/>
      <c r="CX35" s="1023"/>
      <c r="CY35" s="1024"/>
      <c r="CZ35" s="1007">
        <v>2</v>
      </c>
      <c r="DA35" s="1035"/>
      <c r="DB35" s="1035"/>
      <c r="DC35" s="1037"/>
      <c r="DD35" s="1011">
        <v>3878211</v>
      </c>
      <c r="DE35" s="1023"/>
      <c r="DF35" s="1023"/>
      <c r="DG35" s="1023"/>
      <c r="DH35" s="1023"/>
      <c r="DI35" s="1023"/>
      <c r="DJ35" s="1023"/>
      <c r="DK35" s="1024"/>
      <c r="DL35" s="1011">
        <v>3878115</v>
      </c>
      <c r="DM35" s="1023"/>
      <c r="DN35" s="1023"/>
      <c r="DO35" s="1023"/>
      <c r="DP35" s="1023"/>
      <c r="DQ35" s="1023"/>
      <c r="DR35" s="1023"/>
      <c r="DS35" s="1023"/>
      <c r="DT35" s="1023"/>
      <c r="DU35" s="1023"/>
      <c r="DV35" s="1024"/>
      <c r="DW35" s="1007">
        <v>3.2</v>
      </c>
      <c r="DX35" s="1035"/>
      <c r="DY35" s="1035"/>
      <c r="DZ35" s="1035"/>
      <c r="EA35" s="1035"/>
      <c r="EB35" s="1035"/>
      <c r="EC35" s="1036"/>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7862049</v>
      </c>
      <c r="S36" s="1003"/>
      <c r="T36" s="1003"/>
      <c r="U36" s="1003"/>
      <c r="V36" s="1003"/>
      <c r="W36" s="1003"/>
      <c r="X36" s="1003"/>
      <c r="Y36" s="1004"/>
      <c r="Z36" s="1005">
        <v>3.4</v>
      </c>
      <c r="AA36" s="1005"/>
      <c r="AB36" s="1005"/>
      <c r="AC36" s="1005"/>
      <c r="AD36" s="1006" t="s">
        <v>122</v>
      </c>
      <c r="AE36" s="1006"/>
      <c r="AF36" s="1006"/>
      <c r="AG36" s="1006"/>
      <c r="AH36" s="1006"/>
      <c r="AI36" s="1006"/>
      <c r="AJ36" s="1006"/>
      <c r="AK36" s="1006"/>
      <c r="AL36" s="1007" t="s">
        <v>122</v>
      </c>
      <c r="AM36" s="1008"/>
      <c r="AN36" s="1008"/>
      <c r="AO36" s="1009"/>
      <c r="AP36" s="204"/>
      <c r="AQ36" s="1068" t="s">
        <v>315</v>
      </c>
      <c r="AR36" s="1069"/>
      <c r="AS36" s="1069"/>
      <c r="AT36" s="1069"/>
      <c r="AU36" s="1069"/>
      <c r="AV36" s="1069"/>
      <c r="AW36" s="1069"/>
      <c r="AX36" s="1069"/>
      <c r="AY36" s="1070"/>
      <c r="AZ36" s="991">
        <v>28307270</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151853</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19502994</v>
      </c>
      <c r="CS36" s="1003"/>
      <c r="CT36" s="1003"/>
      <c r="CU36" s="1003"/>
      <c r="CV36" s="1003"/>
      <c r="CW36" s="1003"/>
      <c r="CX36" s="1003"/>
      <c r="CY36" s="1004"/>
      <c r="CZ36" s="1007">
        <v>8.6999999999999993</v>
      </c>
      <c r="DA36" s="1035"/>
      <c r="DB36" s="1035"/>
      <c r="DC36" s="1037"/>
      <c r="DD36" s="1011">
        <v>16218578</v>
      </c>
      <c r="DE36" s="1003"/>
      <c r="DF36" s="1003"/>
      <c r="DG36" s="1003"/>
      <c r="DH36" s="1003"/>
      <c r="DI36" s="1003"/>
      <c r="DJ36" s="1003"/>
      <c r="DK36" s="1004"/>
      <c r="DL36" s="1011">
        <v>8554942</v>
      </c>
      <c r="DM36" s="1003"/>
      <c r="DN36" s="1003"/>
      <c r="DO36" s="1003"/>
      <c r="DP36" s="1003"/>
      <c r="DQ36" s="1003"/>
      <c r="DR36" s="1003"/>
      <c r="DS36" s="1003"/>
      <c r="DT36" s="1003"/>
      <c r="DU36" s="1003"/>
      <c r="DV36" s="1004"/>
      <c r="DW36" s="1007">
        <v>7</v>
      </c>
      <c r="DX36" s="1035"/>
      <c r="DY36" s="1035"/>
      <c r="DZ36" s="1035"/>
      <c r="EA36" s="1035"/>
      <c r="EB36" s="1035"/>
      <c r="EC36" s="1036"/>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6015217</v>
      </c>
      <c r="S37" s="1003"/>
      <c r="T37" s="1003"/>
      <c r="U37" s="1003"/>
      <c r="V37" s="1003"/>
      <c r="W37" s="1003"/>
      <c r="X37" s="1003"/>
      <c r="Y37" s="1004"/>
      <c r="Z37" s="1005">
        <v>2.6</v>
      </c>
      <c r="AA37" s="1005"/>
      <c r="AB37" s="1005"/>
      <c r="AC37" s="1005"/>
      <c r="AD37" s="1006">
        <v>359381</v>
      </c>
      <c r="AE37" s="1006"/>
      <c r="AF37" s="1006"/>
      <c r="AG37" s="1006"/>
      <c r="AH37" s="1006"/>
      <c r="AI37" s="1006"/>
      <c r="AJ37" s="1006"/>
      <c r="AK37" s="1006"/>
      <c r="AL37" s="1007">
        <v>0.3</v>
      </c>
      <c r="AM37" s="1008"/>
      <c r="AN37" s="1008"/>
      <c r="AO37" s="1009"/>
      <c r="AQ37" s="1065" t="s">
        <v>319</v>
      </c>
      <c r="AR37" s="1066"/>
      <c r="AS37" s="1066"/>
      <c r="AT37" s="1066"/>
      <c r="AU37" s="1066"/>
      <c r="AV37" s="1066"/>
      <c r="AW37" s="1066"/>
      <c r="AX37" s="1066"/>
      <c r="AY37" s="1067"/>
      <c r="AZ37" s="1002">
        <v>9568417</v>
      </c>
      <c r="BA37" s="1003"/>
      <c r="BB37" s="1003"/>
      <c r="BC37" s="1003"/>
      <c r="BD37" s="1023"/>
      <c r="BE37" s="1023"/>
      <c r="BF37" s="1048"/>
      <c r="BG37" s="999" t="s">
        <v>320</v>
      </c>
      <c r="BH37" s="1000"/>
      <c r="BI37" s="1000"/>
      <c r="BJ37" s="1000"/>
      <c r="BK37" s="1000"/>
      <c r="BL37" s="1000"/>
      <c r="BM37" s="1000"/>
      <c r="BN37" s="1000"/>
      <c r="BO37" s="1000"/>
      <c r="BP37" s="1000"/>
      <c r="BQ37" s="1000"/>
      <c r="BR37" s="1000"/>
      <c r="BS37" s="1000"/>
      <c r="BT37" s="1000"/>
      <c r="BU37" s="1001"/>
      <c r="BV37" s="1002">
        <v>-562633</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688995</v>
      </c>
      <c r="CS37" s="1023"/>
      <c r="CT37" s="1023"/>
      <c r="CU37" s="1023"/>
      <c r="CV37" s="1023"/>
      <c r="CW37" s="1023"/>
      <c r="CX37" s="1023"/>
      <c r="CY37" s="1024"/>
      <c r="CZ37" s="1007">
        <v>0.3</v>
      </c>
      <c r="DA37" s="1035"/>
      <c r="DB37" s="1035"/>
      <c r="DC37" s="1037"/>
      <c r="DD37" s="1011">
        <v>688995</v>
      </c>
      <c r="DE37" s="1023"/>
      <c r="DF37" s="1023"/>
      <c r="DG37" s="1023"/>
      <c r="DH37" s="1023"/>
      <c r="DI37" s="1023"/>
      <c r="DJ37" s="1023"/>
      <c r="DK37" s="1024"/>
      <c r="DL37" s="1011">
        <v>670986</v>
      </c>
      <c r="DM37" s="1023"/>
      <c r="DN37" s="1023"/>
      <c r="DO37" s="1023"/>
      <c r="DP37" s="1023"/>
      <c r="DQ37" s="1023"/>
      <c r="DR37" s="1023"/>
      <c r="DS37" s="1023"/>
      <c r="DT37" s="1023"/>
      <c r="DU37" s="1023"/>
      <c r="DV37" s="1024"/>
      <c r="DW37" s="1007">
        <v>0.5</v>
      </c>
      <c r="DX37" s="1035"/>
      <c r="DY37" s="1035"/>
      <c r="DZ37" s="1035"/>
      <c r="EA37" s="1035"/>
      <c r="EB37" s="1035"/>
      <c r="EC37" s="1036"/>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17230500</v>
      </c>
      <c r="S38" s="1003"/>
      <c r="T38" s="1003"/>
      <c r="U38" s="1003"/>
      <c r="V38" s="1003"/>
      <c r="W38" s="1003"/>
      <c r="X38" s="1003"/>
      <c r="Y38" s="1004"/>
      <c r="Z38" s="1005">
        <v>7.4</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423709</v>
      </c>
      <c r="BA38" s="1003"/>
      <c r="BB38" s="1003"/>
      <c r="BC38" s="1003"/>
      <c r="BD38" s="1023"/>
      <c r="BE38" s="1023"/>
      <c r="BF38" s="1048"/>
      <c r="BG38" s="999" t="s">
        <v>324</v>
      </c>
      <c r="BH38" s="1000"/>
      <c r="BI38" s="1000"/>
      <c r="BJ38" s="1000"/>
      <c r="BK38" s="1000"/>
      <c r="BL38" s="1000"/>
      <c r="BM38" s="1000"/>
      <c r="BN38" s="1000"/>
      <c r="BO38" s="1000"/>
      <c r="BP38" s="1000"/>
      <c r="BQ38" s="1000"/>
      <c r="BR38" s="1000"/>
      <c r="BS38" s="1000"/>
      <c r="BT38" s="1000"/>
      <c r="BU38" s="1001"/>
      <c r="BV38" s="1002">
        <v>51786</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18201342</v>
      </c>
      <c r="CS38" s="1003"/>
      <c r="CT38" s="1003"/>
      <c r="CU38" s="1003"/>
      <c r="CV38" s="1003"/>
      <c r="CW38" s="1003"/>
      <c r="CX38" s="1003"/>
      <c r="CY38" s="1004"/>
      <c r="CZ38" s="1007">
        <v>8.1</v>
      </c>
      <c r="DA38" s="1035"/>
      <c r="DB38" s="1035"/>
      <c r="DC38" s="1037"/>
      <c r="DD38" s="1011">
        <v>14998845</v>
      </c>
      <c r="DE38" s="1003"/>
      <c r="DF38" s="1003"/>
      <c r="DG38" s="1003"/>
      <c r="DH38" s="1003"/>
      <c r="DI38" s="1003"/>
      <c r="DJ38" s="1003"/>
      <c r="DK38" s="1004"/>
      <c r="DL38" s="1011">
        <v>14218674</v>
      </c>
      <c r="DM38" s="1003"/>
      <c r="DN38" s="1003"/>
      <c r="DO38" s="1003"/>
      <c r="DP38" s="1003"/>
      <c r="DQ38" s="1003"/>
      <c r="DR38" s="1003"/>
      <c r="DS38" s="1003"/>
      <c r="DT38" s="1003"/>
      <c r="DU38" s="1003"/>
      <c r="DV38" s="1004"/>
      <c r="DW38" s="1007">
        <v>11.7</v>
      </c>
      <c r="DX38" s="1035"/>
      <c r="DY38" s="1035"/>
      <c r="DZ38" s="1035"/>
      <c r="EA38" s="1035"/>
      <c r="EB38" s="1035"/>
      <c r="EC38" s="1036"/>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v>110336</v>
      </c>
      <c r="BA39" s="1003"/>
      <c r="BB39" s="1003"/>
      <c r="BC39" s="1003"/>
      <c r="BD39" s="1023"/>
      <c r="BE39" s="1023"/>
      <c r="BF39" s="1048"/>
      <c r="BG39" s="999" t="s">
        <v>328</v>
      </c>
      <c r="BH39" s="1000"/>
      <c r="BI39" s="1000"/>
      <c r="BJ39" s="1000"/>
      <c r="BK39" s="1000"/>
      <c r="BL39" s="1000"/>
      <c r="BM39" s="1000"/>
      <c r="BN39" s="1000"/>
      <c r="BO39" s="1000"/>
      <c r="BP39" s="1000"/>
      <c r="BQ39" s="1000"/>
      <c r="BR39" s="1000"/>
      <c r="BS39" s="1000"/>
      <c r="BT39" s="1000"/>
      <c r="BU39" s="1001"/>
      <c r="BV39" s="1002">
        <v>75068</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8647642</v>
      </c>
      <c r="CS39" s="1023"/>
      <c r="CT39" s="1023"/>
      <c r="CU39" s="1023"/>
      <c r="CV39" s="1023"/>
      <c r="CW39" s="1023"/>
      <c r="CX39" s="1023"/>
      <c r="CY39" s="1024"/>
      <c r="CZ39" s="1007">
        <v>3.8</v>
      </c>
      <c r="DA39" s="1035"/>
      <c r="DB39" s="1035"/>
      <c r="DC39" s="1037"/>
      <c r="DD39" s="1011">
        <v>7774747</v>
      </c>
      <c r="DE39" s="1023"/>
      <c r="DF39" s="1023"/>
      <c r="DG39" s="1023"/>
      <c r="DH39" s="1023"/>
      <c r="DI39" s="1023"/>
      <c r="DJ39" s="1023"/>
      <c r="DK39" s="1024"/>
      <c r="DL39" s="1011" t="s">
        <v>122</v>
      </c>
      <c r="DM39" s="1023"/>
      <c r="DN39" s="1023"/>
      <c r="DO39" s="1023"/>
      <c r="DP39" s="1023"/>
      <c r="DQ39" s="1023"/>
      <c r="DR39" s="1023"/>
      <c r="DS39" s="1023"/>
      <c r="DT39" s="1023"/>
      <c r="DU39" s="1023"/>
      <c r="DV39" s="1024"/>
      <c r="DW39" s="1007" t="s">
        <v>122</v>
      </c>
      <c r="DX39" s="1035"/>
      <c r="DY39" s="1035"/>
      <c r="DZ39" s="1035"/>
      <c r="EA39" s="1035"/>
      <c r="EB39" s="1035"/>
      <c r="EC39" s="1036"/>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v>1300000</v>
      </c>
      <c r="S40" s="1003"/>
      <c r="T40" s="1003"/>
      <c r="U40" s="1003"/>
      <c r="V40" s="1003"/>
      <c r="W40" s="1003"/>
      <c r="X40" s="1003"/>
      <c r="Y40" s="1004"/>
      <c r="Z40" s="1005">
        <v>0.6</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t="s">
        <v>122</v>
      </c>
      <c r="BA40" s="1003"/>
      <c r="BB40" s="1003"/>
      <c r="BC40" s="1003"/>
      <c r="BD40" s="1023"/>
      <c r="BE40" s="1023"/>
      <c r="BF40" s="1048"/>
      <c r="BG40" s="1052" t="s">
        <v>332</v>
      </c>
      <c r="BH40" s="1053"/>
      <c r="BI40" s="1053"/>
      <c r="BJ40" s="1053"/>
      <c r="BK40" s="1053"/>
      <c r="BL40" s="205"/>
      <c r="BM40" s="1000" t="s">
        <v>333</v>
      </c>
      <c r="BN40" s="1000"/>
      <c r="BO40" s="1000"/>
      <c r="BP40" s="1000"/>
      <c r="BQ40" s="1000"/>
      <c r="BR40" s="1000"/>
      <c r="BS40" s="1000"/>
      <c r="BT40" s="1000"/>
      <c r="BU40" s="1001"/>
      <c r="BV40" s="1002">
        <v>96</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1834276</v>
      </c>
      <c r="CS40" s="1003"/>
      <c r="CT40" s="1003"/>
      <c r="CU40" s="1003"/>
      <c r="CV40" s="1003"/>
      <c r="CW40" s="1003"/>
      <c r="CX40" s="1003"/>
      <c r="CY40" s="1004"/>
      <c r="CZ40" s="1007">
        <v>0.8</v>
      </c>
      <c r="DA40" s="1035"/>
      <c r="DB40" s="1035"/>
      <c r="DC40" s="1037"/>
      <c r="DD40" s="1011">
        <v>1493281</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5"/>
      <c r="DY40" s="1035"/>
      <c r="DZ40" s="1035"/>
      <c r="EA40" s="1035"/>
      <c r="EB40" s="1035"/>
      <c r="EC40" s="1036"/>
    </row>
    <row r="41" spans="2:133" ht="11.25" customHeight="1" x14ac:dyDescent="0.2">
      <c r="B41" s="1025" t="s">
        <v>335</v>
      </c>
      <c r="C41" s="1026"/>
      <c r="D41" s="1026"/>
      <c r="E41" s="1026"/>
      <c r="F41" s="1026"/>
      <c r="G41" s="1026"/>
      <c r="H41" s="1026"/>
      <c r="I41" s="1026"/>
      <c r="J41" s="1026"/>
      <c r="K41" s="1026"/>
      <c r="L41" s="1026"/>
      <c r="M41" s="1026"/>
      <c r="N41" s="1026"/>
      <c r="O41" s="1026"/>
      <c r="P41" s="1026"/>
      <c r="Q41" s="1027"/>
      <c r="R41" s="1074">
        <v>232438069</v>
      </c>
      <c r="S41" s="1075"/>
      <c r="T41" s="1075"/>
      <c r="U41" s="1075"/>
      <c r="V41" s="1075"/>
      <c r="W41" s="1075"/>
      <c r="X41" s="1075"/>
      <c r="Y41" s="1079"/>
      <c r="Z41" s="1080">
        <v>100</v>
      </c>
      <c r="AA41" s="1080"/>
      <c r="AB41" s="1080"/>
      <c r="AC41" s="1080"/>
      <c r="AD41" s="1081">
        <v>120737846</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3614350</v>
      </c>
      <c r="BA41" s="1003"/>
      <c r="BB41" s="1003"/>
      <c r="BC41" s="1003"/>
      <c r="BD41" s="1023"/>
      <c r="BE41" s="1023"/>
      <c r="BF41" s="1048"/>
      <c r="BG41" s="1052"/>
      <c r="BH41" s="1053"/>
      <c r="BI41" s="1053"/>
      <c r="BJ41" s="1053"/>
      <c r="BK41" s="1053"/>
      <c r="BL41" s="205"/>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23"/>
      <c r="CT41" s="1023"/>
      <c r="CU41" s="1023"/>
      <c r="CV41" s="1023"/>
      <c r="CW41" s="1023"/>
      <c r="CX41" s="1023"/>
      <c r="CY41" s="1024"/>
      <c r="CZ41" s="1007" t="s">
        <v>122</v>
      </c>
      <c r="DA41" s="1035"/>
      <c r="DB41" s="1035"/>
      <c r="DC41" s="1037"/>
      <c r="DD41" s="1011" t="s">
        <v>122</v>
      </c>
      <c r="DE41" s="1023"/>
      <c r="DF41" s="1023"/>
      <c r="DG41" s="1023"/>
      <c r="DH41" s="1023"/>
      <c r="DI41" s="1023"/>
      <c r="DJ41" s="1023"/>
      <c r="DK41" s="1024"/>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339</v>
      </c>
      <c r="AR42" s="1072"/>
      <c r="AS42" s="1072"/>
      <c r="AT42" s="1072"/>
      <c r="AU42" s="1072"/>
      <c r="AV42" s="1072"/>
      <c r="AW42" s="1072"/>
      <c r="AX42" s="1072"/>
      <c r="AY42" s="1073"/>
      <c r="AZ42" s="1074">
        <v>14590458</v>
      </c>
      <c r="BA42" s="1075"/>
      <c r="BB42" s="1075"/>
      <c r="BC42" s="1075"/>
      <c r="BD42" s="1061"/>
      <c r="BE42" s="1061"/>
      <c r="BF42" s="1063"/>
      <c r="BG42" s="1054"/>
      <c r="BH42" s="1055"/>
      <c r="BI42" s="1055"/>
      <c r="BJ42" s="1055"/>
      <c r="BK42" s="1055"/>
      <c r="BL42" s="206"/>
      <c r="BM42" s="1026" t="s">
        <v>340</v>
      </c>
      <c r="BN42" s="1026"/>
      <c r="BO42" s="1026"/>
      <c r="BP42" s="1026"/>
      <c r="BQ42" s="1026"/>
      <c r="BR42" s="1026"/>
      <c r="BS42" s="1026"/>
      <c r="BT42" s="1026"/>
      <c r="BU42" s="1027"/>
      <c r="BV42" s="1074">
        <v>402</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30669036</v>
      </c>
      <c r="CS42" s="1023"/>
      <c r="CT42" s="1023"/>
      <c r="CU42" s="1023"/>
      <c r="CV42" s="1023"/>
      <c r="CW42" s="1023"/>
      <c r="CX42" s="1023"/>
      <c r="CY42" s="1024"/>
      <c r="CZ42" s="1007">
        <v>13.6</v>
      </c>
      <c r="DA42" s="1035"/>
      <c r="DB42" s="1035"/>
      <c r="DC42" s="1037"/>
      <c r="DD42" s="1011">
        <v>5426643</v>
      </c>
      <c r="DE42" s="1023"/>
      <c r="DF42" s="1023"/>
      <c r="DG42" s="1023"/>
      <c r="DH42" s="1023"/>
      <c r="DI42" s="1023"/>
      <c r="DJ42" s="1023"/>
      <c r="DK42" s="1024"/>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612487</v>
      </c>
      <c r="CS43" s="1023"/>
      <c r="CT43" s="1023"/>
      <c r="CU43" s="1023"/>
      <c r="CV43" s="1023"/>
      <c r="CW43" s="1023"/>
      <c r="CX43" s="1023"/>
      <c r="CY43" s="1024"/>
      <c r="CZ43" s="1007">
        <v>0.3</v>
      </c>
      <c r="DA43" s="1035"/>
      <c r="DB43" s="1035"/>
      <c r="DC43" s="1037"/>
      <c r="DD43" s="1011">
        <v>612487</v>
      </c>
      <c r="DE43" s="1023"/>
      <c r="DF43" s="1023"/>
      <c r="DG43" s="1023"/>
      <c r="DH43" s="1023"/>
      <c r="DI43" s="1023"/>
      <c r="DJ43" s="1023"/>
      <c r="DK43" s="1024"/>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292</v>
      </c>
      <c r="CE44" s="1041"/>
      <c r="CF44" s="999" t="s">
        <v>345</v>
      </c>
      <c r="CG44" s="1000"/>
      <c r="CH44" s="1000"/>
      <c r="CI44" s="1000"/>
      <c r="CJ44" s="1000"/>
      <c r="CK44" s="1000"/>
      <c r="CL44" s="1000"/>
      <c r="CM44" s="1000"/>
      <c r="CN44" s="1000"/>
      <c r="CO44" s="1000"/>
      <c r="CP44" s="1000"/>
      <c r="CQ44" s="1001"/>
      <c r="CR44" s="1002">
        <v>30662249</v>
      </c>
      <c r="CS44" s="1003"/>
      <c r="CT44" s="1003"/>
      <c r="CU44" s="1003"/>
      <c r="CV44" s="1003"/>
      <c r="CW44" s="1003"/>
      <c r="CX44" s="1003"/>
      <c r="CY44" s="1004"/>
      <c r="CZ44" s="1007">
        <v>13.6</v>
      </c>
      <c r="DA44" s="1008"/>
      <c r="DB44" s="1008"/>
      <c r="DC44" s="1014"/>
      <c r="DD44" s="1011">
        <v>5426643</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347</v>
      </c>
      <c r="CG45" s="1000"/>
      <c r="CH45" s="1000"/>
      <c r="CI45" s="1000"/>
      <c r="CJ45" s="1000"/>
      <c r="CK45" s="1000"/>
      <c r="CL45" s="1000"/>
      <c r="CM45" s="1000"/>
      <c r="CN45" s="1000"/>
      <c r="CO45" s="1000"/>
      <c r="CP45" s="1000"/>
      <c r="CQ45" s="1001"/>
      <c r="CR45" s="1002">
        <v>15365877</v>
      </c>
      <c r="CS45" s="1023"/>
      <c r="CT45" s="1023"/>
      <c r="CU45" s="1023"/>
      <c r="CV45" s="1023"/>
      <c r="CW45" s="1023"/>
      <c r="CX45" s="1023"/>
      <c r="CY45" s="1024"/>
      <c r="CZ45" s="1007">
        <v>6.8</v>
      </c>
      <c r="DA45" s="1035"/>
      <c r="DB45" s="1035"/>
      <c r="DC45" s="1037"/>
      <c r="DD45" s="1011">
        <v>589384</v>
      </c>
      <c r="DE45" s="1023"/>
      <c r="DF45" s="1023"/>
      <c r="DG45" s="1023"/>
      <c r="DH45" s="1023"/>
      <c r="DI45" s="1023"/>
      <c r="DJ45" s="1023"/>
      <c r="DK45" s="1024"/>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2"/>
      <c r="CE46" s="1043"/>
      <c r="CF46" s="999" t="s">
        <v>348</v>
      </c>
      <c r="CG46" s="1000"/>
      <c r="CH46" s="1000"/>
      <c r="CI46" s="1000"/>
      <c r="CJ46" s="1000"/>
      <c r="CK46" s="1000"/>
      <c r="CL46" s="1000"/>
      <c r="CM46" s="1000"/>
      <c r="CN46" s="1000"/>
      <c r="CO46" s="1000"/>
      <c r="CP46" s="1000"/>
      <c r="CQ46" s="1001"/>
      <c r="CR46" s="1002">
        <v>15167826</v>
      </c>
      <c r="CS46" s="1003"/>
      <c r="CT46" s="1003"/>
      <c r="CU46" s="1003"/>
      <c r="CV46" s="1003"/>
      <c r="CW46" s="1003"/>
      <c r="CX46" s="1003"/>
      <c r="CY46" s="1004"/>
      <c r="CZ46" s="1007">
        <v>6.7</v>
      </c>
      <c r="DA46" s="1008"/>
      <c r="DB46" s="1008"/>
      <c r="DC46" s="1014"/>
      <c r="DD46" s="1011">
        <v>4763013</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2"/>
      <c r="CE47" s="1043"/>
      <c r="CF47" s="999" t="s">
        <v>349</v>
      </c>
      <c r="CG47" s="1000"/>
      <c r="CH47" s="1000"/>
      <c r="CI47" s="1000"/>
      <c r="CJ47" s="1000"/>
      <c r="CK47" s="1000"/>
      <c r="CL47" s="1000"/>
      <c r="CM47" s="1000"/>
      <c r="CN47" s="1000"/>
      <c r="CO47" s="1000"/>
      <c r="CP47" s="1000"/>
      <c r="CQ47" s="1001"/>
      <c r="CR47" s="1002">
        <v>6787</v>
      </c>
      <c r="CS47" s="1023"/>
      <c r="CT47" s="1023"/>
      <c r="CU47" s="1023"/>
      <c r="CV47" s="1023"/>
      <c r="CW47" s="1023"/>
      <c r="CX47" s="1023"/>
      <c r="CY47" s="1024"/>
      <c r="CZ47" s="1007">
        <v>0</v>
      </c>
      <c r="DA47" s="1035"/>
      <c r="DB47" s="1035"/>
      <c r="DC47" s="1037"/>
      <c r="DD47" s="1011" t="s">
        <v>122</v>
      </c>
      <c r="DE47" s="1023"/>
      <c r="DF47" s="1023"/>
      <c r="DG47" s="1023"/>
      <c r="DH47" s="1023"/>
      <c r="DI47" s="1023"/>
      <c r="DJ47" s="1023"/>
      <c r="DK47" s="1024"/>
      <c r="DL47" s="1085"/>
      <c r="DM47" s="1086"/>
      <c r="DN47" s="1086"/>
      <c r="DO47" s="1086"/>
      <c r="DP47" s="1086"/>
      <c r="DQ47" s="1086"/>
      <c r="DR47" s="1086"/>
      <c r="DS47" s="1086"/>
      <c r="DT47" s="1086"/>
      <c r="DU47" s="1086"/>
      <c r="DV47" s="1087"/>
      <c r="DW47" s="1076"/>
      <c r="DX47" s="1077"/>
      <c r="DY47" s="1077"/>
      <c r="DZ47" s="1077"/>
      <c r="EA47" s="1077"/>
      <c r="EB47" s="1077"/>
      <c r="EC47" s="1078"/>
    </row>
    <row r="48" spans="2:133" ht="11" x14ac:dyDescent="0.2">
      <c r="B48" s="207"/>
      <c r="CD48" s="1044"/>
      <c r="CE48" s="1045"/>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5" t="s">
        <v>351</v>
      </c>
      <c r="CE49" s="1026"/>
      <c r="CF49" s="1026"/>
      <c r="CG49" s="1026"/>
      <c r="CH49" s="1026"/>
      <c r="CI49" s="1026"/>
      <c r="CJ49" s="1026"/>
      <c r="CK49" s="1026"/>
      <c r="CL49" s="1026"/>
      <c r="CM49" s="1026"/>
      <c r="CN49" s="1026"/>
      <c r="CO49" s="1026"/>
      <c r="CP49" s="1026"/>
      <c r="CQ49" s="1027"/>
      <c r="CR49" s="1074">
        <v>225179151</v>
      </c>
      <c r="CS49" s="1061"/>
      <c r="CT49" s="1061"/>
      <c r="CU49" s="1061"/>
      <c r="CV49" s="1061"/>
      <c r="CW49" s="1061"/>
      <c r="CX49" s="1061"/>
      <c r="CY49" s="1090"/>
      <c r="CZ49" s="1082">
        <v>100</v>
      </c>
      <c r="DA49" s="1091"/>
      <c r="DB49" s="1091"/>
      <c r="DC49" s="1092"/>
      <c r="DD49" s="1093">
        <v>141422645</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Bf/amaYp8BdCibOtJqogqtiwRjHJB9mZcdiRh0rr0/A6cIw/FmoHBm4M162FBG66Npuw3x50Qdv7omvKbZc3Q==" saltValue="46Dq2HHcCp/buq6CQoJU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2" sqref="A2:BI2"/>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6"/>
    </row>
    <row r="6" spans="1:131" s="217"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2">
      <c r="A7" s="218">
        <v>1</v>
      </c>
      <c r="B7" s="379" t="s">
        <v>374</v>
      </c>
      <c r="C7" s="380"/>
      <c r="D7" s="380"/>
      <c r="E7" s="380"/>
      <c r="F7" s="380"/>
      <c r="G7" s="380"/>
      <c r="H7" s="380"/>
      <c r="I7" s="380"/>
      <c r="J7" s="380"/>
      <c r="K7" s="380"/>
      <c r="L7" s="380"/>
      <c r="M7" s="380"/>
      <c r="N7" s="380"/>
      <c r="O7" s="380"/>
      <c r="P7" s="381"/>
      <c r="Q7" s="382">
        <v>232346</v>
      </c>
      <c r="R7" s="383"/>
      <c r="S7" s="383"/>
      <c r="T7" s="383"/>
      <c r="U7" s="383"/>
      <c r="V7" s="383">
        <v>225142</v>
      </c>
      <c r="W7" s="383"/>
      <c r="X7" s="383"/>
      <c r="Y7" s="383"/>
      <c r="Z7" s="383"/>
      <c r="AA7" s="383">
        <v>7204</v>
      </c>
      <c r="AB7" s="383"/>
      <c r="AC7" s="383"/>
      <c r="AD7" s="383"/>
      <c r="AE7" s="384"/>
      <c r="AF7" s="385">
        <v>5804</v>
      </c>
      <c r="AG7" s="386"/>
      <c r="AH7" s="386"/>
      <c r="AI7" s="386"/>
      <c r="AJ7" s="387"/>
      <c r="AK7" s="388">
        <v>5769</v>
      </c>
      <c r="AL7" s="389"/>
      <c r="AM7" s="389"/>
      <c r="AN7" s="389"/>
      <c r="AO7" s="389"/>
      <c r="AP7" s="389">
        <v>202312</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t="s">
        <v>549</v>
      </c>
      <c r="BS7" s="376" t="s">
        <v>550</v>
      </c>
      <c r="BT7" s="377"/>
      <c r="BU7" s="377"/>
      <c r="BV7" s="377"/>
      <c r="BW7" s="377"/>
      <c r="BX7" s="377"/>
      <c r="BY7" s="377"/>
      <c r="BZ7" s="377"/>
      <c r="CA7" s="377"/>
      <c r="CB7" s="377"/>
      <c r="CC7" s="377"/>
      <c r="CD7" s="377"/>
      <c r="CE7" s="377"/>
      <c r="CF7" s="377"/>
      <c r="CG7" s="392"/>
      <c r="CH7" s="373" t="s">
        <v>489</v>
      </c>
      <c r="CI7" s="374"/>
      <c r="CJ7" s="374"/>
      <c r="CK7" s="374"/>
      <c r="CL7" s="375"/>
      <c r="CM7" s="373">
        <v>1</v>
      </c>
      <c r="CN7" s="374"/>
      <c r="CO7" s="374"/>
      <c r="CP7" s="374"/>
      <c r="CQ7" s="375"/>
      <c r="CR7" s="373">
        <v>3</v>
      </c>
      <c r="CS7" s="374"/>
      <c r="CT7" s="374"/>
      <c r="CU7" s="374"/>
      <c r="CV7" s="375"/>
      <c r="CW7" s="373" t="s">
        <v>489</v>
      </c>
      <c r="CX7" s="374"/>
      <c r="CY7" s="374"/>
      <c r="CZ7" s="374"/>
      <c r="DA7" s="375"/>
      <c r="DB7" s="373" t="s">
        <v>489</v>
      </c>
      <c r="DC7" s="374"/>
      <c r="DD7" s="374"/>
      <c r="DE7" s="374"/>
      <c r="DF7" s="375"/>
      <c r="DG7" s="373" t="s">
        <v>489</v>
      </c>
      <c r="DH7" s="374"/>
      <c r="DI7" s="374"/>
      <c r="DJ7" s="374"/>
      <c r="DK7" s="375"/>
      <c r="DL7" s="373" t="s">
        <v>489</v>
      </c>
      <c r="DM7" s="374"/>
      <c r="DN7" s="374"/>
      <c r="DO7" s="374"/>
      <c r="DP7" s="375"/>
      <c r="DQ7" s="373" t="s">
        <v>489</v>
      </c>
      <c r="DR7" s="374"/>
      <c r="DS7" s="374"/>
      <c r="DT7" s="374"/>
      <c r="DU7" s="375"/>
      <c r="DV7" s="376"/>
      <c r="DW7" s="377"/>
      <c r="DX7" s="377"/>
      <c r="DY7" s="377"/>
      <c r="DZ7" s="378"/>
      <c r="EA7" s="216"/>
    </row>
    <row r="8" spans="1:131" s="217" customFormat="1" ht="26.25" customHeight="1" x14ac:dyDescent="0.2">
      <c r="A8" s="220">
        <v>2</v>
      </c>
      <c r="B8" s="410" t="s">
        <v>375</v>
      </c>
      <c r="C8" s="411"/>
      <c r="D8" s="411"/>
      <c r="E8" s="411"/>
      <c r="F8" s="411"/>
      <c r="G8" s="411"/>
      <c r="H8" s="411"/>
      <c r="I8" s="411"/>
      <c r="J8" s="411"/>
      <c r="K8" s="411"/>
      <c r="L8" s="411"/>
      <c r="M8" s="411"/>
      <c r="N8" s="411"/>
      <c r="O8" s="411"/>
      <c r="P8" s="412"/>
      <c r="Q8" s="413">
        <v>119</v>
      </c>
      <c r="R8" s="414"/>
      <c r="S8" s="414"/>
      <c r="T8" s="414"/>
      <c r="U8" s="414"/>
      <c r="V8" s="414">
        <v>64</v>
      </c>
      <c r="W8" s="414"/>
      <c r="X8" s="414"/>
      <c r="Y8" s="414"/>
      <c r="Z8" s="414"/>
      <c r="AA8" s="414">
        <v>55</v>
      </c>
      <c r="AB8" s="414"/>
      <c r="AC8" s="414"/>
      <c r="AD8" s="414"/>
      <c r="AE8" s="415"/>
      <c r="AF8" s="416">
        <v>15</v>
      </c>
      <c r="AG8" s="417"/>
      <c r="AH8" s="417"/>
      <c r="AI8" s="417"/>
      <c r="AJ8" s="418"/>
      <c r="AK8" s="399">
        <v>15</v>
      </c>
      <c r="AL8" s="400"/>
      <c r="AM8" s="400"/>
      <c r="AN8" s="400"/>
      <c r="AO8" s="400"/>
      <c r="AP8" s="400" t="s">
        <v>563</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t="s">
        <v>549</v>
      </c>
      <c r="BS8" s="403" t="s">
        <v>551</v>
      </c>
      <c r="BT8" s="404"/>
      <c r="BU8" s="404"/>
      <c r="BV8" s="404"/>
      <c r="BW8" s="404"/>
      <c r="BX8" s="404"/>
      <c r="BY8" s="404"/>
      <c r="BZ8" s="404"/>
      <c r="CA8" s="404"/>
      <c r="CB8" s="404"/>
      <c r="CC8" s="404"/>
      <c r="CD8" s="404"/>
      <c r="CE8" s="404"/>
      <c r="CF8" s="404"/>
      <c r="CG8" s="405"/>
      <c r="CH8" s="406" t="s">
        <v>489</v>
      </c>
      <c r="CI8" s="407"/>
      <c r="CJ8" s="407"/>
      <c r="CK8" s="407"/>
      <c r="CL8" s="408"/>
      <c r="CM8" s="406">
        <v>27</v>
      </c>
      <c r="CN8" s="407"/>
      <c r="CO8" s="407"/>
      <c r="CP8" s="407"/>
      <c r="CQ8" s="408"/>
      <c r="CR8" s="406">
        <v>10</v>
      </c>
      <c r="CS8" s="407"/>
      <c r="CT8" s="407"/>
      <c r="CU8" s="407"/>
      <c r="CV8" s="408"/>
      <c r="CW8" s="406" t="s">
        <v>489</v>
      </c>
      <c r="CX8" s="407"/>
      <c r="CY8" s="407"/>
      <c r="CZ8" s="407"/>
      <c r="DA8" s="408"/>
      <c r="DB8" s="406">
        <v>1875</v>
      </c>
      <c r="DC8" s="407"/>
      <c r="DD8" s="407"/>
      <c r="DE8" s="407"/>
      <c r="DF8" s="408"/>
      <c r="DG8" s="406" t="s">
        <v>489</v>
      </c>
      <c r="DH8" s="407"/>
      <c r="DI8" s="407"/>
      <c r="DJ8" s="407"/>
      <c r="DK8" s="408"/>
      <c r="DL8" s="406" t="s">
        <v>489</v>
      </c>
      <c r="DM8" s="407"/>
      <c r="DN8" s="407"/>
      <c r="DO8" s="407"/>
      <c r="DP8" s="408"/>
      <c r="DQ8" s="406" t="s">
        <v>489</v>
      </c>
      <c r="DR8" s="407"/>
      <c r="DS8" s="407"/>
      <c r="DT8" s="407"/>
      <c r="DU8" s="408"/>
      <c r="DV8" s="403"/>
      <c r="DW8" s="404"/>
      <c r="DX8" s="404"/>
      <c r="DY8" s="404"/>
      <c r="DZ8" s="409"/>
      <c r="EA8" s="216"/>
    </row>
    <row r="9" spans="1:131" s="217" customFormat="1" ht="26.25" customHeight="1" x14ac:dyDescent="0.2">
      <c r="A9" s="220">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c r="BS9" s="403" t="s">
        <v>553</v>
      </c>
      <c r="BT9" s="404"/>
      <c r="BU9" s="404"/>
      <c r="BV9" s="404"/>
      <c r="BW9" s="404"/>
      <c r="BX9" s="404"/>
      <c r="BY9" s="404"/>
      <c r="BZ9" s="404"/>
      <c r="CA9" s="404"/>
      <c r="CB9" s="404"/>
      <c r="CC9" s="404"/>
      <c r="CD9" s="404"/>
      <c r="CE9" s="404"/>
      <c r="CF9" s="404"/>
      <c r="CG9" s="405"/>
      <c r="CH9" s="406">
        <v>-2</v>
      </c>
      <c r="CI9" s="407"/>
      <c r="CJ9" s="407"/>
      <c r="CK9" s="407"/>
      <c r="CL9" s="408"/>
      <c r="CM9" s="406">
        <v>767</v>
      </c>
      <c r="CN9" s="407"/>
      <c r="CO9" s="407"/>
      <c r="CP9" s="407"/>
      <c r="CQ9" s="408"/>
      <c r="CR9" s="406">
        <v>10</v>
      </c>
      <c r="CS9" s="407"/>
      <c r="CT9" s="407"/>
      <c r="CU9" s="407"/>
      <c r="CV9" s="408"/>
      <c r="CW9" s="406">
        <v>77</v>
      </c>
      <c r="CX9" s="407"/>
      <c r="CY9" s="407"/>
      <c r="CZ9" s="407"/>
      <c r="DA9" s="408"/>
      <c r="DB9" s="406" t="s">
        <v>489</v>
      </c>
      <c r="DC9" s="407"/>
      <c r="DD9" s="407"/>
      <c r="DE9" s="407"/>
      <c r="DF9" s="408"/>
      <c r="DG9" s="406" t="s">
        <v>489</v>
      </c>
      <c r="DH9" s="407"/>
      <c r="DI9" s="407"/>
      <c r="DJ9" s="407"/>
      <c r="DK9" s="408"/>
      <c r="DL9" s="406" t="s">
        <v>489</v>
      </c>
      <c r="DM9" s="407"/>
      <c r="DN9" s="407"/>
      <c r="DO9" s="407"/>
      <c r="DP9" s="408"/>
      <c r="DQ9" s="406" t="s">
        <v>489</v>
      </c>
      <c r="DR9" s="407"/>
      <c r="DS9" s="407"/>
      <c r="DT9" s="407"/>
      <c r="DU9" s="408"/>
      <c r="DV9" s="403"/>
      <c r="DW9" s="404"/>
      <c r="DX9" s="404"/>
      <c r="DY9" s="404"/>
      <c r="DZ9" s="409"/>
      <c r="EA9" s="216"/>
    </row>
    <row r="10" spans="1:131" s="217" customFormat="1" ht="26.25" customHeight="1" x14ac:dyDescent="0.2">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t="s">
        <v>554</v>
      </c>
      <c r="BT10" s="404"/>
      <c r="BU10" s="404"/>
      <c r="BV10" s="404"/>
      <c r="BW10" s="404"/>
      <c r="BX10" s="404"/>
      <c r="BY10" s="404"/>
      <c r="BZ10" s="404"/>
      <c r="CA10" s="404"/>
      <c r="CB10" s="404"/>
      <c r="CC10" s="404"/>
      <c r="CD10" s="404"/>
      <c r="CE10" s="404"/>
      <c r="CF10" s="404"/>
      <c r="CG10" s="405"/>
      <c r="CH10" s="406">
        <v>10</v>
      </c>
      <c r="CI10" s="407"/>
      <c r="CJ10" s="407"/>
      <c r="CK10" s="407"/>
      <c r="CL10" s="408"/>
      <c r="CM10" s="406">
        <v>261</v>
      </c>
      <c r="CN10" s="407"/>
      <c r="CO10" s="407"/>
      <c r="CP10" s="407"/>
      <c r="CQ10" s="408"/>
      <c r="CR10" s="406">
        <v>30</v>
      </c>
      <c r="CS10" s="407"/>
      <c r="CT10" s="407"/>
      <c r="CU10" s="407"/>
      <c r="CV10" s="408"/>
      <c r="CW10" s="406">
        <v>46</v>
      </c>
      <c r="CX10" s="407"/>
      <c r="CY10" s="407"/>
      <c r="CZ10" s="407"/>
      <c r="DA10" s="408"/>
      <c r="DB10" s="406" t="s">
        <v>489</v>
      </c>
      <c r="DC10" s="407"/>
      <c r="DD10" s="407"/>
      <c r="DE10" s="407"/>
      <c r="DF10" s="408"/>
      <c r="DG10" s="406" t="s">
        <v>489</v>
      </c>
      <c r="DH10" s="407"/>
      <c r="DI10" s="407"/>
      <c r="DJ10" s="407"/>
      <c r="DK10" s="408"/>
      <c r="DL10" s="406" t="s">
        <v>489</v>
      </c>
      <c r="DM10" s="407"/>
      <c r="DN10" s="407"/>
      <c r="DO10" s="407"/>
      <c r="DP10" s="408"/>
      <c r="DQ10" s="406" t="s">
        <v>489</v>
      </c>
      <c r="DR10" s="407"/>
      <c r="DS10" s="407"/>
      <c r="DT10" s="407"/>
      <c r="DU10" s="408"/>
      <c r="DV10" s="403"/>
      <c r="DW10" s="404"/>
      <c r="DX10" s="404"/>
      <c r="DY10" s="404"/>
      <c r="DZ10" s="409"/>
      <c r="EA10" s="216"/>
    </row>
    <row r="11" spans="1:131" s="217" customFormat="1" ht="26.25" customHeight="1" x14ac:dyDescent="0.2">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t="s">
        <v>555</v>
      </c>
      <c r="BT11" s="404"/>
      <c r="BU11" s="404"/>
      <c r="BV11" s="404"/>
      <c r="BW11" s="404"/>
      <c r="BX11" s="404"/>
      <c r="BY11" s="404"/>
      <c r="BZ11" s="404"/>
      <c r="CA11" s="404"/>
      <c r="CB11" s="404"/>
      <c r="CC11" s="404"/>
      <c r="CD11" s="404"/>
      <c r="CE11" s="404"/>
      <c r="CF11" s="404"/>
      <c r="CG11" s="405"/>
      <c r="CH11" s="406">
        <v>-29</v>
      </c>
      <c r="CI11" s="407"/>
      <c r="CJ11" s="407"/>
      <c r="CK11" s="407"/>
      <c r="CL11" s="408"/>
      <c r="CM11" s="406">
        <v>452</v>
      </c>
      <c r="CN11" s="407"/>
      <c r="CO11" s="407"/>
      <c r="CP11" s="407"/>
      <c r="CQ11" s="408"/>
      <c r="CR11" s="406">
        <v>300</v>
      </c>
      <c r="CS11" s="407"/>
      <c r="CT11" s="407"/>
      <c r="CU11" s="407"/>
      <c r="CV11" s="408"/>
      <c r="CW11" s="406">
        <v>255</v>
      </c>
      <c r="CX11" s="407"/>
      <c r="CY11" s="407"/>
      <c r="CZ11" s="407"/>
      <c r="DA11" s="408"/>
      <c r="DB11" s="406" t="s">
        <v>489</v>
      </c>
      <c r="DC11" s="407"/>
      <c r="DD11" s="407"/>
      <c r="DE11" s="407"/>
      <c r="DF11" s="408"/>
      <c r="DG11" s="406" t="s">
        <v>489</v>
      </c>
      <c r="DH11" s="407"/>
      <c r="DI11" s="407"/>
      <c r="DJ11" s="407"/>
      <c r="DK11" s="408"/>
      <c r="DL11" s="406" t="s">
        <v>489</v>
      </c>
      <c r="DM11" s="407"/>
      <c r="DN11" s="407"/>
      <c r="DO11" s="407"/>
      <c r="DP11" s="408"/>
      <c r="DQ11" s="406" t="s">
        <v>563</v>
      </c>
      <c r="DR11" s="407"/>
      <c r="DS11" s="407"/>
      <c r="DT11" s="407"/>
      <c r="DU11" s="408"/>
      <c r="DV11" s="403"/>
      <c r="DW11" s="404"/>
      <c r="DX11" s="404"/>
      <c r="DY11" s="404"/>
      <c r="DZ11" s="409"/>
      <c r="EA11" s="216"/>
    </row>
    <row r="12" spans="1:131" s="217" customFormat="1" ht="26.25" customHeight="1" x14ac:dyDescent="0.2">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t="s">
        <v>556</v>
      </c>
      <c r="BT12" s="404"/>
      <c r="BU12" s="404"/>
      <c r="BV12" s="404"/>
      <c r="BW12" s="404"/>
      <c r="BX12" s="404"/>
      <c r="BY12" s="404"/>
      <c r="BZ12" s="404"/>
      <c r="CA12" s="404"/>
      <c r="CB12" s="404"/>
      <c r="CC12" s="404"/>
      <c r="CD12" s="404"/>
      <c r="CE12" s="404"/>
      <c r="CF12" s="404"/>
      <c r="CG12" s="405"/>
      <c r="CH12" s="406">
        <v>8</v>
      </c>
      <c r="CI12" s="407"/>
      <c r="CJ12" s="407"/>
      <c r="CK12" s="407"/>
      <c r="CL12" s="408"/>
      <c r="CM12" s="406">
        <v>139</v>
      </c>
      <c r="CN12" s="407"/>
      <c r="CO12" s="407"/>
      <c r="CP12" s="407"/>
      <c r="CQ12" s="408"/>
      <c r="CR12" s="406">
        <v>40</v>
      </c>
      <c r="CS12" s="407"/>
      <c r="CT12" s="407"/>
      <c r="CU12" s="407"/>
      <c r="CV12" s="408"/>
      <c r="CW12" s="406" t="s">
        <v>489</v>
      </c>
      <c r="CX12" s="407"/>
      <c r="CY12" s="407"/>
      <c r="CZ12" s="407"/>
      <c r="DA12" s="408"/>
      <c r="DB12" s="406" t="s">
        <v>489</v>
      </c>
      <c r="DC12" s="407"/>
      <c r="DD12" s="407"/>
      <c r="DE12" s="407"/>
      <c r="DF12" s="408"/>
      <c r="DG12" s="406" t="s">
        <v>489</v>
      </c>
      <c r="DH12" s="407"/>
      <c r="DI12" s="407"/>
      <c r="DJ12" s="407"/>
      <c r="DK12" s="408"/>
      <c r="DL12" s="406" t="s">
        <v>489</v>
      </c>
      <c r="DM12" s="407"/>
      <c r="DN12" s="407"/>
      <c r="DO12" s="407"/>
      <c r="DP12" s="408"/>
      <c r="DQ12" s="406" t="s">
        <v>489</v>
      </c>
      <c r="DR12" s="407"/>
      <c r="DS12" s="407"/>
      <c r="DT12" s="407"/>
      <c r="DU12" s="408"/>
      <c r="DV12" s="403"/>
      <c r="DW12" s="404"/>
      <c r="DX12" s="404"/>
      <c r="DY12" s="404"/>
      <c r="DZ12" s="409"/>
      <c r="EA12" s="216"/>
    </row>
    <row r="13" spans="1:131" s="217" customFormat="1" ht="26.25" customHeight="1" x14ac:dyDescent="0.2">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t="s">
        <v>557</v>
      </c>
      <c r="BT13" s="404"/>
      <c r="BU13" s="404"/>
      <c r="BV13" s="404"/>
      <c r="BW13" s="404"/>
      <c r="BX13" s="404"/>
      <c r="BY13" s="404"/>
      <c r="BZ13" s="404"/>
      <c r="CA13" s="404"/>
      <c r="CB13" s="404"/>
      <c r="CC13" s="404"/>
      <c r="CD13" s="404"/>
      <c r="CE13" s="404"/>
      <c r="CF13" s="404"/>
      <c r="CG13" s="405"/>
      <c r="CH13" s="406">
        <v>44</v>
      </c>
      <c r="CI13" s="407"/>
      <c r="CJ13" s="407"/>
      <c r="CK13" s="407"/>
      <c r="CL13" s="408"/>
      <c r="CM13" s="406">
        <v>2190</v>
      </c>
      <c r="CN13" s="407"/>
      <c r="CO13" s="407"/>
      <c r="CP13" s="407"/>
      <c r="CQ13" s="408"/>
      <c r="CR13" s="406">
        <v>90</v>
      </c>
      <c r="CS13" s="407"/>
      <c r="CT13" s="407"/>
      <c r="CU13" s="407"/>
      <c r="CV13" s="408"/>
      <c r="CW13" s="406" t="s">
        <v>489</v>
      </c>
      <c r="CX13" s="407"/>
      <c r="CY13" s="407"/>
      <c r="CZ13" s="407"/>
      <c r="DA13" s="408"/>
      <c r="DB13" s="406" t="s">
        <v>489</v>
      </c>
      <c r="DC13" s="407"/>
      <c r="DD13" s="407"/>
      <c r="DE13" s="407"/>
      <c r="DF13" s="408"/>
      <c r="DG13" s="406" t="s">
        <v>489</v>
      </c>
      <c r="DH13" s="407"/>
      <c r="DI13" s="407"/>
      <c r="DJ13" s="407"/>
      <c r="DK13" s="408"/>
      <c r="DL13" s="406" t="s">
        <v>489</v>
      </c>
      <c r="DM13" s="407"/>
      <c r="DN13" s="407"/>
      <c r="DO13" s="407"/>
      <c r="DP13" s="408"/>
      <c r="DQ13" s="406" t="s">
        <v>489</v>
      </c>
      <c r="DR13" s="407"/>
      <c r="DS13" s="407"/>
      <c r="DT13" s="407"/>
      <c r="DU13" s="408"/>
      <c r="DV13" s="403"/>
      <c r="DW13" s="404"/>
      <c r="DX13" s="404"/>
      <c r="DY13" s="404"/>
      <c r="DZ13" s="409"/>
      <c r="EA13" s="216"/>
    </row>
    <row r="14" spans="1:131" s="217" customFormat="1" ht="26.25" customHeight="1" x14ac:dyDescent="0.2">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t="s">
        <v>558</v>
      </c>
      <c r="BT14" s="404"/>
      <c r="BU14" s="404"/>
      <c r="BV14" s="404"/>
      <c r="BW14" s="404"/>
      <c r="BX14" s="404"/>
      <c r="BY14" s="404"/>
      <c r="BZ14" s="404"/>
      <c r="CA14" s="404"/>
      <c r="CB14" s="404"/>
      <c r="CC14" s="404"/>
      <c r="CD14" s="404"/>
      <c r="CE14" s="404"/>
      <c r="CF14" s="404"/>
      <c r="CG14" s="405"/>
      <c r="CH14" s="406">
        <v>25</v>
      </c>
      <c r="CI14" s="407"/>
      <c r="CJ14" s="407"/>
      <c r="CK14" s="407"/>
      <c r="CL14" s="408"/>
      <c r="CM14" s="406">
        <v>1892</v>
      </c>
      <c r="CN14" s="407"/>
      <c r="CO14" s="407"/>
      <c r="CP14" s="407"/>
      <c r="CQ14" s="408"/>
      <c r="CR14" s="406">
        <v>300</v>
      </c>
      <c r="CS14" s="407"/>
      <c r="CT14" s="407"/>
      <c r="CU14" s="407"/>
      <c r="CV14" s="408"/>
      <c r="CW14" s="406" t="s">
        <v>577</v>
      </c>
      <c r="CX14" s="407"/>
      <c r="CY14" s="407"/>
      <c r="CZ14" s="407"/>
      <c r="DA14" s="408"/>
      <c r="DB14" s="406" t="s">
        <v>489</v>
      </c>
      <c r="DC14" s="407"/>
      <c r="DD14" s="407"/>
      <c r="DE14" s="407"/>
      <c r="DF14" s="408"/>
      <c r="DG14" s="406" t="s">
        <v>489</v>
      </c>
      <c r="DH14" s="407"/>
      <c r="DI14" s="407"/>
      <c r="DJ14" s="407"/>
      <c r="DK14" s="408"/>
      <c r="DL14" s="406" t="s">
        <v>489</v>
      </c>
      <c r="DM14" s="407"/>
      <c r="DN14" s="407"/>
      <c r="DO14" s="407"/>
      <c r="DP14" s="408"/>
      <c r="DQ14" s="406" t="s">
        <v>489</v>
      </c>
      <c r="DR14" s="407"/>
      <c r="DS14" s="407"/>
      <c r="DT14" s="407"/>
      <c r="DU14" s="408"/>
      <c r="DV14" s="403"/>
      <c r="DW14" s="404"/>
      <c r="DX14" s="404"/>
      <c r="DY14" s="404"/>
      <c r="DZ14" s="409"/>
      <c r="EA14" s="216"/>
    </row>
    <row r="15" spans="1:131" s="217" customFormat="1" ht="26.25" customHeight="1" x14ac:dyDescent="0.2">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t="s">
        <v>559</v>
      </c>
      <c r="BT15" s="404"/>
      <c r="BU15" s="404"/>
      <c r="BV15" s="404"/>
      <c r="BW15" s="404"/>
      <c r="BX15" s="404"/>
      <c r="BY15" s="404"/>
      <c r="BZ15" s="404"/>
      <c r="CA15" s="404"/>
      <c r="CB15" s="404"/>
      <c r="CC15" s="404"/>
      <c r="CD15" s="404"/>
      <c r="CE15" s="404"/>
      <c r="CF15" s="404"/>
      <c r="CG15" s="405"/>
      <c r="CH15" s="406">
        <v>11</v>
      </c>
      <c r="CI15" s="407"/>
      <c r="CJ15" s="407"/>
      <c r="CK15" s="407"/>
      <c r="CL15" s="408"/>
      <c r="CM15" s="406">
        <v>38</v>
      </c>
      <c r="CN15" s="407"/>
      <c r="CO15" s="407"/>
      <c r="CP15" s="407"/>
      <c r="CQ15" s="408"/>
      <c r="CR15" s="406">
        <v>20</v>
      </c>
      <c r="CS15" s="407"/>
      <c r="CT15" s="407"/>
      <c r="CU15" s="407"/>
      <c r="CV15" s="408"/>
      <c r="CW15" s="406">
        <v>10</v>
      </c>
      <c r="CX15" s="407"/>
      <c r="CY15" s="407"/>
      <c r="CZ15" s="407"/>
      <c r="DA15" s="408"/>
      <c r="DB15" s="406" t="s">
        <v>489</v>
      </c>
      <c r="DC15" s="407"/>
      <c r="DD15" s="407"/>
      <c r="DE15" s="407"/>
      <c r="DF15" s="408"/>
      <c r="DG15" s="406" t="s">
        <v>489</v>
      </c>
      <c r="DH15" s="407"/>
      <c r="DI15" s="407"/>
      <c r="DJ15" s="407"/>
      <c r="DK15" s="408"/>
      <c r="DL15" s="406" t="s">
        <v>489</v>
      </c>
      <c r="DM15" s="407"/>
      <c r="DN15" s="407"/>
      <c r="DO15" s="407"/>
      <c r="DP15" s="408"/>
      <c r="DQ15" s="406" t="s">
        <v>489</v>
      </c>
      <c r="DR15" s="407"/>
      <c r="DS15" s="407"/>
      <c r="DT15" s="407"/>
      <c r="DU15" s="408"/>
      <c r="DV15" s="403"/>
      <c r="DW15" s="404"/>
      <c r="DX15" s="404"/>
      <c r="DY15" s="404"/>
      <c r="DZ15" s="409"/>
      <c r="EA15" s="216"/>
    </row>
    <row r="16" spans="1:131" s="217" customFormat="1" ht="26.25" customHeight="1" x14ac:dyDescent="0.2">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t="s">
        <v>560</v>
      </c>
      <c r="BT16" s="404"/>
      <c r="BU16" s="404"/>
      <c r="BV16" s="404"/>
      <c r="BW16" s="404"/>
      <c r="BX16" s="404"/>
      <c r="BY16" s="404"/>
      <c r="BZ16" s="404"/>
      <c r="CA16" s="404"/>
      <c r="CB16" s="404"/>
      <c r="CC16" s="404"/>
      <c r="CD16" s="404"/>
      <c r="CE16" s="404"/>
      <c r="CF16" s="404"/>
      <c r="CG16" s="405"/>
      <c r="CH16" s="406">
        <v>228</v>
      </c>
      <c r="CI16" s="407"/>
      <c r="CJ16" s="407"/>
      <c r="CK16" s="407"/>
      <c r="CL16" s="408"/>
      <c r="CM16" s="406">
        <v>4823</v>
      </c>
      <c r="CN16" s="407"/>
      <c r="CO16" s="407"/>
      <c r="CP16" s="407"/>
      <c r="CQ16" s="408"/>
      <c r="CR16" s="406">
        <v>460</v>
      </c>
      <c r="CS16" s="407"/>
      <c r="CT16" s="407"/>
      <c r="CU16" s="407"/>
      <c r="CV16" s="408"/>
      <c r="CW16" s="406" t="s">
        <v>489</v>
      </c>
      <c r="CX16" s="407"/>
      <c r="CY16" s="407"/>
      <c r="CZ16" s="407"/>
      <c r="DA16" s="408"/>
      <c r="DB16" s="406" t="s">
        <v>489</v>
      </c>
      <c r="DC16" s="407"/>
      <c r="DD16" s="407"/>
      <c r="DE16" s="407"/>
      <c r="DF16" s="408"/>
      <c r="DG16" s="406" t="s">
        <v>489</v>
      </c>
      <c r="DH16" s="407"/>
      <c r="DI16" s="407"/>
      <c r="DJ16" s="407"/>
      <c r="DK16" s="408"/>
      <c r="DL16" s="406" t="s">
        <v>489</v>
      </c>
      <c r="DM16" s="407"/>
      <c r="DN16" s="407"/>
      <c r="DO16" s="407"/>
      <c r="DP16" s="408"/>
      <c r="DQ16" s="406" t="s">
        <v>489</v>
      </c>
      <c r="DR16" s="407"/>
      <c r="DS16" s="407"/>
      <c r="DT16" s="407"/>
      <c r="DU16" s="408"/>
      <c r="DV16" s="403"/>
      <c r="DW16" s="404"/>
      <c r="DX16" s="404"/>
      <c r="DY16" s="404"/>
      <c r="DZ16" s="409"/>
      <c r="EA16" s="216"/>
    </row>
    <row r="17" spans="1:131" s="217" customFormat="1" ht="26.25" customHeight="1" x14ac:dyDescent="0.2">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t="s">
        <v>561</v>
      </c>
      <c r="BT17" s="404"/>
      <c r="BU17" s="404"/>
      <c r="BV17" s="404"/>
      <c r="BW17" s="404"/>
      <c r="BX17" s="404"/>
      <c r="BY17" s="404"/>
      <c r="BZ17" s="404"/>
      <c r="CA17" s="404"/>
      <c r="CB17" s="404"/>
      <c r="CC17" s="404"/>
      <c r="CD17" s="404"/>
      <c r="CE17" s="404"/>
      <c r="CF17" s="404"/>
      <c r="CG17" s="405"/>
      <c r="CH17" s="406">
        <v>-1</v>
      </c>
      <c r="CI17" s="407"/>
      <c r="CJ17" s="407"/>
      <c r="CK17" s="407"/>
      <c r="CL17" s="408"/>
      <c r="CM17" s="406">
        <v>126</v>
      </c>
      <c r="CN17" s="407"/>
      <c r="CO17" s="407"/>
      <c r="CP17" s="407"/>
      <c r="CQ17" s="408"/>
      <c r="CR17" s="406">
        <v>50</v>
      </c>
      <c r="CS17" s="407"/>
      <c r="CT17" s="407"/>
      <c r="CU17" s="407"/>
      <c r="CV17" s="408"/>
      <c r="CW17" s="406">
        <v>1</v>
      </c>
      <c r="CX17" s="407"/>
      <c r="CY17" s="407"/>
      <c r="CZ17" s="407"/>
      <c r="DA17" s="408"/>
      <c r="DB17" s="406" t="s">
        <v>577</v>
      </c>
      <c r="DC17" s="407"/>
      <c r="DD17" s="407"/>
      <c r="DE17" s="407"/>
      <c r="DF17" s="408"/>
      <c r="DG17" s="406" t="s">
        <v>489</v>
      </c>
      <c r="DH17" s="407"/>
      <c r="DI17" s="407"/>
      <c r="DJ17" s="407"/>
      <c r="DK17" s="408"/>
      <c r="DL17" s="406">
        <v>132</v>
      </c>
      <c r="DM17" s="407"/>
      <c r="DN17" s="407"/>
      <c r="DO17" s="407"/>
      <c r="DP17" s="408"/>
      <c r="DQ17" s="406">
        <v>118</v>
      </c>
      <c r="DR17" s="407"/>
      <c r="DS17" s="407"/>
      <c r="DT17" s="407"/>
      <c r="DU17" s="408"/>
      <c r="DV17" s="403"/>
      <c r="DW17" s="404"/>
      <c r="DX17" s="404"/>
      <c r="DY17" s="404"/>
      <c r="DZ17" s="409"/>
      <c r="EA17" s="216"/>
    </row>
    <row r="18" spans="1:131" s="217" customFormat="1" ht="26.25" customHeight="1" x14ac:dyDescent="0.2">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t="s">
        <v>552</v>
      </c>
      <c r="BT18" s="404"/>
      <c r="BU18" s="404"/>
      <c r="BV18" s="404"/>
      <c r="BW18" s="404"/>
      <c r="BX18" s="404"/>
      <c r="BY18" s="404"/>
      <c r="BZ18" s="404"/>
      <c r="CA18" s="404"/>
      <c r="CB18" s="404"/>
      <c r="CC18" s="404"/>
      <c r="CD18" s="404"/>
      <c r="CE18" s="404"/>
      <c r="CF18" s="404"/>
      <c r="CG18" s="405"/>
      <c r="CH18" s="406">
        <v>10</v>
      </c>
      <c r="CI18" s="407"/>
      <c r="CJ18" s="407"/>
      <c r="CK18" s="407"/>
      <c r="CL18" s="408"/>
      <c r="CM18" s="406">
        <v>32</v>
      </c>
      <c r="CN18" s="407"/>
      <c r="CO18" s="407"/>
      <c r="CP18" s="407"/>
      <c r="CQ18" s="408"/>
      <c r="CR18" s="406">
        <v>3</v>
      </c>
      <c r="CS18" s="407"/>
      <c r="CT18" s="407"/>
      <c r="CU18" s="407"/>
      <c r="CV18" s="408"/>
      <c r="CW18" s="406" t="s">
        <v>577</v>
      </c>
      <c r="CX18" s="407"/>
      <c r="CY18" s="407"/>
      <c r="CZ18" s="407"/>
      <c r="DA18" s="408"/>
      <c r="DB18" s="406">
        <v>16</v>
      </c>
      <c r="DC18" s="407"/>
      <c r="DD18" s="407"/>
      <c r="DE18" s="407"/>
      <c r="DF18" s="408"/>
      <c r="DG18" s="406" t="s">
        <v>489</v>
      </c>
      <c r="DH18" s="407"/>
      <c r="DI18" s="407"/>
      <c r="DJ18" s="407"/>
      <c r="DK18" s="408"/>
      <c r="DL18" s="406">
        <v>7</v>
      </c>
      <c r="DM18" s="407"/>
      <c r="DN18" s="407"/>
      <c r="DO18" s="407"/>
      <c r="DP18" s="408"/>
      <c r="DQ18" s="406">
        <v>2</v>
      </c>
      <c r="DR18" s="407"/>
      <c r="DS18" s="407"/>
      <c r="DT18" s="407"/>
      <c r="DU18" s="408"/>
      <c r="DV18" s="403"/>
      <c r="DW18" s="404"/>
      <c r="DX18" s="404"/>
      <c r="DY18" s="404"/>
      <c r="DZ18" s="409"/>
      <c r="EA18" s="216"/>
    </row>
    <row r="19" spans="1:131" s="217" customFormat="1" ht="26.25" customHeight="1" x14ac:dyDescent="0.2">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t="s">
        <v>562</v>
      </c>
      <c r="BT19" s="404"/>
      <c r="BU19" s="404"/>
      <c r="BV19" s="404"/>
      <c r="BW19" s="404"/>
      <c r="BX19" s="404"/>
      <c r="BY19" s="404"/>
      <c r="BZ19" s="404"/>
      <c r="CA19" s="404"/>
      <c r="CB19" s="404"/>
      <c r="CC19" s="404"/>
      <c r="CD19" s="404"/>
      <c r="CE19" s="404"/>
      <c r="CF19" s="404"/>
      <c r="CG19" s="405"/>
      <c r="CH19" s="406">
        <v>263</v>
      </c>
      <c r="CI19" s="407"/>
      <c r="CJ19" s="407"/>
      <c r="CK19" s="407"/>
      <c r="CL19" s="408"/>
      <c r="CM19" s="406">
        <v>527</v>
      </c>
      <c r="CN19" s="407"/>
      <c r="CO19" s="407"/>
      <c r="CP19" s="407"/>
      <c r="CQ19" s="408"/>
      <c r="CR19" s="406">
        <v>43</v>
      </c>
      <c r="CS19" s="407"/>
      <c r="CT19" s="407"/>
      <c r="CU19" s="407"/>
      <c r="CV19" s="408"/>
      <c r="CW19" s="406">
        <v>45</v>
      </c>
      <c r="CX19" s="407"/>
      <c r="CY19" s="407"/>
      <c r="CZ19" s="407"/>
      <c r="DA19" s="408"/>
      <c r="DB19" s="406" t="s">
        <v>489</v>
      </c>
      <c r="DC19" s="407"/>
      <c r="DD19" s="407"/>
      <c r="DE19" s="407"/>
      <c r="DF19" s="408"/>
      <c r="DG19" s="406" t="s">
        <v>489</v>
      </c>
      <c r="DH19" s="407"/>
      <c r="DI19" s="407"/>
      <c r="DJ19" s="407"/>
      <c r="DK19" s="408"/>
      <c r="DL19" s="406" t="s">
        <v>489</v>
      </c>
      <c r="DM19" s="407"/>
      <c r="DN19" s="407"/>
      <c r="DO19" s="407"/>
      <c r="DP19" s="408"/>
      <c r="DQ19" s="406" t="s">
        <v>489</v>
      </c>
      <c r="DR19" s="407"/>
      <c r="DS19" s="407"/>
      <c r="DT19" s="407"/>
      <c r="DU19" s="408"/>
      <c r="DV19" s="403"/>
      <c r="DW19" s="404"/>
      <c r="DX19" s="404"/>
      <c r="DY19" s="404"/>
      <c r="DZ19" s="409"/>
      <c r="EA19" s="216"/>
    </row>
    <row r="20" spans="1:131" s="217" customFormat="1" ht="26.25" customHeight="1" x14ac:dyDescent="0.2">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5">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2">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376</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5">
      <c r="A23" s="222" t="s">
        <v>377</v>
      </c>
      <c r="B23" s="419" t="s">
        <v>378</v>
      </c>
      <c r="C23" s="420"/>
      <c r="D23" s="420"/>
      <c r="E23" s="420"/>
      <c r="F23" s="420"/>
      <c r="G23" s="420"/>
      <c r="H23" s="420"/>
      <c r="I23" s="420"/>
      <c r="J23" s="420"/>
      <c r="K23" s="420"/>
      <c r="L23" s="420"/>
      <c r="M23" s="420"/>
      <c r="N23" s="420"/>
      <c r="O23" s="420"/>
      <c r="P23" s="421"/>
      <c r="Q23" s="422">
        <v>232438</v>
      </c>
      <c r="R23" s="423"/>
      <c r="S23" s="423"/>
      <c r="T23" s="423"/>
      <c r="U23" s="423"/>
      <c r="V23" s="423">
        <v>225179</v>
      </c>
      <c r="W23" s="423"/>
      <c r="X23" s="423"/>
      <c r="Y23" s="423"/>
      <c r="Z23" s="423"/>
      <c r="AA23" s="423">
        <v>7259</v>
      </c>
      <c r="AB23" s="423"/>
      <c r="AC23" s="423"/>
      <c r="AD23" s="423"/>
      <c r="AE23" s="424"/>
      <c r="AF23" s="425">
        <v>5819</v>
      </c>
      <c r="AG23" s="423"/>
      <c r="AH23" s="423"/>
      <c r="AI23" s="423"/>
      <c r="AJ23" s="426"/>
      <c r="AK23" s="427"/>
      <c r="AL23" s="428"/>
      <c r="AM23" s="428"/>
      <c r="AN23" s="428"/>
      <c r="AO23" s="428"/>
      <c r="AP23" s="423">
        <v>202312</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2">
      <c r="A24" s="438" t="s">
        <v>379</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5">
      <c r="A25" s="355" t="s">
        <v>380</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357</v>
      </c>
      <c r="B26" s="358"/>
      <c r="C26" s="358"/>
      <c r="D26" s="358"/>
      <c r="E26" s="358"/>
      <c r="F26" s="358"/>
      <c r="G26" s="358"/>
      <c r="H26" s="358"/>
      <c r="I26" s="358"/>
      <c r="J26" s="358"/>
      <c r="K26" s="358"/>
      <c r="L26" s="358"/>
      <c r="M26" s="358"/>
      <c r="N26" s="358"/>
      <c r="O26" s="358"/>
      <c r="P26" s="359"/>
      <c r="Q26" s="363" t="s">
        <v>381</v>
      </c>
      <c r="R26" s="364"/>
      <c r="S26" s="364"/>
      <c r="T26" s="364"/>
      <c r="U26" s="365"/>
      <c r="V26" s="363" t="s">
        <v>382</v>
      </c>
      <c r="W26" s="364"/>
      <c r="X26" s="364"/>
      <c r="Y26" s="364"/>
      <c r="Z26" s="365"/>
      <c r="AA26" s="363" t="s">
        <v>383</v>
      </c>
      <c r="AB26" s="364"/>
      <c r="AC26" s="364"/>
      <c r="AD26" s="364"/>
      <c r="AE26" s="364"/>
      <c r="AF26" s="444" t="s">
        <v>384</v>
      </c>
      <c r="AG26" s="445"/>
      <c r="AH26" s="445"/>
      <c r="AI26" s="445"/>
      <c r="AJ26" s="446"/>
      <c r="AK26" s="364" t="s">
        <v>385</v>
      </c>
      <c r="AL26" s="364"/>
      <c r="AM26" s="364"/>
      <c r="AN26" s="364"/>
      <c r="AO26" s="365"/>
      <c r="AP26" s="363" t="s">
        <v>386</v>
      </c>
      <c r="AQ26" s="364"/>
      <c r="AR26" s="364"/>
      <c r="AS26" s="364"/>
      <c r="AT26" s="365"/>
      <c r="AU26" s="363" t="s">
        <v>387</v>
      </c>
      <c r="AV26" s="364"/>
      <c r="AW26" s="364"/>
      <c r="AX26" s="364"/>
      <c r="AY26" s="365"/>
      <c r="AZ26" s="363" t="s">
        <v>388</v>
      </c>
      <c r="BA26" s="364"/>
      <c r="BB26" s="364"/>
      <c r="BC26" s="364"/>
      <c r="BD26" s="365"/>
      <c r="BE26" s="363" t="s">
        <v>364</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4">
        <v>1</v>
      </c>
      <c r="B28" s="379" t="s">
        <v>389</v>
      </c>
      <c r="C28" s="380"/>
      <c r="D28" s="380"/>
      <c r="E28" s="380"/>
      <c r="F28" s="380"/>
      <c r="G28" s="380"/>
      <c r="H28" s="380"/>
      <c r="I28" s="380"/>
      <c r="J28" s="380"/>
      <c r="K28" s="380"/>
      <c r="L28" s="380"/>
      <c r="M28" s="380"/>
      <c r="N28" s="380"/>
      <c r="O28" s="380"/>
      <c r="P28" s="381"/>
      <c r="Q28" s="452">
        <v>42024</v>
      </c>
      <c r="R28" s="453"/>
      <c r="S28" s="453"/>
      <c r="T28" s="453"/>
      <c r="U28" s="453"/>
      <c r="V28" s="453">
        <v>41872</v>
      </c>
      <c r="W28" s="453"/>
      <c r="X28" s="453"/>
      <c r="Y28" s="453"/>
      <c r="Z28" s="453"/>
      <c r="AA28" s="453">
        <v>152</v>
      </c>
      <c r="AB28" s="453"/>
      <c r="AC28" s="453"/>
      <c r="AD28" s="453"/>
      <c r="AE28" s="454"/>
      <c r="AF28" s="455">
        <v>152</v>
      </c>
      <c r="AG28" s="453"/>
      <c r="AH28" s="453"/>
      <c r="AI28" s="453"/>
      <c r="AJ28" s="456"/>
      <c r="AK28" s="457">
        <v>4206</v>
      </c>
      <c r="AL28" s="458"/>
      <c r="AM28" s="458"/>
      <c r="AN28" s="458"/>
      <c r="AO28" s="458"/>
      <c r="AP28" s="458" t="s">
        <v>563</v>
      </c>
      <c r="AQ28" s="458"/>
      <c r="AR28" s="458"/>
      <c r="AS28" s="458"/>
      <c r="AT28" s="458"/>
      <c r="AU28" s="458" t="s">
        <v>563</v>
      </c>
      <c r="AV28" s="458"/>
      <c r="AW28" s="458"/>
      <c r="AX28" s="458"/>
      <c r="AY28" s="458"/>
      <c r="AZ28" s="459" t="s">
        <v>563</v>
      </c>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4">
        <v>2</v>
      </c>
      <c r="B29" s="410" t="s">
        <v>390</v>
      </c>
      <c r="C29" s="411"/>
      <c r="D29" s="411"/>
      <c r="E29" s="411"/>
      <c r="F29" s="411"/>
      <c r="G29" s="411"/>
      <c r="H29" s="411"/>
      <c r="I29" s="411"/>
      <c r="J29" s="411"/>
      <c r="K29" s="411"/>
      <c r="L29" s="411"/>
      <c r="M29" s="411"/>
      <c r="N29" s="411"/>
      <c r="O29" s="411"/>
      <c r="P29" s="412"/>
      <c r="Q29" s="413">
        <v>48173</v>
      </c>
      <c r="R29" s="414"/>
      <c r="S29" s="414"/>
      <c r="T29" s="414"/>
      <c r="U29" s="414"/>
      <c r="V29" s="414">
        <v>47468</v>
      </c>
      <c r="W29" s="414"/>
      <c r="X29" s="414"/>
      <c r="Y29" s="414"/>
      <c r="Z29" s="414"/>
      <c r="AA29" s="414">
        <v>705</v>
      </c>
      <c r="AB29" s="414"/>
      <c r="AC29" s="414"/>
      <c r="AD29" s="414"/>
      <c r="AE29" s="415"/>
      <c r="AF29" s="416">
        <v>705</v>
      </c>
      <c r="AG29" s="417"/>
      <c r="AH29" s="417"/>
      <c r="AI29" s="417"/>
      <c r="AJ29" s="418"/>
      <c r="AK29" s="464">
        <v>7936</v>
      </c>
      <c r="AL29" s="460"/>
      <c r="AM29" s="460"/>
      <c r="AN29" s="460"/>
      <c r="AO29" s="460"/>
      <c r="AP29" s="460" t="s">
        <v>563</v>
      </c>
      <c r="AQ29" s="460"/>
      <c r="AR29" s="460"/>
      <c r="AS29" s="460"/>
      <c r="AT29" s="460"/>
      <c r="AU29" s="460" t="s">
        <v>563</v>
      </c>
      <c r="AV29" s="460"/>
      <c r="AW29" s="460"/>
      <c r="AX29" s="460"/>
      <c r="AY29" s="460"/>
      <c r="AZ29" s="461" t="s">
        <v>563</v>
      </c>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4">
        <v>3</v>
      </c>
      <c r="B30" s="410" t="s">
        <v>391</v>
      </c>
      <c r="C30" s="411"/>
      <c r="D30" s="411"/>
      <c r="E30" s="411"/>
      <c r="F30" s="411"/>
      <c r="G30" s="411"/>
      <c r="H30" s="411"/>
      <c r="I30" s="411"/>
      <c r="J30" s="411"/>
      <c r="K30" s="411"/>
      <c r="L30" s="411"/>
      <c r="M30" s="411"/>
      <c r="N30" s="411"/>
      <c r="O30" s="411"/>
      <c r="P30" s="412"/>
      <c r="Q30" s="413">
        <v>8470</v>
      </c>
      <c r="R30" s="414"/>
      <c r="S30" s="414"/>
      <c r="T30" s="414"/>
      <c r="U30" s="414"/>
      <c r="V30" s="414">
        <v>8445</v>
      </c>
      <c r="W30" s="414"/>
      <c r="X30" s="414"/>
      <c r="Y30" s="414"/>
      <c r="Z30" s="414"/>
      <c r="AA30" s="414">
        <v>25</v>
      </c>
      <c r="AB30" s="414"/>
      <c r="AC30" s="414"/>
      <c r="AD30" s="414"/>
      <c r="AE30" s="415"/>
      <c r="AF30" s="416">
        <v>25</v>
      </c>
      <c r="AG30" s="417"/>
      <c r="AH30" s="417"/>
      <c r="AI30" s="417"/>
      <c r="AJ30" s="418"/>
      <c r="AK30" s="464">
        <v>1607</v>
      </c>
      <c r="AL30" s="460"/>
      <c r="AM30" s="460"/>
      <c r="AN30" s="460"/>
      <c r="AO30" s="460"/>
      <c r="AP30" s="460" t="s">
        <v>563</v>
      </c>
      <c r="AQ30" s="460"/>
      <c r="AR30" s="460"/>
      <c r="AS30" s="460"/>
      <c r="AT30" s="460"/>
      <c r="AU30" s="460" t="s">
        <v>563</v>
      </c>
      <c r="AV30" s="460"/>
      <c r="AW30" s="460"/>
      <c r="AX30" s="460"/>
      <c r="AY30" s="460"/>
      <c r="AZ30" s="461" t="s">
        <v>563</v>
      </c>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4">
        <v>4</v>
      </c>
      <c r="B31" s="410" t="s">
        <v>392</v>
      </c>
      <c r="C31" s="411"/>
      <c r="D31" s="411"/>
      <c r="E31" s="411"/>
      <c r="F31" s="411"/>
      <c r="G31" s="411"/>
      <c r="H31" s="411"/>
      <c r="I31" s="411"/>
      <c r="J31" s="411"/>
      <c r="K31" s="411"/>
      <c r="L31" s="411"/>
      <c r="M31" s="411"/>
      <c r="N31" s="411"/>
      <c r="O31" s="411"/>
      <c r="P31" s="412"/>
      <c r="Q31" s="413">
        <v>8518</v>
      </c>
      <c r="R31" s="414"/>
      <c r="S31" s="414"/>
      <c r="T31" s="414"/>
      <c r="U31" s="414"/>
      <c r="V31" s="414">
        <v>7797</v>
      </c>
      <c r="W31" s="414"/>
      <c r="X31" s="414"/>
      <c r="Y31" s="414"/>
      <c r="Z31" s="414"/>
      <c r="AA31" s="414">
        <v>721</v>
      </c>
      <c r="AB31" s="414"/>
      <c r="AC31" s="414"/>
      <c r="AD31" s="414"/>
      <c r="AE31" s="415"/>
      <c r="AF31" s="416">
        <v>3282</v>
      </c>
      <c r="AG31" s="417"/>
      <c r="AH31" s="417"/>
      <c r="AI31" s="417"/>
      <c r="AJ31" s="418"/>
      <c r="AK31" s="464">
        <v>107</v>
      </c>
      <c r="AL31" s="460"/>
      <c r="AM31" s="460"/>
      <c r="AN31" s="460"/>
      <c r="AO31" s="460"/>
      <c r="AP31" s="460">
        <v>18678</v>
      </c>
      <c r="AQ31" s="460"/>
      <c r="AR31" s="460"/>
      <c r="AS31" s="460"/>
      <c r="AT31" s="460"/>
      <c r="AU31" s="460">
        <v>75</v>
      </c>
      <c r="AV31" s="460"/>
      <c r="AW31" s="460"/>
      <c r="AX31" s="460"/>
      <c r="AY31" s="460"/>
      <c r="AZ31" s="461" t="s">
        <v>563</v>
      </c>
      <c r="BA31" s="461"/>
      <c r="BB31" s="461"/>
      <c r="BC31" s="461"/>
      <c r="BD31" s="461"/>
      <c r="BE31" s="462" t="s">
        <v>393</v>
      </c>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4">
        <v>5</v>
      </c>
      <c r="B32" s="410" t="s">
        <v>394</v>
      </c>
      <c r="C32" s="411"/>
      <c r="D32" s="411"/>
      <c r="E32" s="411"/>
      <c r="F32" s="411"/>
      <c r="G32" s="411"/>
      <c r="H32" s="411"/>
      <c r="I32" s="411"/>
      <c r="J32" s="411"/>
      <c r="K32" s="411"/>
      <c r="L32" s="411"/>
      <c r="M32" s="411"/>
      <c r="N32" s="411"/>
      <c r="O32" s="411"/>
      <c r="P32" s="412"/>
      <c r="Q32" s="413">
        <v>3722</v>
      </c>
      <c r="R32" s="414"/>
      <c r="S32" s="414"/>
      <c r="T32" s="414"/>
      <c r="U32" s="414"/>
      <c r="V32" s="414">
        <v>3729</v>
      </c>
      <c r="W32" s="414"/>
      <c r="X32" s="414"/>
      <c r="Y32" s="414"/>
      <c r="Z32" s="414"/>
      <c r="AA32" s="414">
        <v>-7</v>
      </c>
      <c r="AB32" s="414"/>
      <c r="AC32" s="414"/>
      <c r="AD32" s="414"/>
      <c r="AE32" s="415"/>
      <c r="AF32" s="416">
        <v>2090</v>
      </c>
      <c r="AG32" s="417"/>
      <c r="AH32" s="417"/>
      <c r="AI32" s="417"/>
      <c r="AJ32" s="418"/>
      <c r="AK32" s="464">
        <v>424</v>
      </c>
      <c r="AL32" s="460"/>
      <c r="AM32" s="460"/>
      <c r="AN32" s="460"/>
      <c r="AO32" s="460"/>
      <c r="AP32" s="460">
        <v>6158</v>
      </c>
      <c r="AQ32" s="460"/>
      <c r="AR32" s="460"/>
      <c r="AS32" s="460"/>
      <c r="AT32" s="460"/>
      <c r="AU32" s="460">
        <v>3338</v>
      </c>
      <c r="AV32" s="460"/>
      <c r="AW32" s="460"/>
      <c r="AX32" s="460"/>
      <c r="AY32" s="460"/>
      <c r="AZ32" s="461" t="s">
        <v>563</v>
      </c>
      <c r="BA32" s="461"/>
      <c r="BB32" s="461"/>
      <c r="BC32" s="461"/>
      <c r="BD32" s="461"/>
      <c r="BE32" s="462" t="s">
        <v>393</v>
      </c>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4">
        <v>6</v>
      </c>
      <c r="B33" s="410" t="s">
        <v>395</v>
      </c>
      <c r="C33" s="411"/>
      <c r="D33" s="411"/>
      <c r="E33" s="411"/>
      <c r="F33" s="411"/>
      <c r="G33" s="411"/>
      <c r="H33" s="411"/>
      <c r="I33" s="411"/>
      <c r="J33" s="411"/>
      <c r="K33" s="411"/>
      <c r="L33" s="411"/>
      <c r="M33" s="411"/>
      <c r="N33" s="411"/>
      <c r="O33" s="411"/>
      <c r="P33" s="412"/>
      <c r="Q33" s="413">
        <v>85304</v>
      </c>
      <c r="R33" s="414"/>
      <c r="S33" s="414"/>
      <c r="T33" s="414"/>
      <c r="U33" s="414"/>
      <c r="V33" s="414">
        <v>79389</v>
      </c>
      <c r="W33" s="414"/>
      <c r="X33" s="414"/>
      <c r="Y33" s="414"/>
      <c r="Z33" s="414"/>
      <c r="AA33" s="414">
        <v>5914</v>
      </c>
      <c r="AB33" s="414"/>
      <c r="AC33" s="414"/>
      <c r="AD33" s="414"/>
      <c r="AE33" s="415"/>
      <c r="AF33" s="416">
        <v>28815</v>
      </c>
      <c r="AG33" s="417"/>
      <c r="AH33" s="417"/>
      <c r="AI33" s="417"/>
      <c r="AJ33" s="418"/>
      <c r="AK33" s="464">
        <v>3</v>
      </c>
      <c r="AL33" s="460"/>
      <c r="AM33" s="460"/>
      <c r="AN33" s="460"/>
      <c r="AO33" s="460"/>
      <c r="AP33" s="460" t="s">
        <v>563</v>
      </c>
      <c r="AQ33" s="460"/>
      <c r="AR33" s="460"/>
      <c r="AS33" s="460"/>
      <c r="AT33" s="460"/>
      <c r="AU33" s="460" t="s">
        <v>563</v>
      </c>
      <c r="AV33" s="460"/>
      <c r="AW33" s="460"/>
      <c r="AX33" s="460"/>
      <c r="AY33" s="460"/>
      <c r="AZ33" s="461" t="s">
        <v>563</v>
      </c>
      <c r="BA33" s="461"/>
      <c r="BB33" s="461"/>
      <c r="BC33" s="461"/>
      <c r="BD33" s="461"/>
      <c r="BE33" s="462" t="s">
        <v>393</v>
      </c>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4">
        <v>7</v>
      </c>
      <c r="B34" s="410" t="s">
        <v>396</v>
      </c>
      <c r="C34" s="411"/>
      <c r="D34" s="411"/>
      <c r="E34" s="411"/>
      <c r="F34" s="411"/>
      <c r="G34" s="411"/>
      <c r="H34" s="411"/>
      <c r="I34" s="411"/>
      <c r="J34" s="411"/>
      <c r="K34" s="411"/>
      <c r="L34" s="411"/>
      <c r="M34" s="411"/>
      <c r="N34" s="411"/>
      <c r="O34" s="411"/>
      <c r="P34" s="412"/>
      <c r="Q34" s="413">
        <v>18289</v>
      </c>
      <c r="R34" s="414"/>
      <c r="S34" s="414"/>
      <c r="T34" s="414"/>
      <c r="U34" s="414"/>
      <c r="V34" s="414">
        <v>14662</v>
      </c>
      <c r="W34" s="414"/>
      <c r="X34" s="414"/>
      <c r="Y34" s="414"/>
      <c r="Z34" s="414"/>
      <c r="AA34" s="414">
        <v>3628</v>
      </c>
      <c r="AB34" s="414"/>
      <c r="AC34" s="414"/>
      <c r="AD34" s="414"/>
      <c r="AE34" s="415"/>
      <c r="AF34" s="416">
        <v>3203</v>
      </c>
      <c r="AG34" s="417"/>
      <c r="AH34" s="417"/>
      <c r="AI34" s="417"/>
      <c r="AJ34" s="418"/>
      <c r="AK34" s="464">
        <v>9568</v>
      </c>
      <c r="AL34" s="460"/>
      <c r="AM34" s="460"/>
      <c r="AN34" s="460"/>
      <c r="AO34" s="460"/>
      <c r="AP34" s="460">
        <v>94337</v>
      </c>
      <c r="AQ34" s="460"/>
      <c r="AR34" s="460"/>
      <c r="AS34" s="460"/>
      <c r="AT34" s="460"/>
      <c r="AU34" s="460">
        <v>43017</v>
      </c>
      <c r="AV34" s="460"/>
      <c r="AW34" s="460"/>
      <c r="AX34" s="460"/>
      <c r="AY34" s="460"/>
      <c r="AZ34" s="461" t="s">
        <v>563</v>
      </c>
      <c r="BA34" s="461"/>
      <c r="BB34" s="461"/>
      <c r="BC34" s="461"/>
      <c r="BD34" s="461"/>
      <c r="BE34" s="462" t="s">
        <v>393</v>
      </c>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4">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4">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397</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2" t="s">
        <v>377</v>
      </c>
      <c r="B63" s="419" t="s">
        <v>398</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38272</v>
      </c>
      <c r="AG63" s="474"/>
      <c r="AH63" s="474"/>
      <c r="AI63" s="474"/>
      <c r="AJ63" s="475"/>
      <c r="AK63" s="476"/>
      <c r="AL63" s="471"/>
      <c r="AM63" s="471"/>
      <c r="AN63" s="471"/>
      <c r="AO63" s="471"/>
      <c r="AP63" s="474">
        <v>119173</v>
      </c>
      <c r="AQ63" s="474"/>
      <c r="AR63" s="474"/>
      <c r="AS63" s="474"/>
      <c r="AT63" s="474"/>
      <c r="AU63" s="474">
        <v>46430</v>
      </c>
      <c r="AV63" s="474"/>
      <c r="AW63" s="474"/>
      <c r="AX63" s="474"/>
      <c r="AY63" s="474"/>
      <c r="AZ63" s="478"/>
      <c r="BA63" s="478"/>
      <c r="BB63" s="478"/>
      <c r="BC63" s="478"/>
      <c r="BD63" s="478"/>
      <c r="BE63" s="479"/>
      <c r="BF63" s="479"/>
      <c r="BG63" s="479"/>
      <c r="BH63" s="479"/>
      <c r="BI63" s="480"/>
      <c r="BJ63" s="481" t="s">
        <v>122</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400</v>
      </c>
      <c r="B66" s="358"/>
      <c r="C66" s="358"/>
      <c r="D66" s="358"/>
      <c r="E66" s="358"/>
      <c r="F66" s="358"/>
      <c r="G66" s="358"/>
      <c r="H66" s="358"/>
      <c r="I66" s="358"/>
      <c r="J66" s="358"/>
      <c r="K66" s="358"/>
      <c r="L66" s="358"/>
      <c r="M66" s="358"/>
      <c r="N66" s="358"/>
      <c r="O66" s="358"/>
      <c r="P66" s="359"/>
      <c r="Q66" s="363" t="s">
        <v>381</v>
      </c>
      <c r="R66" s="364"/>
      <c r="S66" s="364"/>
      <c r="T66" s="364"/>
      <c r="U66" s="365"/>
      <c r="V66" s="363" t="s">
        <v>382</v>
      </c>
      <c r="W66" s="364"/>
      <c r="X66" s="364"/>
      <c r="Y66" s="364"/>
      <c r="Z66" s="365"/>
      <c r="AA66" s="363" t="s">
        <v>383</v>
      </c>
      <c r="AB66" s="364"/>
      <c r="AC66" s="364"/>
      <c r="AD66" s="364"/>
      <c r="AE66" s="365"/>
      <c r="AF66" s="484" t="s">
        <v>384</v>
      </c>
      <c r="AG66" s="445"/>
      <c r="AH66" s="445"/>
      <c r="AI66" s="445"/>
      <c r="AJ66" s="485"/>
      <c r="AK66" s="363" t="s">
        <v>385</v>
      </c>
      <c r="AL66" s="358"/>
      <c r="AM66" s="358"/>
      <c r="AN66" s="358"/>
      <c r="AO66" s="359"/>
      <c r="AP66" s="363" t="s">
        <v>386</v>
      </c>
      <c r="AQ66" s="364"/>
      <c r="AR66" s="364"/>
      <c r="AS66" s="364"/>
      <c r="AT66" s="365"/>
      <c r="AU66" s="363" t="s">
        <v>401</v>
      </c>
      <c r="AV66" s="364"/>
      <c r="AW66" s="364"/>
      <c r="AX66" s="364"/>
      <c r="AY66" s="365"/>
      <c r="AZ66" s="363" t="s">
        <v>364</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8">
        <v>1</v>
      </c>
      <c r="B68" s="499" t="s">
        <v>564</v>
      </c>
      <c r="C68" s="500"/>
      <c r="D68" s="500"/>
      <c r="E68" s="500"/>
      <c r="F68" s="500"/>
      <c r="G68" s="500"/>
      <c r="H68" s="500"/>
      <c r="I68" s="500"/>
      <c r="J68" s="500"/>
      <c r="K68" s="500"/>
      <c r="L68" s="500"/>
      <c r="M68" s="500"/>
      <c r="N68" s="500"/>
      <c r="O68" s="500"/>
      <c r="P68" s="501"/>
      <c r="Q68" s="502">
        <v>1062</v>
      </c>
      <c r="R68" s="496"/>
      <c r="S68" s="496"/>
      <c r="T68" s="496"/>
      <c r="U68" s="496"/>
      <c r="V68" s="496">
        <v>988</v>
      </c>
      <c r="W68" s="496"/>
      <c r="X68" s="496"/>
      <c r="Y68" s="496"/>
      <c r="Z68" s="496"/>
      <c r="AA68" s="496">
        <v>74</v>
      </c>
      <c r="AB68" s="496"/>
      <c r="AC68" s="496"/>
      <c r="AD68" s="496"/>
      <c r="AE68" s="496"/>
      <c r="AF68" s="496">
        <v>74</v>
      </c>
      <c r="AG68" s="496"/>
      <c r="AH68" s="496"/>
      <c r="AI68" s="496"/>
      <c r="AJ68" s="496"/>
      <c r="AK68" s="496" t="s">
        <v>563</v>
      </c>
      <c r="AL68" s="496"/>
      <c r="AM68" s="496"/>
      <c r="AN68" s="496"/>
      <c r="AO68" s="496"/>
      <c r="AP68" s="496">
        <v>2169</v>
      </c>
      <c r="AQ68" s="496"/>
      <c r="AR68" s="496"/>
      <c r="AS68" s="496"/>
      <c r="AT68" s="496"/>
      <c r="AU68" s="496">
        <v>1640</v>
      </c>
      <c r="AV68" s="496"/>
      <c r="AW68" s="496"/>
      <c r="AX68" s="496"/>
      <c r="AY68" s="496"/>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0">
        <v>2</v>
      </c>
      <c r="B69" s="503" t="s">
        <v>565</v>
      </c>
      <c r="C69" s="504"/>
      <c r="D69" s="504"/>
      <c r="E69" s="504"/>
      <c r="F69" s="504"/>
      <c r="G69" s="504"/>
      <c r="H69" s="504"/>
      <c r="I69" s="504"/>
      <c r="J69" s="504"/>
      <c r="K69" s="504"/>
      <c r="L69" s="504"/>
      <c r="M69" s="504"/>
      <c r="N69" s="504"/>
      <c r="O69" s="504"/>
      <c r="P69" s="505"/>
      <c r="Q69" s="506">
        <v>731</v>
      </c>
      <c r="R69" s="460"/>
      <c r="S69" s="460"/>
      <c r="T69" s="460"/>
      <c r="U69" s="460"/>
      <c r="V69" s="460">
        <v>704</v>
      </c>
      <c r="W69" s="460"/>
      <c r="X69" s="460"/>
      <c r="Y69" s="460"/>
      <c r="Z69" s="460"/>
      <c r="AA69" s="460">
        <v>26</v>
      </c>
      <c r="AB69" s="460"/>
      <c r="AC69" s="460"/>
      <c r="AD69" s="460"/>
      <c r="AE69" s="460"/>
      <c r="AF69" s="460">
        <v>2244</v>
      </c>
      <c r="AG69" s="460"/>
      <c r="AH69" s="460"/>
      <c r="AI69" s="460"/>
      <c r="AJ69" s="460"/>
      <c r="AK69" s="460" t="s">
        <v>563</v>
      </c>
      <c r="AL69" s="460"/>
      <c r="AM69" s="460"/>
      <c r="AN69" s="460"/>
      <c r="AO69" s="460"/>
      <c r="AP69" s="460">
        <v>3214</v>
      </c>
      <c r="AQ69" s="460"/>
      <c r="AR69" s="460"/>
      <c r="AS69" s="460"/>
      <c r="AT69" s="460"/>
      <c r="AU69" s="460" t="s">
        <v>563</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0">
        <v>3</v>
      </c>
      <c r="B70" s="503" t="s">
        <v>566</v>
      </c>
      <c r="C70" s="504"/>
      <c r="D70" s="504"/>
      <c r="E70" s="504"/>
      <c r="F70" s="504"/>
      <c r="G70" s="504"/>
      <c r="H70" s="504"/>
      <c r="I70" s="504"/>
      <c r="J70" s="504"/>
      <c r="K70" s="504"/>
      <c r="L70" s="504"/>
      <c r="M70" s="504"/>
      <c r="N70" s="504"/>
      <c r="O70" s="504"/>
      <c r="P70" s="505"/>
      <c r="Q70" s="506">
        <v>1794</v>
      </c>
      <c r="R70" s="460"/>
      <c r="S70" s="460"/>
      <c r="T70" s="460"/>
      <c r="U70" s="460"/>
      <c r="V70" s="460">
        <v>1351</v>
      </c>
      <c r="W70" s="460"/>
      <c r="X70" s="460"/>
      <c r="Y70" s="460"/>
      <c r="Z70" s="460"/>
      <c r="AA70" s="460">
        <v>443</v>
      </c>
      <c r="AB70" s="460"/>
      <c r="AC70" s="460"/>
      <c r="AD70" s="460"/>
      <c r="AE70" s="460"/>
      <c r="AF70" s="460">
        <v>4889</v>
      </c>
      <c r="AG70" s="460"/>
      <c r="AH70" s="460"/>
      <c r="AI70" s="460"/>
      <c r="AJ70" s="460"/>
      <c r="AK70" s="460" t="s">
        <v>563</v>
      </c>
      <c r="AL70" s="460"/>
      <c r="AM70" s="460"/>
      <c r="AN70" s="460"/>
      <c r="AO70" s="460"/>
      <c r="AP70" s="460">
        <v>3498</v>
      </c>
      <c r="AQ70" s="460"/>
      <c r="AR70" s="460"/>
      <c r="AS70" s="460"/>
      <c r="AT70" s="460"/>
      <c r="AU70" s="460" t="s">
        <v>563</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0">
        <v>4</v>
      </c>
      <c r="B71" s="503" t="s">
        <v>567</v>
      </c>
      <c r="C71" s="504"/>
      <c r="D71" s="504"/>
      <c r="E71" s="504"/>
      <c r="F71" s="504"/>
      <c r="G71" s="504"/>
      <c r="H71" s="504"/>
      <c r="I71" s="504"/>
      <c r="J71" s="504"/>
      <c r="K71" s="504"/>
      <c r="L71" s="504"/>
      <c r="M71" s="504"/>
      <c r="N71" s="504"/>
      <c r="O71" s="504"/>
      <c r="P71" s="505"/>
      <c r="Q71" s="506">
        <v>6260</v>
      </c>
      <c r="R71" s="460"/>
      <c r="S71" s="460"/>
      <c r="T71" s="460"/>
      <c r="U71" s="460"/>
      <c r="V71" s="460">
        <v>6817</v>
      </c>
      <c r="W71" s="460"/>
      <c r="X71" s="460"/>
      <c r="Y71" s="460"/>
      <c r="Z71" s="460"/>
      <c r="AA71" s="460">
        <v>-557</v>
      </c>
      <c r="AB71" s="460"/>
      <c r="AC71" s="460"/>
      <c r="AD71" s="460"/>
      <c r="AE71" s="460"/>
      <c r="AF71" s="460">
        <v>3266</v>
      </c>
      <c r="AG71" s="460"/>
      <c r="AH71" s="460"/>
      <c r="AI71" s="460"/>
      <c r="AJ71" s="460"/>
      <c r="AK71" s="460" t="s">
        <v>563</v>
      </c>
      <c r="AL71" s="460"/>
      <c r="AM71" s="460"/>
      <c r="AN71" s="460"/>
      <c r="AO71" s="460"/>
      <c r="AP71" s="460">
        <v>13755</v>
      </c>
      <c r="AQ71" s="460"/>
      <c r="AR71" s="460"/>
      <c r="AS71" s="460"/>
      <c r="AT71" s="460"/>
      <c r="AU71" s="460" t="s">
        <v>563</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0">
        <v>5</v>
      </c>
      <c r="B72" s="503" t="s">
        <v>568</v>
      </c>
      <c r="C72" s="504"/>
      <c r="D72" s="504"/>
      <c r="E72" s="504"/>
      <c r="F72" s="504"/>
      <c r="G72" s="504"/>
      <c r="H72" s="504"/>
      <c r="I72" s="504"/>
      <c r="J72" s="504"/>
      <c r="K72" s="504"/>
      <c r="L72" s="504"/>
      <c r="M72" s="504"/>
      <c r="N72" s="504"/>
      <c r="O72" s="504"/>
      <c r="P72" s="505"/>
      <c r="Q72" s="506">
        <v>501</v>
      </c>
      <c r="R72" s="460"/>
      <c r="S72" s="460"/>
      <c r="T72" s="460"/>
      <c r="U72" s="460"/>
      <c r="V72" s="460">
        <v>501</v>
      </c>
      <c r="W72" s="460"/>
      <c r="X72" s="460"/>
      <c r="Y72" s="460"/>
      <c r="Z72" s="460"/>
      <c r="AA72" s="460">
        <v>1</v>
      </c>
      <c r="AB72" s="460"/>
      <c r="AC72" s="460"/>
      <c r="AD72" s="460"/>
      <c r="AE72" s="460"/>
      <c r="AF72" s="460">
        <v>1</v>
      </c>
      <c r="AG72" s="460"/>
      <c r="AH72" s="460"/>
      <c r="AI72" s="460"/>
      <c r="AJ72" s="460"/>
      <c r="AK72" s="460" t="s">
        <v>563</v>
      </c>
      <c r="AL72" s="460"/>
      <c r="AM72" s="460"/>
      <c r="AN72" s="460"/>
      <c r="AO72" s="460"/>
      <c r="AP72" s="460" t="s">
        <v>563</v>
      </c>
      <c r="AQ72" s="460"/>
      <c r="AR72" s="460"/>
      <c r="AS72" s="460"/>
      <c r="AT72" s="460"/>
      <c r="AU72" s="460" t="s">
        <v>563</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0">
        <v>6</v>
      </c>
      <c r="B73" s="503" t="s">
        <v>569</v>
      </c>
      <c r="C73" s="504"/>
      <c r="D73" s="504"/>
      <c r="E73" s="504"/>
      <c r="F73" s="504"/>
      <c r="G73" s="504"/>
      <c r="H73" s="504"/>
      <c r="I73" s="504"/>
      <c r="J73" s="504"/>
      <c r="K73" s="504"/>
      <c r="L73" s="504"/>
      <c r="M73" s="504"/>
      <c r="N73" s="504"/>
      <c r="O73" s="504"/>
      <c r="P73" s="505"/>
      <c r="Q73" s="506">
        <v>292</v>
      </c>
      <c r="R73" s="460"/>
      <c r="S73" s="460"/>
      <c r="T73" s="460"/>
      <c r="U73" s="460"/>
      <c r="V73" s="460">
        <v>243</v>
      </c>
      <c r="W73" s="460"/>
      <c r="X73" s="460"/>
      <c r="Y73" s="460"/>
      <c r="Z73" s="460"/>
      <c r="AA73" s="460">
        <v>48</v>
      </c>
      <c r="AB73" s="460"/>
      <c r="AC73" s="460"/>
      <c r="AD73" s="460"/>
      <c r="AE73" s="460"/>
      <c r="AF73" s="460">
        <v>45</v>
      </c>
      <c r="AG73" s="460"/>
      <c r="AH73" s="460"/>
      <c r="AI73" s="460"/>
      <c r="AJ73" s="460"/>
      <c r="AK73" s="460" t="s">
        <v>563</v>
      </c>
      <c r="AL73" s="460"/>
      <c r="AM73" s="460"/>
      <c r="AN73" s="460"/>
      <c r="AO73" s="460"/>
      <c r="AP73" s="460">
        <v>8</v>
      </c>
      <c r="AQ73" s="460"/>
      <c r="AR73" s="460"/>
      <c r="AS73" s="460"/>
      <c r="AT73" s="460"/>
      <c r="AU73" s="460" t="s">
        <v>563</v>
      </c>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0">
        <v>7</v>
      </c>
      <c r="B74" s="503" t="s">
        <v>570</v>
      </c>
      <c r="C74" s="504"/>
      <c r="D74" s="504"/>
      <c r="E74" s="504"/>
      <c r="F74" s="504"/>
      <c r="G74" s="504"/>
      <c r="H74" s="504"/>
      <c r="I74" s="504"/>
      <c r="J74" s="504"/>
      <c r="K74" s="504"/>
      <c r="L74" s="504"/>
      <c r="M74" s="504"/>
      <c r="N74" s="504"/>
      <c r="O74" s="504"/>
      <c r="P74" s="505"/>
      <c r="Q74" s="506">
        <v>30</v>
      </c>
      <c r="R74" s="460"/>
      <c r="S74" s="460"/>
      <c r="T74" s="460"/>
      <c r="U74" s="460"/>
      <c r="V74" s="460">
        <v>28</v>
      </c>
      <c r="W74" s="460"/>
      <c r="X74" s="460"/>
      <c r="Y74" s="460"/>
      <c r="Z74" s="460"/>
      <c r="AA74" s="460">
        <v>2</v>
      </c>
      <c r="AB74" s="460"/>
      <c r="AC74" s="460"/>
      <c r="AD74" s="460"/>
      <c r="AE74" s="460"/>
      <c r="AF74" s="460">
        <v>2</v>
      </c>
      <c r="AG74" s="460"/>
      <c r="AH74" s="460"/>
      <c r="AI74" s="460"/>
      <c r="AJ74" s="460"/>
      <c r="AK74" s="460" t="s">
        <v>489</v>
      </c>
      <c r="AL74" s="460"/>
      <c r="AM74" s="460"/>
      <c r="AN74" s="460"/>
      <c r="AO74" s="460"/>
      <c r="AP74" s="460" t="s">
        <v>489</v>
      </c>
      <c r="AQ74" s="460"/>
      <c r="AR74" s="460"/>
      <c r="AS74" s="460"/>
      <c r="AT74" s="460"/>
      <c r="AU74" s="460" t="s">
        <v>563</v>
      </c>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0">
        <v>8</v>
      </c>
      <c r="B75" s="503" t="s">
        <v>571</v>
      </c>
      <c r="C75" s="504"/>
      <c r="D75" s="504"/>
      <c r="E75" s="504"/>
      <c r="F75" s="504"/>
      <c r="G75" s="504"/>
      <c r="H75" s="504"/>
      <c r="I75" s="504"/>
      <c r="J75" s="504"/>
      <c r="K75" s="504"/>
      <c r="L75" s="504"/>
      <c r="M75" s="504"/>
      <c r="N75" s="504"/>
      <c r="O75" s="504"/>
      <c r="P75" s="505"/>
      <c r="Q75" s="507">
        <v>32</v>
      </c>
      <c r="R75" s="508"/>
      <c r="S75" s="508"/>
      <c r="T75" s="508"/>
      <c r="U75" s="464"/>
      <c r="V75" s="509">
        <v>29</v>
      </c>
      <c r="W75" s="508"/>
      <c r="X75" s="508"/>
      <c r="Y75" s="508"/>
      <c r="Z75" s="464"/>
      <c r="AA75" s="509">
        <v>3</v>
      </c>
      <c r="AB75" s="508"/>
      <c r="AC75" s="508"/>
      <c r="AD75" s="508"/>
      <c r="AE75" s="464"/>
      <c r="AF75" s="509">
        <v>3</v>
      </c>
      <c r="AG75" s="508"/>
      <c r="AH75" s="508"/>
      <c r="AI75" s="508"/>
      <c r="AJ75" s="464"/>
      <c r="AK75" s="509">
        <v>6</v>
      </c>
      <c r="AL75" s="508"/>
      <c r="AM75" s="508"/>
      <c r="AN75" s="508"/>
      <c r="AO75" s="464"/>
      <c r="AP75" s="509" t="s">
        <v>563</v>
      </c>
      <c r="AQ75" s="508"/>
      <c r="AR75" s="508"/>
      <c r="AS75" s="508"/>
      <c r="AT75" s="464"/>
      <c r="AU75" s="460" t="s">
        <v>563</v>
      </c>
      <c r="AV75" s="460"/>
      <c r="AW75" s="460"/>
      <c r="AX75" s="460"/>
      <c r="AY75" s="460"/>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0">
        <v>9</v>
      </c>
      <c r="B76" s="503" t="s">
        <v>572</v>
      </c>
      <c r="C76" s="504"/>
      <c r="D76" s="504"/>
      <c r="E76" s="504"/>
      <c r="F76" s="504"/>
      <c r="G76" s="504"/>
      <c r="H76" s="504"/>
      <c r="I76" s="504"/>
      <c r="J76" s="504"/>
      <c r="K76" s="504"/>
      <c r="L76" s="504"/>
      <c r="M76" s="504"/>
      <c r="N76" s="504"/>
      <c r="O76" s="504"/>
      <c r="P76" s="505"/>
      <c r="Q76" s="507">
        <v>30</v>
      </c>
      <c r="R76" s="508"/>
      <c r="S76" s="508"/>
      <c r="T76" s="508"/>
      <c r="U76" s="464"/>
      <c r="V76" s="509">
        <v>17</v>
      </c>
      <c r="W76" s="508"/>
      <c r="X76" s="508"/>
      <c r="Y76" s="508"/>
      <c r="Z76" s="464"/>
      <c r="AA76" s="509">
        <v>14</v>
      </c>
      <c r="AB76" s="508"/>
      <c r="AC76" s="508"/>
      <c r="AD76" s="508"/>
      <c r="AE76" s="464"/>
      <c r="AF76" s="509">
        <v>14</v>
      </c>
      <c r="AG76" s="508"/>
      <c r="AH76" s="508"/>
      <c r="AI76" s="508"/>
      <c r="AJ76" s="464"/>
      <c r="AK76" s="509" t="s">
        <v>563</v>
      </c>
      <c r="AL76" s="508"/>
      <c r="AM76" s="508"/>
      <c r="AN76" s="508"/>
      <c r="AO76" s="464"/>
      <c r="AP76" s="509" t="s">
        <v>563</v>
      </c>
      <c r="AQ76" s="508"/>
      <c r="AR76" s="508"/>
      <c r="AS76" s="508"/>
      <c r="AT76" s="464"/>
      <c r="AU76" s="460" t="s">
        <v>563</v>
      </c>
      <c r="AV76" s="460"/>
      <c r="AW76" s="460"/>
      <c r="AX76" s="460"/>
      <c r="AY76" s="460"/>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0">
        <v>10</v>
      </c>
      <c r="B77" s="503" t="s">
        <v>573</v>
      </c>
      <c r="C77" s="504"/>
      <c r="D77" s="504"/>
      <c r="E77" s="504"/>
      <c r="F77" s="504"/>
      <c r="G77" s="504"/>
      <c r="H77" s="504"/>
      <c r="I77" s="504"/>
      <c r="J77" s="504"/>
      <c r="K77" s="504"/>
      <c r="L77" s="504"/>
      <c r="M77" s="504"/>
      <c r="N77" s="504"/>
      <c r="O77" s="504"/>
      <c r="P77" s="505"/>
      <c r="Q77" s="507">
        <v>7438</v>
      </c>
      <c r="R77" s="508"/>
      <c r="S77" s="508"/>
      <c r="T77" s="508"/>
      <c r="U77" s="464"/>
      <c r="V77" s="509">
        <v>6893</v>
      </c>
      <c r="W77" s="508"/>
      <c r="X77" s="508"/>
      <c r="Y77" s="508"/>
      <c r="Z77" s="464"/>
      <c r="AA77" s="509">
        <v>545</v>
      </c>
      <c r="AB77" s="508"/>
      <c r="AC77" s="508"/>
      <c r="AD77" s="508"/>
      <c r="AE77" s="464"/>
      <c r="AF77" s="509">
        <v>545</v>
      </c>
      <c r="AG77" s="508"/>
      <c r="AH77" s="508"/>
      <c r="AI77" s="508"/>
      <c r="AJ77" s="464"/>
      <c r="AK77" s="509">
        <v>275</v>
      </c>
      <c r="AL77" s="508"/>
      <c r="AM77" s="508"/>
      <c r="AN77" s="508"/>
      <c r="AO77" s="464"/>
      <c r="AP77" s="509" t="s">
        <v>563</v>
      </c>
      <c r="AQ77" s="508"/>
      <c r="AR77" s="508"/>
      <c r="AS77" s="508"/>
      <c r="AT77" s="464"/>
      <c r="AU77" s="460" t="s">
        <v>563</v>
      </c>
      <c r="AV77" s="460"/>
      <c r="AW77" s="460"/>
      <c r="AX77" s="460"/>
      <c r="AY77" s="460"/>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0">
        <v>11</v>
      </c>
      <c r="B78" s="503" t="s">
        <v>574</v>
      </c>
      <c r="C78" s="504"/>
      <c r="D78" s="504"/>
      <c r="E78" s="504"/>
      <c r="F78" s="504"/>
      <c r="G78" s="504"/>
      <c r="H78" s="504"/>
      <c r="I78" s="504"/>
      <c r="J78" s="504"/>
      <c r="K78" s="504"/>
      <c r="L78" s="504"/>
      <c r="M78" s="504"/>
      <c r="N78" s="504"/>
      <c r="O78" s="504"/>
      <c r="P78" s="505"/>
      <c r="Q78" s="506">
        <v>1199</v>
      </c>
      <c r="R78" s="460"/>
      <c r="S78" s="460"/>
      <c r="T78" s="460"/>
      <c r="U78" s="460"/>
      <c r="V78" s="460">
        <v>1199</v>
      </c>
      <c r="W78" s="460"/>
      <c r="X78" s="460"/>
      <c r="Y78" s="460"/>
      <c r="Z78" s="460"/>
      <c r="AA78" s="460" t="s">
        <v>563</v>
      </c>
      <c r="AB78" s="460"/>
      <c r="AC78" s="460"/>
      <c r="AD78" s="460"/>
      <c r="AE78" s="460"/>
      <c r="AF78" s="460" t="s">
        <v>563</v>
      </c>
      <c r="AG78" s="460"/>
      <c r="AH78" s="460"/>
      <c r="AI78" s="460"/>
      <c r="AJ78" s="460"/>
      <c r="AK78" s="460" t="s">
        <v>563</v>
      </c>
      <c r="AL78" s="460"/>
      <c r="AM78" s="460"/>
      <c r="AN78" s="460"/>
      <c r="AO78" s="460"/>
      <c r="AP78" s="460" t="s">
        <v>563</v>
      </c>
      <c r="AQ78" s="460"/>
      <c r="AR78" s="460"/>
      <c r="AS78" s="460"/>
      <c r="AT78" s="460"/>
      <c r="AU78" s="460" t="s">
        <v>563</v>
      </c>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0">
        <v>12</v>
      </c>
      <c r="B79" s="503" t="s">
        <v>575</v>
      </c>
      <c r="C79" s="504"/>
      <c r="D79" s="504"/>
      <c r="E79" s="504"/>
      <c r="F79" s="504"/>
      <c r="G79" s="504"/>
      <c r="H79" s="504"/>
      <c r="I79" s="504"/>
      <c r="J79" s="504"/>
      <c r="K79" s="504"/>
      <c r="L79" s="504"/>
      <c r="M79" s="504"/>
      <c r="N79" s="504"/>
      <c r="O79" s="504"/>
      <c r="P79" s="505"/>
      <c r="Q79" s="506">
        <v>313311</v>
      </c>
      <c r="R79" s="460"/>
      <c r="S79" s="460"/>
      <c r="T79" s="460"/>
      <c r="U79" s="460"/>
      <c r="V79" s="460">
        <v>310666</v>
      </c>
      <c r="W79" s="460"/>
      <c r="X79" s="460"/>
      <c r="Y79" s="460"/>
      <c r="Z79" s="460"/>
      <c r="AA79" s="460">
        <v>2644</v>
      </c>
      <c r="AB79" s="460"/>
      <c r="AC79" s="460"/>
      <c r="AD79" s="460"/>
      <c r="AE79" s="460"/>
      <c r="AF79" s="460">
        <v>2644</v>
      </c>
      <c r="AG79" s="460"/>
      <c r="AH79" s="460"/>
      <c r="AI79" s="460"/>
      <c r="AJ79" s="460"/>
      <c r="AK79" s="460">
        <v>2298</v>
      </c>
      <c r="AL79" s="460"/>
      <c r="AM79" s="460"/>
      <c r="AN79" s="460"/>
      <c r="AO79" s="460"/>
      <c r="AP79" s="460" t="s">
        <v>563</v>
      </c>
      <c r="AQ79" s="460"/>
      <c r="AR79" s="460"/>
      <c r="AS79" s="460"/>
      <c r="AT79" s="460"/>
      <c r="AU79" s="460" t="s">
        <v>563</v>
      </c>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0">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0">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0">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0">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0">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0">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0">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6">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2" t="s">
        <v>377</v>
      </c>
      <c r="B88" s="419" t="s">
        <v>402</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13725</v>
      </c>
      <c r="AG88" s="474"/>
      <c r="AH88" s="474"/>
      <c r="AI88" s="474"/>
      <c r="AJ88" s="474"/>
      <c r="AK88" s="471"/>
      <c r="AL88" s="471"/>
      <c r="AM88" s="471"/>
      <c r="AN88" s="471"/>
      <c r="AO88" s="471"/>
      <c r="AP88" s="474">
        <v>22644</v>
      </c>
      <c r="AQ88" s="474"/>
      <c r="AR88" s="474"/>
      <c r="AS88" s="474"/>
      <c r="AT88" s="474"/>
      <c r="AU88" s="474">
        <v>1640</v>
      </c>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419" t="s">
        <v>403</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1359</v>
      </c>
      <c r="CS102" s="482"/>
      <c r="CT102" s="482"/>
      <c r="CU102" s="482"/>
      <c r="CV102" s="521"/>
      <c r="CW102" s="520">
        <v>434</v>
      </c>
      <c r="CX102" s="482"/>
      <c r="CY102" s="482"/>
      <c r="CZ102" s="482"/>
      <c r="DA102" s="521"/>
      <c r="DB102" s="520">
        <v>1891</v>
      </c>
      <c r="DC102" s="482"/>
      <c r="DD102" s="482"/>
      <c r="DE102" s="482"/>
      <c r="DF102" s="521"/>
      <c r="DG102" s="520" t="s">
        <v>576</v>
      </c>
      <c r="DH102" s="482"/>
      <c r="DI102" s="482"/>
      <c r="DJ102" s="482"/>
      <c r="DK102" s="521"/>
      <c r="DL102" s="520">
        <v>139</v>
      </c>
      <c r="DM102" s="482"/>
      <c r="DN102" s="482"/>
      <c r="DO102" s="482"/>
      <c r="DP102" s="521"/>
      <c r="DQ102" s="520">
        <v>120</v>
      </c>
      <c r="DR102" s="482"/>
      <c r="DS102" s="482"/>
      <c r="DT102" s="482"/>
      <c r="DU102" s="521"/>
      <c r="DV102" s="419"/>
      <c r="DW102" s="420"/>
      <c r="DX102" s="420"/>
      <c r="DY102" s="420"/>
      <c r="DZ102" s="544"/>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5" t="s">
        <v>404</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6" t="s">
        <v>405</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408</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409</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410</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411</v>
      </c>
      <c r="AB109" s="523"/>
      <c r="AC109" s="523"/>
      <c r="AD109" s="523"/>
      <c r="AE109" s="524"/>
      <c r="AF109" s="522" t="s">
        <v>412</v>
      </c>
      <c r="AG109" s="523"/>
      <c r="AH109" s="523"/>
      <c r="AI109" s="523"/>
      <c r="AJ109" s="524"/>
      <c r="AK109" s="522" t="s">
        <v>294</v>
      </c>
      <c r="AL109" s="523"/>
      <c r="AM109" s="523"/>
      <c r="AN109" s="523"/>
      <c r="AO109" s="524"/>
      <c r="AP109" s="522" t="s">
        <v>413</v>
      </c>
      <c r="AQ109" s="523"/>
      <c r="AR109" s="523"/>
      <c r="AS109" s="523"/>
      <c r="AT109" s="525"/>
      <c r="AU109" s="542" t="s">
        <v>410</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411</v>
      </c>
      <c r="BR109" s="523"/>
      <c r="BS109" s="523"/>
      <c r="BT109" s="523"/>
      <c r="BU109" s="524"/>
      <c r="BV109" s="522" t="s">
        <v>412</v>
      </c>
      <c r="BW109" s="523"/>
      <c r="BX109" s="523"/>
      <c r="BY109" s="523"/>
      <c r="BZ109" s="524"/>
      <c r="CA109" s="522" t="s">
        <v>294</v>
      </c>
      <c r="CB109" s="523"/>
      <c r="CC109" s="523"/>
      <c r="CD109" s="523"/>
      <c r="CE109" s="524"/>
      <c r="CF109" s="543" t="s">
        <v>413</v>
      </c>
      <c r="CG109" s="543"/>
      <c r="CH109" s="543"/>
      <c r="CI109" s="543"/>
      <c r="CJ109" s="543"/>
      <c r="CK109" s="522" t="s">
        <v>414</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411</v>
      </c>
      <c r="DH109" s="523"/>
      <c r="DI109" s="523"/>
      <c r="DJ109" s="523"/>
      <c r="DK109" s="524"/>
      <c r="DL109" s="522" t="s">
        <v>412</v>
      </c>
      <c r="DM109" s="523"/>
      <c r="DN109" s="523"/>
      <c r="DO109" s="523"/>
      <c r="DP109" s="524"/>
      <c r="DQ109" s="522" t="s">
        <v>294</v>
      </c>
      <c r="DR109" s="523"/>
      <c r="DS109" s="523"/>
      <c r="DT109" s="523"/>
      <c r="DU109" s="524"/>
      <c r="DV109" s="522" t="s">
        <v>413</v>
      </c>
      <c r="DW109" s="523"/>
      <c r="DX109" s="523"/>
      <c r="DY109" s="523"/>
      <c r="DZ109" s="525"/>
    </row>
    <row r="110" spans="1:131" s="212" customFormat="1" ht="26.25" customHeight="1" x14ac:dyDescent="0.2">
      <c r="A110" s="526" t="s">
        <v>415</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17631535</v>
      </c>
      <c r="AB110" s="530"/>
      <c r="AC110" s="530"/>
      <c r="AD110" s="530"/>
      <c r="AE110" s="531"/>
      <c r="AF110" s="532">
        <v>18583751</v>
      </c>
      <c r="AG110" s="530"/>
      <c r="AH110" s="530"/>
      <c r="AI110" s="530"/>
      <c r="AJ110" s="531"/>
      <c r="AK110" s="532">
        <v>18596491</v>
      </c>
      <c r="AL110" s="530"/>
      <c r="AM110" s="530"/>
      <c r="AN110" s="530"/>
      <c r="AO110" s="531"/>
      <c r="AP110" s="533">
        <v>18.5</v>
      </c>
      <c r="AQ110" s="534"/>
      <c r="AR110" s="534"/>
      <c r="AS110" s="534"/>
      <c r="AT110" s="535"/>
      <c r="AU110" s="536" t="s">
        <v>70</v>
      </c>
      <c r="AV110" s="537"/>
      <c r="AW110" s="537"/>
      <c r="AX110" s="537"/>
      <c r="AY110" s="537"/>
      <c r="AZ110" s="559" t="s">
        <v>416</v>
      </c>
      <c r="BA110" s="527"/>
      <c r="BB110" s="527"/>
      <c r="BC110" s="527"/>
      <c r="BD110" s="527"/>
      <c r="BE110" s="527"/>
      <c r="BF110" s="527"/>
      <c r="BG110" s="527"/>
      <c r="BH110" s="527"/>
      <c r="BI110" s="527"/>
      <c r="BJ110" s="527"/>
      <c r="BK110" s="527"/>
      <c r="BL110" s="527"/>
      <c r="BM110" s="527"/>
      <c r="BN110" s="527"/>
      <c r="BO110" s="527"/>
      <c r="BP110" s="528"/>
      <c r="BQ110" s="560">
        <v>195267601</v>
      </c>
      <c r="BR110" s="561"/>
      <c r="BS110" s="561"/>
      <c r="BT110" s="561"/>
      <c r="BU110" s="561"/>
      <c r="BV110" s="561">
        <v>204249928</v>
      </c>
      <c r="BW110" s="561"/>
      <c r="BX110" s="561"/>
      <c r="BY110" s="561"/>
      <c r="BZ110" s="561"/>
      <c r="CA110" s="561">
        <v>202312372</v>
      </c>
      <c r="CB110" s="561"/>
      <c r="CC110" s="561"/>
      <c r="CD110" s="561"/>
      <c r="CE110" s="561"/>
      <c r="CF110" s="574">
        <v>201.4</v>
      </c>
      <c r="CG110" s="575"/>
      <c r="CH110" s="575"/>
      <c r="CI110" s="575"/>
      <c r="CJ110" s="575"/>
      <c r="CK110" s="576" t="s">
        <v>417</v>
      </c>
      <c r="CL110" s="577"/>
      <c r="CM110" s="559" t="s">
        <v>418</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v>5915749</v>
      </c>
      <c r="DH110" s="561"/>
      <c r="DI110" s="561"/>
      <c r="DJ110" s="561"/>
      <c r="DK110" s="561"/>
      <c r="DL110" s="561">
        <v>2116884</v>
      </c>
      <c r="DM110" s="561"/>
      <c r="DN110" s="561"/>
      <c r="DO110" s="561"/>
      <c r="DP110" s="561"/>
      <c r="DQ110" s="561">
        <v>4269721</v>
      </c>
      <c r="DR110" s="561"/>
      <c r="DS110" s="561"/>
      <c r="DT110" s="561"/>
      <c r="DU110" s="561"/>
      <c r="DV110" s="562">
        <v>4.3</v>
      </c>
      <c r="DW110" s="562"/>
      <c r="DX110" s="562"/>
      <c r="DY110" s="562"/>
      <c r="DZ110" s="563"/>
    </row>
    <row r="111" spans="1:131" s="212" customFormat="1" ht="26.25" customHeight="1" x14ac:dyDescent="0.2">
      <c r="A111" s="564" t="s">
        <v>419</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420</v>
      </c>
      <c r="BA111" s="553"/>
      <c r="BB111" s="553"/>
      <c r="BC111" s="553"/>
      <c r="BD111" s="553"/>
      <c r="BE111" s="553"/>
      <c r="BF111" s="553"/>
      <c r="BG111" s="553"/>
      <c r="BH111" s="553"/>
      <c r="BI111" s="553"/>
      <c r="BJ111" s="553"/>
      <c r="BK111" s="553"/>
      <c r="BL111" s="553"/>
      <c r="BM111" s="553"/>
      <c r="BN111" s="553"/>
      <c r="BO111" s="553"/>
      <c r="BP111" s="554"/>
      <c r="BQ111" s="555">
        <v>8317105</v>
      </c>
      <c r="BR111" s="556"/>
      <c r="BS111" s="556"/>
      <c r="BT111" s="556"/>
      <c r="BU111" s="556"/>
      <c r="BV111" s="556">
        <v>4386508</v>
      </c>
      <c r="BW111" s="556"/>
      <c r="BX111" s="556"/>
      <c r="BY111" s="556"/>
      <c r="BZ111" s="556"/>
      <c r="CA111" s="556">
        <v>6434066</v>
      </c>
      <c r="CB111" s="556"/>
      <c r="CC111" s="556"/>
      <c r="CD111" s="556"/>
      <c r="CE111" s="556"/>
      <c r="CF111" s="550">
        <v>6.4</v>
      </c>
      <c r="CG111" s="551"/>
      <c r="CH111" s="551"/>
      <c r="CI111" s="551"/>
      <c r="CJ111" s="551"/>
      <c r="CK111" s="578"/>
      <c r="CL111" s="579"/>
      <c r="CM111" s="552" t="s">
        <v>421</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2">
      <c r="A112" s="582" t="s">
        <v>422</v>
      </c>
      <c r="B112" s="583"/>
      <c r="C112" s="553" t="s">
        <v>423</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v>196667</v>
      </c>
      <c r="AB112" s="589"/>
      <c r="AC112" s="589"/>
      <c r="AD112" s="589"/>
      <c r="AE112" s="590"/>
      <c r="AF112" s="591">
        <v>203333</v>
      </c>
      <c r="AG112" s="589"/>
      <c r="AH112" s="589"/>
      <c r="AI112" s="589"/>
      <c r="AJ112" s="590"/>
      <c r="AK112" s="591">
        <v>203333</v>
      </c>
      <c r="AL112" s="589"/>
      <c r="AM112" s="589"/>
      <c r="AN112" s="589"/>
      <c r="AO112" s="590"/>
      <c r="AP112" s="592">
        <v>0.2</v>
      </c>
      <c r="AQ112" s="593"/>
      <c r="AR112" s="593"/>
      <c r="AS112" s="593"/>
      <c r="AT112" s="594"/>
      <c r="AU112" s="538"/>
      <c r="AV112" s="539"/>
      <c r="AW112" s="539"/>
      <c r="AX112" s="539"/>
      <c r="AY112" s="539"/>
      <c r="AZ112" s="552" t="s">
        <v>424</v>
      </c>
      <c r="BA112" s="553"/>
      <c r="BB112" s="553"/>
      <c r="BC112" s="553"/>
      <c r="BD112" s="553"/>
      <c r="BE112" s="553"/>
      <c r="BF112" s="553"/>
      <c r="BG112" s="553"/>
      <c r="BH112" s="553"/>
      <c r="BI112" s="553"/>
      <c r="BJ112" s="553"/>
      <c r="BK112" s="553"/>
      <c r="BL112" s="553"/>
      <c r="BM112" s="553"/>
      <c r="BN112" s="553"/>
      <c r="BO112" s="553"/>
      <c r="BP112" s="554"/>
      <c r="BQ112" s="555">
        <v>54269083</v>
      </c>
      <c r="BR112" s="556"/>
      <c r="BS112" s="556"/>
      <c r="BT112" s="556"/>
      <c r="BU112" s="556"/>
      <c r="BV112" s="556">
        <v>50380761</v>
      </c>
      <c r="BW112" s="556"/>
      <c r="BX112" s="556"/>
      <c r="BY112" s="556"/>
      <c r="BZ112" s="556"/>
      <c r="CA112" s="556">
        <v>46429905</v>
      </c>
      <c r="CB112" s="556"/>
      <c r="CC112" s="556"/>
      <c r="CD112" s="556"/>
      <c r="CE112" s="556"/>
      <c r="CF112" s="550">
        <v>46.2</v>
      </c>
      <c r="CG112" s="551"/>
      <c r="CH112" s="551"/>
      <c r="CI112" s="551"/>
      <c r="CJ112" s="551"/>
      <c r="CK112" s="578"/>
      <c r="CL112" s="579"/>
      <c r="CM112" s="552" t="s">
        <v>425</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
      <c r="A113" s="584"/>
      <c r="B113" s="585"/>
      <c r="C113" s="553" t="s">
        <v>426</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6362791</v>
      </c>
      <c r="AB113" s="568"/>
      <c r="AC113" s="568"/>
      <c r="AD113" s="568"/>
      <c r="AE113" s="569"/>
      <c r="AF113" s="570">
        <v>6105436</v>
      </c>
      <c r="AG113" s="568"/>
      <c r="AH113" s="568"/>
      <c r="AI113" s="568"/>
      <c r="AJ113" s="569"/>
      <c r="AK113" s="570">
        <v>5821547</v>
      </c>
      <c r="AL113" s="568"/>
      <c r="AM113" s="568"/>
      <c r="AN113" s="568"/>
      <c r="AO113" s="569"/>
      <c r="AP113" s="571">
        <v>5.8</v>
      </c>
      <c r="AQ113" s="572"/>
      <c r="AR113" s="572"/>
      <c r="AS113" s="572"/>
      <c r="AT113" s="573"/>
      <c r="AU113" s="538"/>
      <c r="AV113" s="539"/>
      <c r="AW113" s="539"/>
      <c r="AX113" s="539"/>
      <c r="AY113" s="539"/>
      <c r="AZ113" s="552" t="s">
        <v>427</v>
      </c>
      <c r="BA113" s="553"/>
      <c r="BB113" s="553"/>
      <c r="BC113" s="553"/>
      <c r="BD113" s="553"/>
      <c r="BE113" s="553"/>
      <c r="BF113" s="553"/>
      <c r="BG113" s="553"/>
      <c r="BH113" s="553"/>
      <c r="BI113" s="553"/>
      <c r="BJ113" s="553"/>
      <c r="BK113" s="553"/>
      <c r="BL113" s="553"/>
      <c r="BM113" s="553"/>
      <c r="BN113" s="553"/>
      <c r="BO113" s="553"/>
      <c r="BP113" s="554"/>
      <c r="BQ113" s="555">
        <v>527353</v>
      </c>
      <c r="BR113" s="556"/>
      <c r="BS113" s="556"/>
      <c r="BT113" s="556"/>
      <c r="BU113" s="556"/>
      <c r="BV113" s="556">
        <v>1313580</v>
      </c>
      <c r="BW113" s="556"/>
      <c r="BX113" s="556"/>
      <c r="BY113" s="556"/>
      <c r="BZ113" s="556"/>
      <c r="CA113" s="556">
        <v>1640010</v>
      </c>
      <c r="CB113" s="556"/>
      <c r="CC113" s="556"/>
      <c r="CD113" s="556"/>
      <c r="CE113" s="556"/>
      <c r="CF113" s="550">
        <v>1.6</v>
      </c>
      <c r="CG113" s="551"/>
      <c r="CH113" s="551"/>
      <c r="CI113" s="551"/>
      <c r="CJ113" s="551"/>
      <c r="CK113" s="578"/>
      <c r="CL113" s="579"/>
      <c r="CM113" s="552" t="s">
        <v>428</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
      <c r="A114" s="584"/>
      <c r="B114" s="585"/>
      <c r="C114" s="553" t="s">
        <v>429</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13539</v>
      </c>
      <c r="AB114" s="589"/>
      <c r="AC114" s="589"/>
      <c r="AD114" s="589"/>
      <c r="AE114" s="590"/>
      <c r="AF114" s="591">
        <v>1870</v>
      </c>
      <c r="AG114" s="589"/>
      <c r="AH114" s="589"/>
      <c r="AI114" s="589"/>
      <c r="AJ114" s="590"/>
      <c r="AK114" s="591">
        <v>18051</v>
      </c>
      <c r="AL114" s="589"/>
      <c r="AM114" s="589"/>
      <c r="AN114" s="589"/>
      <c r="AO114" s="590"/>
      <c r="AP114" s="592">
        <v>0</v>
      </c>
      <c r="AQ114" s="593"/>
      <c r="AR114" s="593"/>
      <c r="AS114" s="593"/>
      <c r="AT114" s="594"/>
      <c r="AU114" s="538"/>
      <c r="AV114" s="539"/>
      <c r="AW114" s="539"/>
      <c r="AX114" s="539"/>
      <c r="AY114" s="539"/>
      <c r="AZ114" s="552" t="s">
        <v>430</v>
      </c>
      <c r="BA114" s="553"/>
      <c r="BB114" s="553"/>
      <c r="BC114" s="553"/>
      <c r="BD114" s="553"/>
      <c r="BE114" s="553"/>
      <c r="BF114" s="553"/>
      <c r="BG114" s="553"/>
      <c r="BH114" s="553"/>
      <c r="BI114" s="553"/>
      <c r="BJ114" s="553"/>
      <c r="BK114" s="553"/>
      <c r="BL114" s="553"/>
      <c r="BM114" s="553"/>
      <c r="BN114" s="553"/>
      <c r="BO114" s="553"/>
      <c r="BP114" s="554"/>
      <c r="BQ114" s="555">
        <v>21296518</v>
      </c>
      <c r="BR114" s="556"/>
      <c r="BS114" s="556"/>
      <c r="BT114" s="556"/>
      <c r="BU114" s="556"/>
      <c r="BV114" s="556">
        <v>22330496</v>
      </c>
      <c r="BW114" s="556"/>
      <c r="BX114" s="556"/>
      <c r="BY114" s="556"/>
      <c r="BZ114" s="556"/>
      <c r="CA114" s="556">
        <v>22974830</v>
      </c>
      <c r="CB114" s="556"/>
      <c r="CC114" s="556"/>
      <c r="CD114" s="556"/>
      <c r="CE114" s="556"/>
      <c r="CF114" s="550">
        <v>22.9</v>
      </c>
      <c r="CG114" s="551"/>
      <c r="CH114" s="551"/>
      <c r="CI114" s="551"/>
      <c r="CJ114" s="551"/>
      <c r="CK114" s="578"/>
      <c r="CL114" s="579"/>
      <c r="CM114" s="552" t="s">
        <v>431</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
      <c r="A115" s="584"/>
      <c r="B115" s="585"/>
      <c r="C115" s="553" t="s">
        <v>432</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273243</v>
      </c>
      <c r="AB115" s="568"/>
      <c r="AC115" s="568"/>
      <c r="AD115" s="568"/>
      <c r="AE115" s="569"/>
      <c r="AF115" s="570">
        <v>272481</v>
      </c>
      <c r="AG115" s="568"/>
      <c r="AH115" s="568"/>
      <c r="AI115" s="568"/>
      <c r="AJ115" s="569"/>
      <c r="AK115" s="570">
        <v>269191</v>
      </c>
      <c r="AL115" s="568"/>
      <c r="AM115" s="568"/>
      <c r="AN115" s="568"/>
      <c r="AO115" s="569"/>
      <c r="AP115" s="571">
        <v>0.3</v>
      </c>
      <c r="AQ115" s="572"/>
      <c r="AR115" s="572"/>
      <c r="AS115" s="572"/>
      <c r="AT115" s="573"/>
      <c r="AU115" s="538"/>
      <c r="AV115" s="539"/>
      <c r="AW115" s="539"/>
      <c r="AX115" s="539"/>
      <c r="AY115" s="539"/>
      <c r="AZ115" s="552" t="s">
        <v>433</v>
      </c>
      <c r="BA115" s="553"/>
      <c r="BB115" s="553"/>
      <c r="BC115" s="553"/>
      <c r="BD115" s="553"/>
      <c r="BE115" s="553"/>
      <c r="BF115" s="553"/>
      <c r="BG115" s="553"/>
      <c r="BH115" s="553"/>
      <c r="BI115" s="553"/>
      <c r="BJ115" s="553"/>
      <c r="BK115" s="553"/>
      <c r="BL115" s="553"/>
      <c r="BM115" s="553"/>
      <c r="BN115" s="553"/>
      <c r="BO115" s="553"/>
      <c r="BP115" s="554"/>
      <c r="BQ115" s="555">
        <v>122018</v>
      </c>
      <c r="BR115" s="556"/>
      <c r="BS115" s="556"/>
      <c r="BT115" s="556"/>
      <c r="BU115" s="556"/>
      <c r="BV115" s="556">
        <v>128352</v>
      </c>
      <c r="BW115" s="556"/>
      <c r="BX115" s="556"/>
      <c r="BY115" s="556"/>
      <c r="BZ115" s="556"/>
      <c r="CA115" s="556">
        <v>130302</v>
      </c>
      <c r="CB115" s="556"/>
      <c r="CC115" s="556"/>
      <c r="CD115" s="556"/>
      <c r="CE115" s="556"/>
      <c r="CF115" s="550">
        <v>0.1</v>
      </c>
      <c r="CG115" s="551"/>
      <c r="CH115" s="551"/>
      <c r="CI115" s="551"/>
      <c r="CJ115" s="551"/>
      <c r="CK115" s="578"/>
      <c r="CL115" s="579"/>
      <c r="CM115" s="552" t="s">
        <v>434</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v>1741567</v>
      </c>
      <c r="DH115" s="589"/>
      <c r="DI115" s="589"/>
      <c r="DJ115" s="589"/>
      <c r="DK115" s="590"/>
      <c r="DL115" s="591">
        <v>1609216</v>
      </c>
      <c r="DM115" s="589"/>
      <c r="DN115" s="589"/>
      <c r="DO115" s="589"/>
      <c r="DP115" s="590"/>
      <c r="DQ115" s="591">
        <v>1463322</v>
      </c>
      <c r="DR115" s="589"/>
      <c r="DS115" s="589"/>
      <c r="DT115" s="589"/>
      <c r="DU115" s="590"/>
      <c r="DV115" s="592">
        <v>1.5</v>
      </c>
      <c r="DW115" s="593"/>
      <c r="DX115" s="593"/>
      <c r="DY115" s="593"/>
      <c r="DZ115" s="594"/>
    </row>
    <row r="116" spans="1:130" s="212" customFormat="1" ht="26.25" customHeight="1" x14ac:dyDescent="0.2">
      <c r="A116" s="586"/>
      <c r="B116" s="587"/>
      <c r="C116" s="595" t="s">
        <v>435</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v>24</v>
      </c>
      <c r="AB116" s="589"/>
      <c r="AC116" s="589"/>
      <c r="AD116" s="589"/>
      <c r="AE116" s="590"/>
      <c r="AF116" s="591">
        <v>24</v>
      </c>
      <c r="AG116" s="589"/>
      <c r="AH116" s="589"/>
      <c r="AI116" s="589"/>
      <c r="AJ116" s="590"/>
      <c r="AK116" s="591">
        <v>883</v>
      </c>
      <c r="AL116" s="589"/>
      <c r="AM116" s="589"/>
      <c r="AN116" s="589"/>
      <c r="AO116" s="590"/>
      <c r="AP116" s="592">
        <v>0</v>
      </c>
      <c r="AQ116" s="593"/>
      <c r="AR116" s="593"/>
      <c r="AS116" s="593"/>
      <c r="AT116" s="594"/>
      <c r="AU116" s="538"/>
      <c r="AV116" s="539"/>
      <c r="AW116" s="539"/>
      <c r="AX116" s="539"/>
      <c r="AY116" s="539"/>
      <c r="AZ116" s="597" t="s">
        <v>436</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437</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438</v>
      </c>
      <c r="Z117" s="524"/>
      <c r="AA117" s="608">
        <v>24477799</v>
      </c>
      <c r="AB117" s="609"/>
      <c r="AC117" s="609"/>
      <c r="AD117" s="609"/>
      <c r="AE117" s="610"/>
      <c r="AF117" s="611">
        <v>25166895</v>
      </c>
      <c r="AG117" s="609"/>
      <c r="AH117" s="609"/>
      <c r="AI117" s="609"/>
      <c r="AJ117" s="610"/>
      <c r="AK117" s="611">
        <v>24909496</v>
      </c>
      <c r="AL117" s="609"/>
      <c r="AM117" s="609"/>
      <c r="AN117" s="609"/>
      <c r="AO117" s="610"/>
      <c r="AP117" s="612"/>
      <c r="AQ117" s="613"/>
      <c r="AR117" s="613"/>
      <c r="AS117" s="613"/>
      <c r="AT117" s="614"/>
      <c r="AU117" s="538"/>
      <c r="AV117" s="539"/>
      <c r="AW117" s="539"/>
      <c r="AX117" s="539"/>
      <c r="AY117" s="539"/>
      <c r="AZ117" s="604" t="s">
        <v>439</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440</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
      <c r="A118" s="542" t="s">
        <v>414</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411</v>
      </c>
      <c r="AB118" s="523"/>
      <c r="AC118" s="523"/>
      <c r="AD118" s="523"/>
      <c r="AE118" s="524"/>
      <c r="AF118" s="522" t="s">
        <v>412</v>
      </c>
      <c r="AG118" s="523"/>
      <c r="AH118" s="523"/>
      <c r="AI118" s="523"/>
      <c r="AJ118" s="524"/>
      <c r="AK118" s="522" t="s">
        <v>294</v>
      </c>
      <c r="AL118" s="523"/>
      <c r="AM118" s="523"/>
      <c r="AN118" s="523"/>
      <c r="AO118" s="524"/>
      <c r="AP118" s="600" t="s">
        <v>413</v>
      </c>
      <c r="AQ118" s="601"/>
      <c r="AR118" s="601"/>
      <c r="AS118" s="601"/>
      <c r="AT118" s="602"/>
      <c r="AU118" s="538"/>
      <c r="AV118" s="539"/>
      <c r="AW118" s="539"/>
      <c r="AX118" s="539"/>
      <c r="AY118" s="539"/>
      <c r="AZ118" s="603" t="s">
        <v>441</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442</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
      <c r="A119" s="686" t="s">
        <v>417</v>
      </c>
      <c r="B119" s="577"/>
      <c r="C119" s="559" t="s">
        <v>418</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v>112486</v>
      </c>
      <c r="AB119" s="530"/>
      <c r="AC119" s="530"/>
      <c r="AD119" s="530"/>
      <c r="AE119" s="531"/>
      <c r="AF119" s="532">
        <v>112566</v>
      </c>
      <c r="AG119" s="530"/>
      <c r="AH119" s="530"/>
      <c r="AI119" s="530"/>
      <c r="AJ119" s="531"/>
      <c r="AK119" s="532">
        <v>112653</v>
      </c>
      <c r="AL119" s="530"/>
      <c r="AM119" s="530"/>
      <c r="AN119" s="530"/>
      <c r="AO119" s="531"/>
      <c r="AP119" s="533">
        <v>0.1</v>
      </c>
      <c r="AQ119" s="534"/>
      <c r="AR119" s="534"/>
      <c r="AS119" s="534"/>
      <c r="AT119" s="535"/>
      <c r="AU119" s="540"/>
      <c r="AV119" s="541"/>
      <c r="AW119" s="541"/>
      <c r="AX119" s="541"/>
      <c r="AY119" s="541"/>
      <c r="AZ119" s="233" t="s">
        <v>177</v>
      </c>
      <c r="BA119" s="233"/>
      <c r="BB119" s="233"/>
      <c r="BC119" s="233"/>
      <c r="BD119" s="233"/>
      <c r="BE119" s="233"/>
      <c r="BF119" s="233"/>
      <c r="BG119" s="233"/>
      <c r="BH119" s="233"/>
      <c r="BI119" s="233"/>
      <c r="BJ119" s="233"/>
      <c r="BK119" s="233"/>
      <c r="BL119" s="233"/>
      <c r="BM119" s="233"/>
      <c r="BN119" s="233"/>
      <c r="BO119" s="607" t="s">
        <v>443</v>
      </c>
      <c r="BP119" s="635"/>
      <c r="BQ119" s="629">
        <v>279799678</v>
      </c>
      <c r="BR119" s="630"/>
      <c r="BS119" s="630"/>
      <c r="BT119" s="630"/>
      <c r="BU119" s="630"/>
      <c r="BV119" s="630">
        <v>282789625</v>
      </c>
      <c r="BW119" s="630"/>
      <c r="BX119" s="630"/>
      <c r="BY119" s="630"/>
      <c r="BZ119" s="630"/>
      <c r="CA119" s="630">
        <v>279921485</v>
      </c>
      <c r="CB119" s="630"/>
      <c r="CC119" s="630"/>
      <c r="CD119" s="630"/>
      <c r="CE119" s="630"/>
      <c r="CF119" s="631"/>
      <c r="CG119" s="632"/>
      <c r="CH119" s="632"/>
      <c r="CI119" s="632"/>
      <c r="CJ119" s="633"/>
      <c r="CK119" s="580"/>
      <c r="CL119" s="581"/>
      <c r="CM119" s="603" t="s">
        <v>444</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659789</v>
      </c>
      <c r="DH119" s="616"/>
      <c r="DI119" s="616"/>
      <c r="DJ119" s="616"/>
      <c r="DK119" s="617"/>
      <c r="DL119" s="615">
        <v>660408</v>
      </c>
      <c r="DM119" s="616"/>
      <c r="DN119" s="616"/>
      <c r="DO119" s="616"/>
      <c r="DP119" s="617"/>
      <c r="DQ119" s="615">
        <v>701023</v>
      </c>
      <c r="DR119" s="616"/>
      <c r="DS119" s="616"/>
      <c r="DT119" s="616"/>
      <c r="DU119" s="617"/>
      <c r="DV119" s="618">
        <v>0.7</v>
      </c>
      <c r="DW119" s="619"/>
      <c r="DX119" s="619"/>
      <c r="DY119" s="619"/>
      <c r="DZ119" s="620"/>
    </row>
    <row r="120" spans="1:130" s="212" customFormat="1" ht="26.25" customHeight="1" x14ac:dyDescent="0.2">
      <c r="A120" s="687"/>
      <c r="B120" s="579"/>
      <c r="C120" s="552" t="s">
        <v>421</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445</v>
      </c>
      <c r="AV120" s="622"/>
      <c r="AW120" s="622"/>
      <c r="AX120" s="622"/>
      <c r="AY120" s="623"/>
      <c r="AZ120" s="559" t="s">
        <v>446</v>
      </c>
      <c r="BA120" s="527"/>
      <c r="BB120" s="527"/>
      <c r="BC120" s="527"/>
      <c r="BD120" s="527"/>
      <c r="BE120" s="527"/>
      <c r="BF120" s="527"/>
      <c r="BG120" s="527"/>
      <c r="BH120" s="527"/>
      <c r="BI120" s="527"/>
      <c r="BJ120" s="527"/>
      <c r="BK120" s="527"/>
      <c r="BL120" s="527"/>
      <c r="BM120" s="527"/>
      <c r="BN120" s="527"/>
      <c r="BO120" s="527"/>
      <c r="BP120" s="528"/>
      <c r="BQ120" s="560">
        <v>55966692</v>
      </c>
      <c r="BR120" s="561"/>
      <c r="BS120" s="561"/>
      <c r="BT120" s="561"/>
      <c r="BU120" s="561"/>
      <c r="BV120" s="561">
        <v>59055373</v>
      </c>
      <c r="BW120" s="561"/>
      <c r="BX120" s="561"/>
      <c r="BY120" s="561"/>
      <c r="BZ120" s="561"/>
      <c r="CA120" s="561">
        <v>60838309</v>
      </c>
      <c r="CB120" s="561"/>
      <c r="CC120" s="561"/>
      <c r="CD120" s="561"/>
      <c r="CE120" s="561"/>
      <c r="CF120" s="574">
        <v>60.6</v>
      </c>
      <c r="CG120" s="575"/>
      <c r="CH120" s="575"/>
      <c r="CI120" s="575"/>
      <c r="CJ120" s="575"/>
      <c r="CK120" s="636" t="s">
        <v>447</v>
      </c>
      <c r="CL120" s="637"/>
      <c r="CM120" s="637"/>
      <c r="CN120" s="637"/>
      <c r="CO120" s="638"/>
      <c r="CP120" s="644" t="s">
        <v>396</v>
      </c>
      <c r="CQ120" s="645"/>
      <c r="CR120" s="645"/>
      <c r="CS120" s="645"/>
      <c r="CT120" s="645"/>
      <c r="CU120" s="645"/>
      <c r="CV120" s="645"/>
      <c r="CW120" s="645"/>
      <c r="CX120" s="645"/>
      <c r="CY120" s="645"/>
      <c r="CZ120" s="645"/>
      <c r="DA120" s="645"/>
      <c r="DB120" s="645"/>
      <c r="DC120" s="645"/>
      <c r="DD120" s="645"/>
      <c r="DE120" s="645"/>
      <c r="DF120" s="646"/>
      <c r="DG120" s="560">
        <v>51045071</v>
      </c>
      <c r="DH120" s="561"/>
      <c r="DI120" s="561"/>
      <c r="DJ120" s="561"/>
      <c r="DK120" s="561"/>
      <c r="DL120" s="561">
        <v>46809689</v>
      </c>
      <c r="DM120" s="561"/>
      <c r="DN120" s="561"/>
      <c r="DO120" s="561"/>
      <c r="DP120" s="561"/>
      <c r="DQ120" s="561">
        <v>43017499</v>
      </c>
      <c r="DR120" s="561"/>
      <c r="DS120" s="561"/>
      <c r="DT120" s="561"/>
      <c r="DU120" s="561"/>
      <c r="DV120" s="562">
        <v>42.8</v>
      </c>
      <c r="DW120" s="562"/>
      <c r="DX120" s="562"/>
      <c r="DY120" s="562"/>
      <c r="DZ120" s="563"/>
    </row>
    <row r="121" spans="1:130" s="212" customFormat="1" ht="26.25" customHeight="1" x14ac:dyDescent="0.2">
      <c r="A121" s="687"/>
      <c r="B121" s="579"/>
      <c r="C121" s="604" t="s">
        <v>448</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449</v>
      </c>
      <c r="BA121" s="553"/>
      <c r="BB121" s="553"/>
      <c r="BC121" s="553"/>
      <c r="BD121" s="553"/>
      <c r="BE121" s="553"/>
      <c r="BF121" s="553"/>
      <c r="BG121" s="553"/>
      <c r="BH121" s="553"/>
      <c r="BI121" s="553"/>
      <c r="BJ121" s="553"/>
      <c r="BK121" s="553"/>
      <c r="BL121" s="553"/>
      <c r="BM121" s="553"/>
      <c r="BN121" s="553"/>
      <c r="BO121" s="553"/>
      <c r="BP121" s="554"/>
      <c r="BQ121" s="555">
        <v>34048810</v>
      </c>
      <c r="BR121" s="556"/>
      <c r="BS121" s="556"/>
      <c r="BT121" s="556"/>
      <c r="BU121" s="556"/>
      <c r="BV121" s="556">
        <v>32454491</v>
      </c>
      <c r="BW121" s="556"/>
      <c r="BX121" s="556"/>
      <c r="BY121" s="556"/>
      <c r="BZ121" s="556"/>
      <c r="CA121" s="556">
        <v>31937035</v>
      </c>
      <c r="CB121" s="556"/>
      <c r="CC121" s="556"/>
      <c r="CD121" s="556"/>
      <c r="CE121" s="556"/>
      <c r="CF121" s="550">
        <v>31.8</v>
      </c>
      <c r="CG121" s="551"/>
      <c r="CH121" s="551"/>
      <c r="CI121" s="551"/>
      <c r="CJ121" s="551"/>
      <c r="CK121" s="639"/>
      <c r="CL121" s="640"/>
      <c r="CM121" s="640"/>
      <c r="CN121" s="640"/>
      <c r="CO121" s="641"/>
      <c r="CP121" s="649" t="s">
        <v>394</v>
      </c>
      <c r="CQ121" s="650"/>
      <c r="CR121" s="650"/>
      <c r="CS121" s="650"/>
      <c r="CT121" s="650"/>
      <c r="CU121" s="650"/>
      <c r="CV121" s="650"/>
      <c r="CW121" s="650"/>
      <c r="CX121" s="650"/>
      <c r="CY121" s="650"/>
      <c r="CZ121" s="650"/>
      <c r="DA121" s="650"/>
      <c r="DB121" s="650"/>
      <c r="DC121" s="650"/>
      <c r="DD121" s="650"/>
      <c r="DE121" s="650"/>
      <c r="DF121" s="651"/>
      <c r="DG121" s="555">
        <v>3155616</v>
      </c>
      <c r="DH121" s="556"/>
      <c r="DI121" s="556"/>
      <c r="DJ121" s="556"/>
      <c r="DK121" s="556"/>
      <c r="DL121" s="556">
        <v>3500370</v>
      </c>
      <c r="DM121" s="556"/>
      <c r="DN121" s="556"/>
      <c r="DO121" s="556"/>
      <c r="DP121" s="556"/>
      <c r="DQ121" s="556">
        <v>3337693</v>
      </c>
      <c r="DR121" s="556"/>
      <c r="DS121" s="556"/>
      <c r="DT121" s="556"/>
      <c r="DU121" s="556"/>
      <c r="DV121" s="557">
        <v>3.3</v>
      </c>
      <c r="DW121" s="557"/>
      <c r="DX121" s="557"/>
      <c r="DY121" s="557"/>
      <c r="DZ121" s="558"/>
    </row>
    <row r="122" spans="1:130" s="212" customFormat="1" ht="26.25" customHeight="1" x14ac:dyDescent="0.2">
      <c r="A122" s="687"/>
      <c r="B122" s="579"/>
      <c r="C122" s="552" t="s">
        <v>431</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450</v>
      </c>
      <c r="BA122" s="595"/>
      <c r="BB122" s="595"/>
      <c r="BC122" s="595"/>
      <c r="BD122" s="595"/>
      <c r="BE122" s="595"/>
      <c r="BF122" s="595"/>
      <c r="BG122" s="595"/>
      <c r="BH122" s="595"/>
      <c r="BI122" s="595"/>
      <c r="BJ122" s="595"/>
      <c r="BK122" s="595"/>
      <c r="BL122" s="595"/>
      <c r="BM122" s="595"/>
      <c r="BN122" s="595"/>
      <c r="BO122" s="595"/>
      <c r="BP122" s="596"/>
      <c r="BQ122" s="629">
        <v>197181277</v>
      </c>
      <c r="BR122" s="630"/>
      <c r="BS122" s="630"/>
      <c r="BT122" s="630"/>
      <c r="BU122" s="630"/>
      <c r="BV122" s="630">
        <v>193709924</v>
      </c>
      <c r="BW122" s="630"/>
      <c r="BX122" s="630"/>
      <c r="BY122" s="630"/>
      <c r="BZ122" s="630"/>
      <c r="CA122" s="630">
        <v>187114642</v>
      </c>
      <c r="CB122" s="630"/>
      <c r="CC122" s="630"/>
      <c r="CD122" s="630"/>
      <c r="CE122" s="630"/>
      <c r="CF122" s="647">
        <v>186.3</v>
      </c>
      <c r="CG122" s="648"/>
      <c r="CH122" s="648"/>
      <c r="CI122" s="648"/>
      <c r="CJ122" s="648"/>
      <c r="CK122" s="639"/>
      <c r="CL122" s="640"/>
      <c r="CM122" s="640"/>
      <c r="CN122" s="640"/>
      <c r="CO122" s="641"/>
      <c r="CP122" s="649" t="s">
        <v>392</v>
      </c>
      <c r="CQ122" s="650"/>
      <c r="CR122" s="650"/>
      <c r="CS122" s="650"/>
      <c r="CT122" s="650"/>
      <c r="CU122" s="650"/>
      <c r="CV122" s="650"/>
      <c r="CW122" s="650"/>
      <c r="CX122" s="650"/>
      <c r="CY122" s="650"/>
      <c r="CZ122" s="650"/>
      <c r="DA122" s="650"/>
      <c r="DB122" s="650"/>
      <c r="DC122" s="650"/>
      <c r="DD122" s="650"/>
      <c r="DE122" s="650"/>
      <c r="DF122" s="651"/>
      <c r="DG122" s="555">
        <v>68396</v>
      </c>
      <c r="DH122" s="556"/>
      <c r="DI122" s="556"/>
      <c r="DJ122" s="556"/>
      <c r="DK122" s="556"/>
      <c r="DL122" s="556">
        <v>70702</v>
      </c>
      <c r="DM122" s="556"/>
      <c r="DN122" s="556"/>
      <c r="DO122" s="556"/>
      <c r="DP122" s="556"/>
      <c r="DQ122" s="556">
        <v>74713</v>
      </c>
      <c r="DR122" s="556"/>
      <c r="DS122" s="556"/>
      <c r="DT122" s="556"/>
      <c r="DU122" s="556"/>
      <c r="DV122" s="557">
        <v>0.1</v>
      </c>
      <c r="DW122" s="557"/>
      <c r="DX122" s="557"/>
      <c r="DY122" s="557"/>
      <c r="DZ122" s="558"/>
    </row>
    <row r="123" spans="1:130" s="212" customFormat="1" ht="26.25" customHeight="1" x14ac:dyDescent="0.2">
      <c r="A123" s="687"/>
      <c r="B123" s="579"/>
      <c r="C123" s="552" t="s">
        <v>437</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3" t="s">
        <v>177</v>
      </c>
      <c r="BA123" s="233"/>
      <c r="BB123" s="233"/>
      <c r="BC123" s="233"/>
      <c r="BD123" s="233"/>
      <c r="BE123" s="233"/>
      <c r="BF123" s="233"/>
      <c r="BG123" s="233"/>
      <c r="BH123" s="233"/>
      <c r="BI123" s="233"/>
      <c r="BJ123" s="233"/>
      <c r="BK123" s="233"/>
      <c r="BL123" s="233"/>
      <c r="BM123" s="233"/>
      <c r="BN123" s="233"/>
      <c r="BO123" s="607" t="s">
        <v>451</v>
      </c>
      <c r="BP123" s="635"/>
      <c r="BQ123" s="693">
        <v>287196779</v>
      </c>
      <c r="BR123" s="694"/>
      <c r="BS123" s="694"/>
      <c r="BT123" s="694"/>
      <c r="BU123" s="694"/>
      <c r="BV123" s="694">
        <v>285219788</v>
      </c>
      <c r="BW123" s="694"/>
      <c r="BX123" s="694"/>
      <c r="BY123" s="694"/>
      <c r="BZ123" s="694"/>
      <c r="CA123" s="694">
        <v>279889986</v>
      </c>
      <c r="CB123" s="694"/>
      <c r="CC123" s="694"/>
      <c r="CD123" s="694"/>
      <c r="CE123" s="694"/>
      <c r="CF123" s="631"/>
      <c r="CG123" s="632"/>
      <c r="CH123" s="632"/>
      <c r="CI123" s="632"/>
      <c r="CJ123" s="633"/>
      <c r="CK123" s="639"/>
      <c r="CL123" s="640"/>
      <c r="CM123" s="640"/>
      <c r="CN123" s="640"/>
      <c r="CO123" s="641"/>
      <c r="CP123" s="649" t="s">
        <v>395</v>
      </c>
      <c r="CQ123" s="650"/>
      <c r="CR123" s="650"/>
      <c r="CS123" s="650"/>
      <c r="CT123" s="650"/>
      <c r="CU123" s="650"/>
      <c r="CV123" s="650"/>
      <c r="CW123" s="650"/>
      <c r="CX123" s="650"/>
      <c r="CY123" s="650"/>
      <c r="CZ123" s="650"/>
      <c r="DA123" s="650"/>
      <c r="DB123" s="650"/>
      <c r="DC123" s="650"/>
      <c r="DD123" s="650"/>
      <c r="DE123" s="650"/>
      <c r="DF123" s="651"/>
      <c r="DG123" s="588" t="s">
        <v>122</v>
      </c>
      <c r="DH123" s="589"/>
      <c r="DI123" s="589"/>
      <c r="DJ123" s="589"/>
      <c r="DK123" s="590"/>
      <c r="DL123" s="591" t="s">
        <v>122</v>
      </c>
      <c r="DM123" s="589"/>
      <c r="DN123" s="589"/>
      <c r="DO123" s="589"/>
      <c r="DP123" s="590"/>
      <c r="DQ123" s="591" t="s">
        <v>122</v>
      </c>
      <c r="DR123" s="589"/>
      <c r="DS123" s="589"/>
      <c r="DT123" s="589"/>
      <c r="DU123" s="590"/>
      <c r="DV123" s="592" t="s">
        <v>122</v>
      </c>
      <c r="DW123" s="593"/>
      <c r="DX123" s="593"/>
      <c r="DY123" s="593"/>
      <c r="DZ123" s="594"/>
    </row>
    <row r="124" spans="1:130" s="212" customFormat="1" ht="26.25" customHeight="1" thickBot="1" x14ac:dyDescent="0.25">
      <c r="A124" s="687"/>
      <c r="B124" s="579"/>
      <c r="C124" s="552" t="s">
        <v>440</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452</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v>0</v>
      </c>
      <c r="CB124" s="657"/>
      <c r="CC124" s="657"/>
      <c r="CD124" s="657"/>
      <c r="CE124" s="657"/>
      <c r="CF124" s="658"/>
      <c r="CG124" s="659"/>
      <c r="CH124" s="659"/>
      <c r="CI124" s="659"/>
      <c r="CJ124" s="660"/>
      <c r="CK124" s="642"/>
      <c r="CL124" s="642"/>
      <c r="CM124" s="642"/>
      <c r="CN124" s="642"/>
      <c r="CO124" s="643"/>
      <c r="CP124" s="649" t="s">
        <v>453</v>
      </c>
      <c r="CQ124" s="650"/>
      <c r="CR124" s="650"/>
      <c r="CS124" s="650"/>
      <c r="CT124" s="650"/>
      <c r="CU124" s="650"/>
      <c r="CV124" s="650"/>
      <c r="CW124" s="650"/>
      <c r="CX124" s="650"/>
      <c r="CY124" s="650"/>
      <c r="CZ124" s="650"/>
      <c r="DA124" s="650"/>
      <c r="DB124" s="650"/>
      <c r="DC124" s="650"/>
      <c r="DD124" s="650"/>
      <c r="DE124" s="650"/>
      <c r="DF124" s="651"/>
      <c r="DG124" s="634" t="s">
        <v>122</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2">
      <c r="A125" s="687"/>
      <c r="B125" s="579"/>
      <c r="C125" s="552" t="s">
        <v>442</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454</v>
      </c>
      <c r="CL125" s="637"/>
      <c r="CM125" s="637"/>
      <c r="CN125" s="637"/>
      <c r="CO125" s="638"/>
      <c r="CP125" s="559" t="s">
        <v>455</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5">
      <c r="A126" s="687"/>
      <c r="B126" s="579"/>
      <c r="C126" s="552" t="s">
        <v>444</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v>91719</v>
      </c>
      <c r="AB126" s="589"/>
      <c r="AC126" s="589"/>
      <c r="AD126" s="589"/>
      <c r="AE126" s="590"/>
      <c r="AF126" s="591">
        <v>91719</v>
      </c>
      <c r="AG126" s="589"/>
      <c r="AH126" s="589"/>
      <c r="AI126" s="589"/>
      <c r="AJ126" s="590"/>
      <c r="AK126" s="591">
        <v>91719</v>
      </c>
      <c r="AL126" s="589"/>
      <c r="AM126" s="589"/>
      <c r="AN126" s="589"/>
      <c r="AO126" s="590"/>
      <c r="AP126" s="592">
        <v>0.1</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456</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2">
      <c r="A127" s="688"/>
      <c r="B127" s="581"/>
      <c r="C127" s="603" t="s">
        <v>457</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69038</v>
      </c>
      <c r="AB127" s="589"/>
      <c r="AC127" s="589"/>
      <c r="AD127" s="589"/>
      <c r="AE127" s="590"/>
      <c r="AF127" s="591">
        <v>68196</v>
      </c>
      <c r="AG127" s="589"/>
      <c r="AH127" s="589"/>
      <c r="AI127" s="589"/>
      <c r="AJ127" s="590"/>
      <c r="AK127" s="591">
        <v>64819</v>
      </c>
      <c r="AL127" s="589"/>
      <c r="AM127" s="589"/>
      <c r="AN127" s="589"/>
      <c r="AO127" s="590"/>
      <c r="AP127" s="592">
        <v>0.1</v>
      </c>
      <c r="AQ127" s="593"/>
      <c r="AR127" s="593"/>
      <c r="AS127" s="593"/>
      <c r="AT127" s="594"/>
      <c r="AU127" s="214"/>
      <c r="AV127" s="214"/>
      <c r="AW127" s="214"/>
      <c r="AX127" s="661" t="s">
        <v>458</v>
      </c>
      <c r="AY127" s="662"/>
      <c r="AZ127" s="662"/>
      <c r="BA127" s="662"/>
      <c r="BB127" s="662"/>
      <c r="BC127" s="662"/>
      <c r="BD127" s="662"/>
      <c r="BE127" s="663"/>
      <c r="BF127" s="664" t="s">
        <v>459</v>
      </c>
      <c r="BG127" s="662"/>
      <c r="BH127" s="662"/>
      <c r="BI127" s="662"/>
      <c r="BJ127" s="662"/>
      <c r="BK127" s="662"/>
      <c r="BL127" s="663"/>
      <c r="BM127" s="664" t="s">
        <v>460</v>
      </c>
      <c r="BN127" s="662"/>
      <c r="BO127" s="662"/>
      <c r="BP127" s="662"/>
      <c r="BQ127" s="662"/>
      <c r="BR127" s="662"/>
      <c r="BS127" s="663"/>
      <c r="BT127" s="664" t="s">
        <v>461</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462</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5">
      <c r="A128" s="671" t="s">
        <v>463</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464</v>
      </c>
      <c r="X128" s="673"/>
      <c r="Y128" s="673"/>
      <c r="Z128" s="674"/>
      <c r="AA128" s="675">
        <v>3833971</v>
      </c>
      <c r="AB128" s="676"/>
      <c r="AC128" s="676"/>
      <c r="AD128" s="676"/>
      <c r="AE128" s="677"/>
      <c r="AF128" s="678">
        <v>3754234</v>
      </c>
      <c r="AG128" s="676"/>
      <c r="AH128" s="676"/>
      <c r="AI128" s="676"/>
      <c r="AJ128" s="677"/>
      <c r="AK128" s="678">
        <v>4057780</v>
      </c>
      <c r="AL128" s="676"/>
      <c r="AM128" s="676"/>
      <c r="AN128" s="676"/>
      <c r="AO128" s="677"/>
      <c r="AP128" s="679"/>
      <c r="AQ128" s="680"/>
      <c r="AR128" s="680"/>
      <c r="AS128" s="680"/>
      <c r="AT128" s="681"/>
      <c r="AU128" s="214"/>
      <c r="AV128" s="214"/>
      <c r="AW128" s="214"/>
      <c r="AX128" s="526" t="s">
        <v>465</v>
      </c>
      <c r="AY128" s="527"/>
      <c r="AZ128" s="527"/>
      <c r="BA128" s="527"/>
      <c r="BB128" s="527"/>
      <c r="BC128" s="527"/>
      <c r="BD128" s="527"/>
      <c r="BE128" s="528"/>
      <c r="BF128" s="682" t="s">
        <v>122</v>
      </c>
      <c r="BG128" s="683"/>
      <c r="BH128" s="683"/>
      <c r="BI128" s="683"/>
      <c r="BJ128" s="683"/>
      <c r="BK128" s="683"/>
      <c r="BL128" s="684"/>
      <c r="BM128" s="682">
        <v>11.25</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466</v>
      </c>
      <c r="CQ128" s="356"/>
      <c r="CR128" s="356"/>
      <c r="CS128" s="356"/>
      <c r="CT128" s="356"/>
      <c r="CU128" s="356"/>
      <c r="CV128" s="356"/>
      <c r="CW128" s="356"/>
      <c r="CX128" s="356"/>
      <c r="CY128" s="356"/>
      <c r="CZ128" s="356"/>
      <c r="DA128" s="356"/>
      <c r="DB128" s="356"/>
      <c r="DC128" s="356"/>
      <c r="DD128" s="356"/>
      <c r="DE128" s="356"/>
      <c r="DF128" s="666"/>
      <c r="DG128" s="667">
        <v>122018</v>
      </c>
      <c r="DH128" s="668"/>
      <c r="DI128" s="668"/>
      <c r="DJ128" s="668"/>
      <c r="DK128" s="668"/>
      <c r="DL128" s="668">
        <v>128352</v>
      </c>
      <c r="DM128" s="668"/>
      <c r="DN128" s="668"/>
      <c r="DO128" s="668"/>
      <c r="DP128" s="668"/>
      <c r="DQ128" s="668">
        <v>130302</v>
      </c>
      <c r="DR128" s="668"/>
      <c r="DS128" s="668"/>
      <c r="DT128" s="668"/>
      <c r="DU128" s="668"/>
      <c r="DV128" s="669">
        <v>0.1</v>
      </c>
      <c r="DW128" s="669"/>
      <c r="DX128" s="669"/>
      <c r="DY128" s="669"/>
      <c r="DZ128" s="670"/>
    </row>
    <row r="129" spans="1:131" s="212" customFormat="1" ht="26.25" customHeight="1" x14ac:dyDescent="0.2">
      <c r="A129" s="564" t="s">
        <v>103</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467</v>
      </c>
      <c r="X129" s="701"/>
      <c r="Y129" s="701"/>
      <c r="Z129" s="702"/>
      <c r="AA129" s="588">
        <v>112923732</v>
      </c>
      <c r="AB129" s="589"/>
      <c r="AC129" s="589"/>
      <c r="AD129" s="589"/>
      <c r="AE129" s="590"/>
      <c r="AF129" s="591">
        <v>114620816</v>
      </c>
      <c r="AG129" s="589"/>
      <c r="AH129" s="589"/>
      <c r="AI129" s="589"/>
      <c r="AJ129" s="590"/>
      <c r="AK129" s="591">
        <v>118041925</v>
      </c>
      <c r="AL129" s="589"/>
      <c r="AM129" s="589"/>
      <c r="AN129" s="589"/>
      <c r="AO129" s="590"/>
      <c r="AP129" s="703"/>
      <c r="AQ129" s="704"/>
      <c r="AR129" s="704"/>
      <c r="AS129" s="704"/>
      <c r="AT129" s="705"/>
      <c r="AU129" s="215"/>
      <c r="AV129" s="215"/>
      <c r="AW129" s="215"/>
      <c r="AX129" s="695" t="s">
        <v>468</v>
      </c>
      <c r="AY129" s="553"/>
      <c r="AZ129" s="553"/>
      <c r="BA129" s="553"/>
      <c r="BB129" s="553"/>
      <c r="BC129" s="553"/>
      <c r="BD129" s="553"/>
      <c r="BE129" s="554"/>
      <c r="BF129" s="696" t="s">
        <v>122</v>
      </c>
      <c r="BG129" s="697"/>
      <c r="BH129" s="697"/>
      <c r="BI129" s="697"/>
      <c r="BJ129" s="697"/>
      <c r="BK129" s="697"/>
      <c r="BL129" s="698"/>
      <c r="BM129" s="696">
        <v>16.25</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469</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470</v>
      </c>
      <c r="X130" s="701"/>
      <c r="Y130" s="701"/>
      <c r="Z130" s="702"/>
      <c r="AA130" s="588">
        <v>17868108</v>
      </c>
      <c r="AB130" s="589"/>
      <c r="AC130" s="589"/>
      <c r="AD130" s="589"/>
      <c r="AE130" s="590"/>
      <c r="AF130" s="591">
        <v>18030483</v>
      </c>
      <c r="AG130" s="589"/>
      <c r="AH130" s="589"/>
      <c r="AI130" s="589"/>
      <c r="AJ130" s="590"/>
      <c r="AK130" s="591">
        <v>17607855</v>
      </c>
      <c r="AL130" s="589"/>
      <c r="AM130" s="589"/>
      <c r="AN130" s="589"/>
      <c r="AO130" s="590"/>
      <c r="AP130" s="703"/>
      <c r="AQ130" s="704"/>
      <c r="AR130" s="704"/>
      <c r="AS130" s="704"/>
      <c r="AT130" s="705"/>
      <c r="AU130" s="215"/>
      <c r="AV130" s="215"/>
      <c r="AW130" s="215"/>
      <c r="AX130" s="695" t="s">
        <v>471</v>
      </c>
      <c r="AY130" s="553"/>
      <c r="AZ130" s="553"/>
      <c r="BA130" s="553"/>
      <c r="BB130" s="553"/>
      <c r="BC130" s="553"/>
      <c r="BD130" s="553"/>
      <c r="BE130" s="554"/>
      <c r="BF130" s="731">
        <v>3.2</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472</v>
      </c>
      <c r="X131" s="738"/>
      <c r="Y131" s="738"/>
      <c r="Z131" s="739"/>
      <c r="AA131" s="634">
        <v>95055624</v>
      </c>
      <c r="AB131" s="616"/>
      <c r="AC131" s="616"/>
      <c r="AD131" s="616"/>
      <c r="AE131" s="617"/>
      <c r="AF131" s="615">
        <v>96590333</v>
      </c>
      <c r="AG131" s="616"/>
      <c r="AH131" s="616"/>
      <c r="AI131" s="616"/>
      <c r="AJ131" s="617"/>
      <c r="AK131" s="615">
        <v>100434070</v>
      </c>
      <c r="AL131" s="616"/>
      <c r="AM131" s="616"/>
      <c r="AN131" s="616"/>
      <c r="AO131" s="617"/>
      <c r="AP131" s="740"/>
      <c r="AQ131" s="741"/>
      <c r="AR131" s="741"/>
      <c r="AS131" s="741"/>
      <c r="AT131" s="742"/>
      <c r="AU131" s="215"/>
      <c r="AV131" s="215"/>
      <c r="AW131" s="215"/>
      <c r="AX131" s="713" t="s">
        <v>473</v>
      </c>
      <c r="AY131" s="356"/>
      <c r="AZ131" s="356"/>
      <c r="BA131" s="356"/>
      <c r="BB131" s="356"/>
      <c r="BC131" s="356"/>
      <c r="BD131" s="356"/>
      <c r="BE131" s="666"/>
      <c r="BF131" s="714">
        <v>0</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474</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475</v>
      </c>
      <c r="W132" s="724"/>
      <c r="X132" s="724"/>
      <c r="Y132" s="724"/>
      <c r="Z132" s="725"/>
      <c r="AA132" s="726">
        <v>2.920100761</v>
      </c>
      <c r="AB132" s="727"/>
      <c r="AC132" s="727"/>
      <c r="AD132" s="727"/>
      <c r="AE132" s="728"/>
      <c r="AF132" s="729">
        <v>3.5015698720000001</v>
      </c>
      <c r="AG132" s="727"/>
      <c r="AH132" s="727"/>
      <c r="AI132" s="727"/>
      <c r="AJ132" s="728"/>
      <c r="AK132" s="729">
        <v>3.2298416670000001</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476</v>
      </c>
      <c r="W133" s="707"/>
      <c r="X133" s="707"/>
      <c r="Y133" s="707"/>
      <c r="Z133" s="708"/>
      <c r="AA133" s="709">
        <v>2.5</v>
      </c>
      <c r="AB133" s="710"/>
      <c r="AC133" s="710"/>
      <c r="AD133" s="710"/>
      <c r="AE133" s="711"/>
      <c r="AF133" s="709">
        <v>3</v>
      </c>
      <c r="AG133" s="710"/>
      <c r="AH133" s="710"/>
      <c r="AI133" s="710"/>
      <c r="AJ133" s="711"/>
      <c r="AK133" s="709">
        <v>3.2</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UYyATPljKu7WqjgSfze/hafh9LOmwkdKyt+01UEw/fN4IpZEpKyVY2uEAhh1XoYYXeEbfJ1p20OidRY0OBAkw==" saltValue="KuP7rUemxyM77Zl2dxAn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R75" sqref="AR75"/>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oMbZSQWYVxMQVA/3nASVPK6+zM0H/Mt/FNJHrChmVHNvBMuOp6//CECmGpcYhmrBliGCJadB7rO9gbzJEKN8w==" saltValue="jEKQQjIZp5s/EHEEs8nsi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activeCell="CT7" sqref="CT7:DA7"/>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CmKOOvIr7W31uMMYsxmq3NrpWj1PQX2exosODUUQxQgPEet62cMOmKDCjwj6hxzfDsg88fQjkzFHktWEALXA==" saltValue="DmFd4LsdEmL0zb0WLOTMp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CT7" sqref="CT7:DA7"/>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31758817</v>
      </c>
      <c r="AP9" s="262">
        <v>67048</v>
      </c>
      <c r="AQ9" s="263">
        <v>69190</v>
      </c>
      <c r="AR9" s="264">
        <v>-3.1</v>
      </c>
    </row>
    <row r="10" spans="1:46" ht="13.5" customHeight="1" x14ac:dyDescent="0.2">
      <c r="A10" s="247"/>
      <c r="AK10" s="1103" t="s">
        <v>486</v>
      </c>
      <c r="AL10" s="1104"/>
      <c r="AM10" s="1104"/>
      <c r="AN10" s="1105"/>
      <c r="AO10" s="265">
        <v>78309</v>
      </c>
      <c r="AP10" s="265">
        <v>165</v>
      </c>
      <c r="AQ10" s="266">
        <v>1817</v>
      </c>
      <c r="AR10" s="267">
        <v>-90.9</v>
      </c>
    </row>
    <row r="11" spans="1:46" ht="13.5" customHeight="1" x14ac:dyDescent="0.2">
      <c r="A11" s="247"/>
      <c r="AK11" s="1103" t="s">
        <v>487</v>
      </c>
      <c r="AL11" s="1104"/>
      <c r="AM11" s="1104"/>
      <c r="AN11" s="1105"/>
      <c r="AO11" s="265">
        <v>270340</v>
      </c>
      <c r="AP11" s="265">
        <v>571</v>
      </c>
      <c r="AQ11" s="266">
        <v>711</v>
      </c>
      <c r="AR11" s="267">
        <v>-19.7</v>
      </c>
    </row>
    <row r="12" spans="1:46" ht="13.5" customHeight="1" x14ac:dyDescent="0.2">
      <c r="A12" s="247"/>
      <c r="AK12" s="1103" t="s">
        <v>488</v>
      </c>
      <c r="AL12" s="1104"/>
      <c r="AM12" s="1104"/>
      <c r="AN12" s="1105"/>
      <c r="AO12" s="265" t="s">
        <v>489</v>
      </c>
      <c r="AP12" s="265" t="s">
        <v>489</v>
      </c>
      <c r="AQ12" s="266">
        <v>19</v>
      </c>
      <c r="AR12" s="267" t="s">
        <v>489</v>
      </c>
    </row>
    <row r="13" spans="1:46" ht="13.5" customHeight="1" x14ac:dyDescent="0.2">
      <c r="A13" s="247"/>
      <c r="AK13" s="1103" t="s">
        <v>490</v>
      </c>
      <c r="AL13" s="1104"/>
      <c r="AM13" s="1104"/>
      <c r="AN13" s="1105"/>
      <c r="AO13" s="265">
        <v>768676</v>
      </c>
      <c r="AP13" s="265">
        <v>1623</v>
      </c>
      <c r="AQ13" s="266">
        <v>2094</v>
      </c>
      <c r="AR13" s="267">
        <v>-22.5</v>
      </c>
    </row>
    <row r="14" spans="1:46" ht="13.5" customHeight="1" x14ac:dyDescent="0.2">
      <c r="A14" s="247"/>
      <c r="AK14" s="1103" t="s">
        <v>491</v>
      </c>
      <c r="AL14" s="1104"/>
      <c r="AM14" s="1104"/>
      <c r="AN14" s="1105"/>
      <c r="AO14" s="265">
        <v>612487</v>
      </c>
      <c r="AP14" s="265">
        <v>1293</v>
      </c>
      <c r="AQ14" s="266">
        <v>1351</v>
      </c>
      <c r="AR14" s="267">
        <v>-4.3</v>
      </c>
    </row>
    <row r="15" spans="1:46" ht="13.5" customHeight="1" x14ac:dyDescent="0.2">
      <c r="A15" s="247"/>
      <c r="AK15" s="1106" t="s">
        <v>492</v>
      </c>
      <c r="AL15" s="1107"/>
      <c r="AM15" s="1107"/>
      <c r="AN15" s="1108"/>
      <c r="AO15" s="265">
        <v>-1419015</v>
      </c>
      <c r="AP15" s="265">
        <v>-2996</v>
      </c>
      <c r="AQ15" s="266">
        <v>-3935</v>
      </c>
      <c r="AR15" s="267">
        <v>-23.9</v>
      </c>
    </row>
    <row r="16" spans="1:46" ht="13" x14ac:dyDescent="0.2">
      <c r="A16" s="247"/>
      <c r="AK16" s="1106" t="s">
        <v>177</v>
      </c>
      <c r="AL16" s="1107"/>
      <c r="AM16" s="1107"/>
      <c r="AN16" s="1108"/>
      <c r="AO16" s="265">
        <v>32069614</v>
      </c>
      <c r="AP16" s="265">
        <v>67705</v>
      </c>
      <c r="AQ16" s="266">
        <v>71247</v>
      </c>
      <c r="AR16" s="267">
        <v>-5</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6.31</v>
      </c>
      <c r="AP21" s="278">
        <v>6.59</v>
      </c>
      <c r="AQ21" s="279">
        <v>-0.28000000000000003</v>
      </c>
      <c r="AS21" s="280"/>
      <c r="AT21" s="276"/>
    </row>
    <row r="22" spans="1:46" s="248" customFormat="1" ht="13" x14ac:dyDescent="0.2">
      <c r="A22" s="276"/>
      <c r="AK22" s="1109" t="s">
        <v>498</v>
      </c>
      <c r="AL22" s="1110"/>
      <c r="AM22" s="1110"/>
      <c r="AN22" s="1111"/>
      <c r="AO22" s="281">
        <v>100.3</v>
      </c>
      <c r="AP22" s="282">
        <v>99.2</v>
      </c>
      <c r="AQ22" s="283">
        <v>1.1000000000000001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18596491</v>
      </c>
      <c r="AP32" s="291">
        <v>39260</v>
      </c>
      <c r="AQ32" s="292">
        <v>37151</v>
      </c>
      <c r="AR32" s="293">
        <v>5.7</v>
      </c>
    </row>
    <row r="33" spans="1:46" ht="13.5" customHeight="1" x14ac:dyDescent="0.2">
      <c r="A33" s="247"/>
      <c r="AK33" s="1117" t="s">
        <v>503</v>
      </c>
      <c r="AL33" s="1118"/>
      <c r="AM33" s="1118"/>
      <c r="AN33" s="1119"/>
      <c r="AO33" s="291" t="s">
        <v>489</v>
      </c>
      <c r="AP33" s="291" t="s">
        <v>489</v>
      </c>
      <c r="AQ33" s="292">
        <v>1</v>
      </c>
      <c r="AR33" s="293" t="s">
        <v>489</v>
      </c>
    </row>
    <row r="34" spans="1:46" ht="27" customHeight="1" x14ac:dyDescent="0.2">
      <c r="A34" s="247"/>
      <c r="AK34" s="1117" t="s">
        <v>504</v>
      </c>
      <c r="AL34" s="1118"/>
      <c r="AM34" s="1118"/>
      <c r="AN34" s="1119"/>
      <c r="AO34" s="291">
        <v>203333</v>
      </c>
      <c r="AP34" s="291">
        <v>429</v>
      </c>
      <c r="AQ34" s="292">
        <v>48</v>
      </c>
      <c r="AR34" s="293">
        <v>793.8</v>
      </c>
    </row>
    <row r="35" spans="1:46" ht="27" customHeight="1" x14ac:dyDescent="0.2">
      <c r="A35" s="247"/>
      <c r="AK35" s="1117" t="s">
        <v>505</v>
      </c>
      <c r="AL35" s="1118"/>
      <c r="AM35" s="1118"/>
      <c r="AN35" s="1119"/>
      <c r="AO35" s="291">
        <v>5821547</v>
      </c>
      <c r="AP35" s="291">
        <v>12290</v>
      </c>
      <c r="AQ35" s="292">
        <v>8181</v>
      </c>
      <c r="AR35" s="293">
        <v>50.2</v>
      </c>
    </row>
    <row r="36" spans="1:46" ht="27" customHeight="1" x14ac:dyDescent="0.2">
      <c r="A36" s="247"/>
      <c r="AK36" s="1117" t="s">
        <v>506</v>
      </c>
      <c r="AL36" s="1118"/>
      <c r="AM36" s="1118"/>
      <c r="AN36" s="1119"/>
      <c r="AO36" s="291">
        <v>18051</v>
      </c>
      <c r="AP36" s="291">
        <v>38</v>
      </c>
      <c r="AQ36" s="292">
        <v>473</v>
      </c>
      <c r="AR36" s="293">
        <v>-92</v>
      </c>
    </row>
    <row r="37" spans="1:46" ht="13.5" customHeight="1" x14ac:dyDescent="0.2">
      <c r="A37" s="247"/>
      <c r="AK37" s="1117" t="s">
        <v>507</v>
      </c>
      <c r="AL37" s="1118"/>
      <c r="AM37" s="1118"/>
      <c r="AN37" s="1119"/>
      <c r="AO37" s="291">
        <v>269191</v>
      </c>
      <c r="AP37" s="291">
        <v>568</v>
      </c>
      <c r="AQ37" s="292">
        <v>499</v>
      </c>
      <c r="AR37" s="293">
        <v>13.8</v>
      </c>
    </row>
    <row r="38" spans="1:46" ht="27" customHeight="1" x14ac:dyDescent="0.2">
      <c r="A38" s="247"/>
      <c r="AK38" s="1120" t="s">
        <v>508</v>
      </c>
      <c r="AL38" s="1121"/>
      <c r="AM38" s="1121"/>
      <c r="AN38" s="1122"/>
      <c r="AO38" s="294">
        <v>883</v>
      </c>
      <c r="AP38" s="294">
        <v>2</v>
      </c>
      <c r="AQ38" s="295">
        <v>1</v>
      </c>
      <c r="AR38" s="283">
        <v>100</v>
      </c>
      <c r="AS38" s="290"/>
    </row>
    <row r="39" spans="1:46" ht="13" x14ac:dyDescent="0.2">
      <c r="A39" s="247"/>
      <c r="AK39" s="1120" t="s">
        <v>509</v>
      </c>
      <c r="AL39" s="1121"/>
      <c r="AM39" s="1121"/>
      <c r="AN39" s="1122"/>
      <c r="AO39" s="291">
        <v>-4057780</v>
      </c>
      <c r="AP39" s="291">
        <v>-8567</v>
      </c>
      <c r="AQ39" s="292">
        <v>-8269</v>
      </c>
      <c r="AR39" s="293">
        <v>3.6</v>
      </c>
      <c r="AS39" s="290"/>
    </row>
    <row r="40" spans="1:46" ht="27" customHeight="1" x14ac:dyDescent="0.2">
      <c r="A40" s="247"/>
      <c r="AK40" s="1117" t="s">
        <v>510</v>
      </c>
      <c r="AL40" s="1118"/>
      <c r="AM40" s="1118"/>
      <c r="AN40" s="1119"/>
      <c r="AO40" s="291">
        <v>-17607855</v>
      </c>
      <c r="AP40" s="291">
        <v>-37173</v>
      </c>
      <c r="AQ40" s="292">
        <v>-27482</v>
      </c>
      <c r="AR40" s="293">
        <v>35.299999999999997</v>
      </c>
      <c r="AS40" s="290"/>
    </row>
    <row r="41" spans="1:46" ht="13" x14ac:dyDescent="0.2">
      <c r="A41" s="247"/>
      <c r="AK41" s="1123" t="s">
        <v>287</v>
      </c>
      <c r="AL41" s="1124"/>
      <c r="AM41" s="1124"/>
      <c r="AN41" s="1125"/>
      <c r="AO41" s="291">
        <v>3243861</v>
      </c>
      <c r="AP41" s="291">
        <v>6848</v>
      </c>
      <c r="AQ41" s="292">
        <v>10602</v>
      </c>
      <c r="AR41" s="293">
        <v>-35.4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25129104</v>
      </c>
      <c r="AN51" s="313">
        <v>52185</v>
      </c>
      <c r="AO51" s="314">
        <v>13.9</v>
      </c>
      <c r="AP51" s="315">
        <v>52191</v>
      </c>
      <c r="AQ51" s="316">
        <v>0.7</v>
      </c>
      <c r="AR51" s="317">
        <v>13.2</v>
      </c>
    </row>
    <row r="52" spans="1:44" ht="13" x14ac:dyDescent="0.2">
      <c r="A52" s="247"/>
      <c r="AK52" s="318"/>
      <c r="AL52" s="319" t="s">
        <v>520</v>
      </c>
      <c r="AM52" s="320">
        <v>12402973</v>
      </c>
      <c r="AN52" s="321">
        <v>25757</v>
      </c>
      <c r="AO52" s="322">
        <v>6.4</v>
      </c>
      <c r="AP52" s="323">
        <v>26807</v>
      </c>
      <c r="AQ52" s="324">
        <v>1.8</v>
      </c>
      <c r="AR52" s="325">
        <v>4.5999999999999996</v>
      </c>
    </row>
    <row r="53" spans="1:44" ht="13" x14ac:dyDescent="0.2">
      <c r="A53" s="247"/>
      <c r="AK53" s="303" t="s">
        <v>521</v>
      </c>
      <c r="AL53" s="304"/>
      <c r="AM53" s="312">
        <v>17939784</v>
      </c>
      <c r="AN53" s="313">
        <v>37385</v>
      </c>
      <c r="AO53" s="314">
        <v>-28.4</v>
      </c>
      <c r="AP53" s="315">
        <v>48105</v>
      </c>
      <c r="AQ53" s="316">
        <v>-7.8</v>
      </c>
      <c r="AR53" s="317">
        <v>-20.6</v>
      </c>
    </row>
    <row r="54" spans="1:44" ht="13" x14ac:dyDescent="0.2">
      <c r="A54" s="247"/>
      <c r="AK54" s="318"/>
      <c r="AL54" s="319" t="s">
        <v>520</v>
      </c>
      <c r="AM54" s="320">
        <v>8528596</v>
      </c>
      <c r="AN54" s="321">
        <v>17773</v>
      </c>
      <c r="AO54" s="322">
        <v>-31</v>
      </c>
      <c r="AP54" s="323">
        <v>24072</v>
      </c>
      <c r="AQ54" s="324">
        <v>-10.199999999999999</v>
      </c>
      <c r="AR54" s="325">
        <v>-20.8</v>
      </c>
    </row>
    <row r="55" spans="1:44" ht="13" x14ac:dyDescent="0.2">
      <c r="A55" s="247"/>
      <c r="AK55" s="303" t="s">
        <v>522</v>
      </c>
      <c r="AL55" s="304"/>
      <c r="AM55" s="312">
        <v>21059950</v>
      </c>
      <c r="AN55" s="313">
        <v>44077</v>
      </c>
      <c r="AO55" s="314">
        <v>17.899999999999999</v>
      </c>
      <c r="AP55" s="315">
        <v>47446</v>
      </c>
      <c r="AQ55" s="316">
        <v>-1.4</v>
      </c>
      <c r="AR55" s="317">
        <v>19.3</v>
      </c>
    </row>
    <row r="56" spans="1:44" ht="13" x14ac:dyDescent="0.2">
      <c r="A56" s="247"/>
      <c r="AK56" s="318"/>
      <c r="AL56" s="319" t="s">
        <v>520</v>
      </c>
      <c r="AM56" s="320">
        <v>11368567</v>
      </c>
      <c r="AN56" s="321">
        <v>23794</v>
      </c>
      <c r="AO56" s="322">
        <v>33.9</v>
      </c>
      <c r="AP56" s="323">
        <v>24371</v>
      </c>
      <c r="AQ56" s="324">
        <v>1.2</v>
      </c>
      <c r="AR56" s="325">
        <v>32.700000000000003</v>
      </c>
    </row>
    <row r="57" spans="1:44" ht="13" x14ac:dyDescent="0.2">
      <c r="A57" s="247"/>
      <c r="AK57" s="303" t="s">
        <v>523</v>
      </c>
      <c r="AL57" s="304"/>
      <c r="AM57" s="312">
        <v>40169784</v>
      </c>
      <c r="AN57" s="313">
        <v>84406</v>
      </c>
      <c r="AO57" s="314">
        <v>91.5</v>
      </c>
      <c r="AP57" s="315">
        <v>48387</v>
      </c>
      <c r="AQ57" s="316">
        <v>2</v>
      </c>
      <c r="AR57" s="317">
        <v>89.5</v>
      </c>
    </row>
    <row r="58" spans="1:44" ht="13" x14ac:dyDescent="0.2">
      <c r="A58" s="247"/>
      <c r="AK58" s="318"/>
      <c r="AL58" s="319" t="s">
        <v>520</v>
      </c>
      <c r="AM58" s="320">
        <v>21055128</v>
      </c>
      <c r="AN58" s="321">
        <v>44241</v>
      </c>
      <c r="AO58" s="322">
        <v>85.9</v>
      </c>
      <c r="AP58" s="323">
        <v>25592</v>
      </c>
      <c r="AQ58" s="324">
        <v>5</v>
      </c>
      <c r="AR58" s="325">
        <v>80.900000000000006</v>
      </c>
    </row>
    <row r="59" spans="1:44" ht="13" x14ac:dyDescent="0.2">
      <c r="A59" s="247"/>
      <c r="AK59" s="303" t="s">
        <v>524</v>
      </c>
      <c r="AL59" s="304"/>
      <c r="AM59" s="312">
        <v>30662249</v>
      </c>
      <c r="AN59" s="313">
        <v>64733</v>
      </c>
      <c r="AO59" s="314">
        <v>-23.3</v>
      </c>
      <c r="AP59" s="315">
        <v>49684</v>
      </c>
      <c r="AQ59" s="316">
        <v>2.7</v>
      </c>
      <c r="AR59" s="317">
        <v>-26</v>
      </c>
    </row>
    <row r="60" spans="1:44" ht="13" x14ac:dyDescent="0.2">
      <c r="A60" s="247"/>
      <c r="AK60" s="318"/>
      <c r="AL60" s="319" t="s">
        <v>520</v>
      </c>
      <c r="AM60" s="320">
        <v>15167826</v>
      </c>
      <c r="AN60" s="321">
        <v>32022</v>
      </c>
      <c r="AO60" s="322">
        <v>-27.6</v>
      </c>
      <c r="AP60" s="323">
        <v>28303</v>
      </c>
      <c r="AQ60" s="324">
        <v>10.6</v>
      </c>
      <c r="AR60" s="325">
        <v>-38.200000000000003</v>
      </c>
    </row>
    <row r="61" spans="1:44" ht="13" x14ac:dyDescent="0.2">
      <c r="A61" s="247"/>
      <c r="AK61" s="303" t="s">
        <v>525</v>
      </c>
      <c r="AL61" s="326"/>
      <c r="AM61" s="312">
        <v>26992174</v>
      </c>
      <c r="AN61" s="313">
        <v>56557</v>
      </c>
      <c r="AO61" s="314">
        <v>14.3</v>
      </c>
      <c r="AP61" s="315">
        <v>49163</v>
      </c>
      <c r="AQ61" s="327">
        <v>-0.8</v>
      </c>
      <c r="AR61" s="317">
        <v>15.1</v>
      </c>
    </row>
    <row r="62" spans="1:44" ht="13" x14ac:dyDescent="0.2">
      <c r="A62" s="247"/>
      <c r="AK62" s="318"/>
      <c r="AL62" s="319" t="s">
        <v>520</v>
      </c>
      <c r="AM62" s="320">
        <v>13704618</v>
      </c>
      <c r="AN62" s="321">
        <v>28717</v>
      </c>
      <c r="AO62" s="322">
        <v>13.5</v>
      </c>
      <c r="AP62" s="323">
        <v>25829</v>
      </c>
      <c r="AQ62" s="324">
        <v>1.7</v>
      </c>
      <c r="AR62" s="325">
        <v>11.8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on3wlB8HKy+yL+43GdoGO5M6IvsxK3fmZOLSzY/SHIE0xKGaHyTCzFrLC5DcxjIQMqJrfC3+jQqMe/21C3VxfQ==" saltValue="Pm+7Uu+ap8igQMrDn34d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70" zoomScaleNormal="70" zoomScaleSheetLayoutView="55" workbookViewId="0">
      <selection activeCell="CT7" sqref="CT7:DA7"/>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pButi2iCmrZcsIL4aVdmeXrb27ZxJLwVyl6wy+T7WI+xPL9QxVJ5iIRO1GEG17IGDgx4MwANxwnqqWHEfwRuzQ==" saltValue="d6gWEuYF0f9fcb2d0I8G/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4" sqref="C4"/>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ZYIAOkXfYg23eHsLTXRqnazKIGN7ovxkBV3QPCjdyLF+TNUe/pqoMBx5nE+f2HnMLdaMuBorh8XokbkZ3IM44g==" saltValue="1Zlrib+FGAr6+kIHLd949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CT7" sqref="CT7:DA7"/>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11.13</v>
      </c>
      <c r="G47" s="12">
        <v>10.98</v>
      </c>
      <c r="H47" s="12">
        <v>11.12</v>
      </c>
      <c r="I47" s="12">
        <v>9.86</v>
      </c>
      <c r="J47" s="13">
        <v>10.15</v>
      </c>
    </row>
    <row r="48" spans="2:10" ht="57.75" customHeight="1" x14ac:dyDescent="0.2">
      <c r="B48" s="14"/>
      <c r="C48" s="1128" t="s">
        <v>4</v>
      </c>
      <c r="D48" s="1128"/>
      <c r="E48" s="1129"/>
      <c r="F48" s="15">
        <v>6.67</v>
      </c>
      <c r="G48" s="16">
        <v>8.11</v>
      </c>
      <c r="H48" s="16">
        <v>7.91</v>
      </c>
      <c r="I48" s="16">
        <v>5.4</v>
      </c>
      <c r="J48" s="17">
        <v>4.93</v>
      </c>
    </row>
    <row r="49" spans="2:10" ht="57.75" customHeight="1" thickBot="1" x14ac:dyDescent="0.25">
      <c r="B49" s="18"/>
      <c r="C49" s="1130" t="s">
        <v>5</v>
      </c>
      <c r="D49" s="1130"/>
      <c r="E49" s="1131"/>
      <c r="F49" s="19">
        <v>3.15</v>
      </c>
      <c r="G49" s="20">
        <v>2.69</v>
      </c>
      <c r="H49" s="20">
        <v>0.06</v>
      </c>
      <c r="I49" s="20" t="s">
        <v>532</v>
      </c>
      <c r="J49" s="21">
        <v>1.03</v>
      </c>
    </row>
    <row r="50" spans="2:10" ht="13" x14ac:dyDescent="0.2"/>
  </sheetData>
  <sheetProtection algorithmName="SHA-512" hashValue="aUlBaR9VvXchxuXepfkHKJY0FMVI/ouT7xeSBhxCrRrPBfwFdVAhoFQg6/Bjqz/Ooivu+b88N7Jcq9IcJzffQg==" saltValue="BgYNJggT0SLmWkgozHpu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2026-03-13T02:45:54Z</cp:lastPrinted>
  <dcterms:created xsi:type="dcterms:W3CDTF">2026-02-23T08:21:45Z</dcterms:created>
  <dcterms:modified xsi:type="dcterms:W3CDTF">2026-03-19T01:04:51Z</dcterms:modified>
  <cp:category/>
</cp:coreProperties>
</file>