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fs.momo.pref.okayama.jp\統合共有\0C13_脱炭素社会推進課\保存用ファイル\share\30 温暖化対策班\19_公表制度\Ｒ８\01_公表制度\01_様式・手引き修正（R7に実施）\R8様式一式\"/>
    </mc:Choice>
  </mc:AlternateContent>
  <xr:revisionPtr revIDLastSave="0" documentId="13_ncr:1_{86116843-71F7-4678-982F-7BFD5845F8B0}" xr6:coauthVersionLast="47" xr6:coauthVersionMax="47" xr10:uidLastSave="{00000000-0000-0000-0000-000000000000}"/>
  <bookViews>
    <workbookView xWindow="43095" yWindow="0" windowWidth="14610" windowHeight="15585" xr2:uid="{00000000-000D-0000-FFFF-FFFF00000000}"/>
  </bookViews>
  <sheets>
    <sheet name="様式第30号別紙" sheetId="1" r:id="rId1"/>
    <sheet name="記入例" sheetId="3" r:id="rId2"/>
  </sheets>
  <definedNames>
    <definedName name="_xlnm.Print_Area" localSheetId="1">記入例!$A$1:$AG$97</definedName>
    <definedName name="_xlnm.Print_Area" localSheetId="0">様式第30号別紙!$A$1:$AG$97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3" i="1" l="1"/>
  <c r="AN23" i="3"/>
  <c r="AA36" i="1"/>
  <c r="AA36" i="3"/>
  <c r="D84" i="3" l="1"/>
  <c r="D82" i="3"/>
  <c r="D78" i="3"/>
  <c r="D76" i="3"/>
  <c r="AN40" i="3"/>
  <c r="AO40" i="3" s="1"/>
  <c r="AE40" i="3"/>
  <c r="T40" i="3"/>
  <c r="R40" i="3"/>
  <c r="AA40" i="3" s="1"/>
  <c r="L40" i="3"/>
  <c r="AN39" i="3"/>
  <c r="AO39" i="3" s="1"/>
  <c r="AA39" i="3"/>
  <c r="AE37" i="3"/>
  <c r="AA37" i="3"/>
  <c r="G32" i="3"/>
  <c r="G31" i="3"/>
  <c r="G30" i="3"/>
  <c r="G29" i="3"/>
  <c r="G28" i="3"/>
  <c r="AN27" i="3"/>
  <c r="AO27" i="3" s="1"/>
  <c r="G27" i="3"/>
  <c r="AN26" i="3"/>
  <c r="AO26" i="3" s="1"/>
  <c r="Z26" i="3"/>
  <c r="AN25" i="3"/>
  <c r="AO25" i="3" s="1"/>
  <c r="AN24" i="3"/>
  <c r="AO24" i="3" s="1"/>
  <c r="AA24" i="3"/>
  <c r="AO23" i="3"/>
  <c r="AF23" i="3"/>
  <c r="AD23" i="3"/>
  <c r="AB23" i="3"/>
  <c r="Z23" i="3"/>
  <c r="X23" i="3"/>
  <c r="AN22" i="3"/>
  <c r="AN21" i="3"/>
  <c r="AO21" i="3" s="1"/>
  <c r="AC21" i="3"/>
  <c r="R21" i="3"/>
  <c r="AN19" i="3"/>
  <c r="AO19" i="3" s="1"/>
  <c r="AN18" i="3"/>
  <c r="AO18" i="3" s="1"/>
  <c r="D17" i="3"/>
  <c r="E32" i="3" s="1"/>
  <c r="D16" i="3"/>
  <c r="E31" i="3" s="1"/>
  <c r="AN15" i="3"/>
  <c r="AO15" i="3" s="1"/>
  <c r="D15" i="3"/>
  <c r="E30" i="3" s="1"/>
  <c r="D14" i="3"/>
  <c r="E29" i="3" s="1"/>
  <c r="D13" i="3"/>
  <c r="E28" i="3" s="1"/>
  <c r="AN12" i="3"/>
  <c r="AO12" i="3" s="1"/>
  <c r="D12" i="3"/>
  <c r="E27" i="3" s="1"/>
  <c r="AN11" i="3"/>
  <c r="AO11" i="3" s="1"/>
  <c r="AN10" i="3"/>
  <c r="AO10" i="3" s="1"/>
  <c r="AN9" i="3"/>
  <c r="AO9" i="3" s="1"/>
  <c r="AN8" i="3"/>
  <c r="AO8" i="3" s="1"/>
  <c r="L8" i="3"/>
  <c r="AN7" i="3"/>
  <c r="AO7" i="3" s="1"/>
  <c r="AN33" i="3" l="1"/>
  <c r="AO33" i="3" s="1"/>
  <c r="AN34" i="3"/>
  <c r="AO34" i="3" s="1"/>
  <c r="AN36" i="3"/>
  <c r="AO36" i="3" s="1"/>
  <c r="AN32" i="3"/>
  <c r="AO32" i="3" s="1"/>
  <c r="AN35" i="3"/>
  <c r="AO35" i="3" s="1"/>
  <c r="AN22" i="1" l="1"/>
  <c r="AN15" i="1"/>
  <c r="R40" i="1" l="1"/>
  <c r="L40" i="1"/>
  <c r="T40" i="1" l="1"/>
  <c r="AC21" i="1" l="1"/>
  <c r="AA39" i="1"/>
  <c r="R21" i="1" l="1"/>
  <c r="AA40" i="1" l="1"/>
  <c r="AN7" i="1"/>
  <c r="AO7" i="1" s="1"/>
  <c r="L8" i="1"/>
  <c r="AN8" i="1"/>
  <c r="AO8" i="1" s="1"/>
  <c r="AN9" i="1"/>
  <c r="AO9" i="1" s="1"/>
  <c r="AN10" i="1"/>
  <c r="AO10" i="1"/>
  <c r="AN11" i="1"/>
  <c r="AO11" i="1" s="1"/>
  <c r="D12" i="1"/>
  <c r="E27" i="1" s="1"/>
  <c r="AN12" i="1"/>
  <c r="AO12" i="1" s="1"/>
  <c r="D13" i="1"/>
  <c r="E28" i="1" s="1"/>
  <c r="D14" i="1"/>
  <c r="E29" i="1" s="1"/>
  <c r="D15" i="1"/>
  <c r="E30" i="1" s="1"/>
  <c r="AO15" i="1"/>
  <c r="D16" i="1"/>
  <c r="E31" i="1" s="1"/>
  <c r="D17" i="1"/>
  <c r="AN18" i="1"/>
  <c r="AO18" i="1" s="1"/>
  <c r="AN19" i="1"/>
  <c r="AO19" i="1" s="1"/>
  <c r="AN21" i="1"/>
  <c r="AO21" i="1" s="1"/>
  <c r="AN33" i="1"/>
  <c r="X23" i="1"/>
  <c r="Z23" i="1"/>
  <c r="AB23" i="1"/>
  <c r="AD23" i="1"/>
  <c r="AF23" i="1"/>
  <c r="AO23" i="1"/>
  <c r="Z26" i="1"/>
  <c r="AA24" i="1"/>
  <c r="AN24" i="1"/>
  <c r="AO24" i="1" s="1"/>
  <c r="AN25" i="1"/>
  <c r="AO25" i="1" s="1"/>
  <c r="AN26" i="1"/>
  <c r="AO26" i="1" s="1"/>
  <c r="G27" i="1"/>
  <c r="AN27" i="1"/>
  <c r="AO27" i="1" s="1"/>
  <c r="G28" i="1"/>
  <c r="G29" i="1"/>
  <c r="G30" i="1"/>
  <c r="G31" i="1"/>
  <c r="E32" i="1"/>
  <c r="G32" i="1"/>
  <c r="AA37" i="1"/>
  <c r="AE37" i="1"/>
  <c r="AN39" i="1"/>
  <c r="AO39" i="1" s="1"/>
  <c r="AE40" i="1"/>
  <c r="AN40" i="1"/>
  <c r="AO40" i="1" s="1"/>
  <c r="D76" i="1"/>
  <c r="D78" i="1"/>
  <c r="D82" i="1"/>
  <c r="D84" i="1"/>
  <c r="AO33" i="1" l="1"/>
  <c r="AN34" i="1"/>
  <c r="AO34" i="1" s="1"/>
  <c r="AO32" i="1"/>
  <c r="AN36" i="1"/>
  <c r="AO36" i="1" s="1"/>
  <c r="AN35" i="1"/>
  <c r="AO35" i="1" s="1"/>
  <c r="AN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okayamaken</author>
    <author xml:space="preserve"> </author>
    <author>大坪　芳充</author>
  </authors>
  <commentList>
    <comment ref="B5" authorId="0" shapeId="0" xr:uid="{DAB98B44-4448-4C2E-9ACE-9F607436318C}">
      <text>
        <r>
          <rPr>
            <b/>
            <sz val="9"/>
            <color indexed="81"/>
            <rFont val="MS P ゴシック"/>
            <family val="3"/>
            <charset val="128"/>
          </rPr>
          <t>特定事業者名</t>
        </r>
      </text>
    </comment>
    <comment ref="T6" authorId="1" shapeId="0" xr:uid="{00000000-0006-0000-0000-000002000000}">
      <text>
        <r>
          <rPr>
            <b/>
            <sz val="9"/>
            <rFont val="ＭＳ Ｐゴシック"/>
            <family val="3"/>
            <charset val="128"/>
          </rPr>
          <t>本社所在地を記入（県外の場合もありえます）</t>
        </r>
      </text>
    </comment>
    <comment ref="G8" authorId="1" shapeId="0" xr:uid="{00000000-0006-0000-0000-000003000000}">
      <text>
        <r>
          <rPr>
            <b/>
            <sz val="9"/>
            <rFont val="ＭＳ Ｐゴシック"/>
            <family val="3"/>
            <charset val="128"/>
          </rPr>
          <t>日本標準産業分類の中分類の業種区分を選択
当様式の欄外（下部）に一覧表があります</t>
        </r>
      </text>
    </comment>
    <comment ref="F11" authorId="0" shapeId="0" xr:uid="{4A931FFD-86C7-4493-B3D6-8EC679CE9871}">
      <text>
        <r>
          <rPr>
            <b/>
            <sz val="9"/>
            <color indexed="81"/>
            <rFont val="MS P ゴシック"/>
            <family val="3"/>
            <charset val="128"/>
          </rPr>
          <t>排出量の多い順に記入してください</t>
        </r>
      </text>
    </comment>
    <comment ref="V21" authorId="1" shapeId="0" xr:uid="{00000000-0006-0000-0000-000009000000}">
      <text>
        <r>
          <rPr>
            <b/>
            <sz val="9"/>
            <rFont val="ＭＳ Ｐゴシック"/>
            <family val="3"/>
            <charset val="128"/>
          </rPr>
          <t>１～５年間で設定します。
例）令和８年度からの計画では、最短で令和８年度（１ヵ年）、最長で令和１２年度（５ヵ年）になります。</t>
        </r>
      </text>
    </comment>
    <comment ref="P23" authorId="1" shapeId="0" xr:uid="{00000000-0006-0000-0000-00000A000000}">
      <text>
        <r>
          <rPr>
            <b/>
            <sz val="9"/>
            <color indexed="81"/>
            <rFont val="ＭＳ Ｐゴシック"/>
            <family val="3"/>
            <charset val="128"/>
          </rPr>
          <t>小数点第１位まで入力。</t>
        </r>
      </text>
    </comment>
    <comment ref="S27" authorId="0" shapeId="0" xr:uid="{A5BDB199-D71E-4AEB-B62F-2D6B2E24CD55}">
      <text>
        <r>
          <rPr>
            <b/>
            <sz val="9"/>
            <color indexed="81"/>
            <rFont val="MS P ゴシック"/>
            <family val="3"/>
            <charset val="128"/>
          </rPr>
          <t>排出量の多い順に記入してください。</t>
        </r>
      </text>
    </comment>
    <comment ref="T37" authorId="1" shapeId="0" xr:uid="{00000000-0006-0000-0000-000013000000}">
      <text>
        <r>
          <rPr>
            <b/>
            <sz val="9"/>
            <rFont val="ＭＳ Ｐゴシック"/>
            <family val="3"/>
            <charset val="128"/>
          </rPr>
          <t>t か kg を選択</t>
        </r>
      </text>
    </comment>
    <comment ref="X37" authorId="1" shapeId="0" xr:uid="{00000000-0006-0000-0000-000014000000}">
      <text>
        <r>
          <rPr>
            <b/>
            <sz val="9"/>
            <rFont val="ＭＳ Ｐゴシック"/>
            <family val="3"/>
            <charset val="128"/>
          </rPr>
          <t>単位を入力します。
例）生産量の場合・・・個、ｔ、億円 など
例）延床面積の場合・・・㎡ など</t>
        </r>
      </text>
    </comment>
    <comment ref="A39" authorId="1" shapeId="0" xr:uid="{00000000-0006-0000-0000-000015000000}">
      <text>
        <r>
          <rPr>
            <b/>
            <sz val="9"/>
            <rFont val="ＭＳ Ｐゴシック"/>
            <family val="3"/>
            <charset val="128"/>
          </rPr>
          <t>ベンチマーク指標が定められている事業者のみ記入
↓
当様式の欄外（下部）に一覧表があります</t>
        </r>
      </text>
    </comment>
    <comment ref="E40" authorId="1" shapeId="0" xr:uid="{00000000-0006-0000-0000-000016000000}">
      <text>
        <r>
          <rPr>
            <b/>
            <sz val="9"/>
            <rFont val="ＭＳ Ｐゴシック"/>
            <family val="3"/>
            <charset val="128"/>
          </rPr>
          <t>当様式の欄外（下部）一覧表の「対象事業の名称」から、該当するものを入力</t>
        </r>
      </text>
    </comment>
    <comment ref="V40" authorId="1" shapeId="0" xr:uid="{00000000-0006-0000-0000-000018000000}">
      <text>
        <r>
          <rPr>
            <b/>
            <sz val="9"/>
            <rFont val="ＭＳ Ｐゴシック"/>
            <family val="3"/>
            <charset val="128"/>
          </rPr>
          <t>ベンチマーク指標にあてはめた場合の事業者の基準年度の数値を入力</t>
        </r>
      </text>
    </comment>
    <comment ref="AE40" authorId="2" shapeId="0" xr:uid="{00000000-0006-0000-0000-000019000000}">
      <text>
        <r>
          <rPr>
            <b/>
            <sz val="9"/>
            <rFont val="ＭＳ Ｐゴシック"/>
            <family val="3"/>
            <charset val="128"/>
          </rPr>
          <t>※電力供給業の場合は、数値を直接入力してください。</t>
        </r>
      </text>
    </comment>
    <comment ref="A50" authorId="1" shapeId="0" xr:uid="{00000000-0006-0000-0000-00001A000000}">
      <text>
        <r>
          <rPr>
            <b/>
            <sz val="9"/>
            <rFont val="ＭＳ Ｐゴシック"/>
            <family val="3"/>
            <charset val="128"/>
          </rPr>
          <t>目標削減率達成のための組織体制や環境マネジメントシステムの導入状況を記入。
なお、個人名の記入は必要ありません。</t>
        </r>
      </text>
    </comment>
    <comment ref="A55" authorId="1" shapeId="0" xr:uid="{00000000-0006-0000-0000-00001B000000}">
      <text>
        <r>
          <rPr>
            <b/>
            <sz val="9"/>
            <rFont val="ＭＳ Ｐゴシック"/>
            <family val="3"/>
            <charset val="128"/>
          </rPr>
          <t>取組を実施した工場等の名称を記入</t>
        </r>
      </text>
    </comment>
    <comment ref="K55" authorId="1" shapeId="0" xr:uid="{00000000-0006-0000-0000-00001C000000}">
      <text>
        <r>
          <rPr>
            <b/>
            <sz val="9"/>
            <rFont val="ＭＳ Ｐゴシック"/>
            <family val="3"/>
            <charset val="128"/>
          </rPr>
          <t>計画期間以前に実施した温室効果ガス排出量削減のための取組を記入。
実施時期、実施内容、効果など。</t>
        </r>
      </text>
    </comment>
    <comment ref="A64" authorId="1" shapeId="0" xr:uid="{00000000-0006-0000-0000-00001D000000}">
      <text>
        <r>
          <rPr>
            <b/>
            <sz val="9"/>
            <rFont val="ＭＳ Ｐゴシック"/>
            <family val="3"/>
            <charset val="128"/>
          </rPr>
          <t>取組を実施する工場等の名称を記入</t>
        </r>
      </text>
    </comment>
    <comment ref="K64" authorId="1" shapeId="0" xr:uid="{00000000-0006-0000-0000-00001E000000}">
      <text>
        <r>
          <rPr>
            <b/>
            <sz val="9"/>
            <rFont val="ＭＳ Ｐゴシック"/>
            <family val="3"/>
            <charset val="128"/>
          </rPr>
          <t>計画期間中に実施する温室効果ガス排出量削減のための取組を記入。
実施予定時期、実施内容、期待される効果など。</t>
        </r>
      </text>
    </comment>
    <comment ref="D76" authorId="1" shapeId="0" xr:uid="{00000000-0006-0000-0000-00001F000000}">
      <text>
        <r>
          <rPr>
            <b/>
            <sz val="9"/>
            <rFont val="ＭＳ Ｐゴシック"/>
            <family val="3"/>
            <charset val="128"/>
          </rPr>
          <t>取組欄に内容を入力すると「有」が表示されます。</t>
        </r>
      </text>
    </comment>
    <comment ref="A87" authorId="1" shapeId="0" xr:uid="{00000000-0006-0000-0000-000023000000}">
      <text>
        <r>
          <rPr>
            <b/>
            <sz val="9"/>
            <rFont val="ＭＳ Ｐゴシック"/>
            <family val="3"/>
            <charset val="128"/>
          </rPr>
          <t>上記の各項目に記入した取組以外の温暖化対策に係る取組、排出量や目標値についての補足説明など</t>
        </r>
      </text>
    </comment>
    <comment ref="A224" authorId="3" shapeId="0" xr:uid="{00000000-0006-0000-0000-000024000000}">
      <text>
        <r>
          <rPr>
            <b/>
            <sz val="9"/>
            <color indexed="81"/>
            <rFont val="ＭＳ Ｐゴシック"/>
            <family val="3"/>
            <charset val="128"/>
          </rPr>
          <t>（商業統計で掲げる業態分類表における百貨店業）</t>
        </r>
      </text>
    </comment>
    <comment ref="A225" authorId="3" shapeId="0" xr:uid="{00000000-0006-0000-0000-000025000000}">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 ref="A226" authorId="3" shapeId="0" xr:uid="{00000000-0006-0000-0000-000026000000}">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 ref="A227" authorId="3" shapeId="0" xr:uid="{00000000-0006-0000-0000-000027000000}">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okayamaken</author>
    <author>Windows ユーザー</author>
    <author xml:space="preserve"> </author>
    <author>大坪　芳充</author>
  </authors>
  <commentList>
    <comment ref="B5" authorId="0" shapeId="0" xr:uid="{5D11B7CB-A92E-42B6-8973-0BD9989E7881}">
      <text>
        <r>
          <rPr>
            <b/>
            <sz val="9"/>
            <rFont val="ＭＳ Ｐゴシック"/>
            <family val="3"/>
            <charset val="128"/>
          </rPr>
          <t>特定事業者名</t>
        </r>
      </text>
    </comment>
    <comment ref="T6" authorId="0" shapeId="0" xr:uid="{19F37317-151A-4EF2-BE25-33C752D4D8A2}">
      <text>
        <r>
          <rPr>
            <b/>
            <sz val="9"/>
            <rFont val="ＭＳ Ｐゴシック"/>
            <family val="3"/>
            <charset val="128"/>
          </rPr>
          <t>本社所在地を記入（県外の場合もありえます）</t>
        </r>
      </text>
    </comment>
    <comment ref="G8" authorId="0" shapeId="0" xr:uid="{D565A079-921D-4ABC-B2B1-49BE019D5C90}">
      <text>
        <r>
          <rPr>
            <b/>
            <sz val="9"/>
            <rFont val="ＭＳ Ｐゴシック"/>
            <family val="3"/>
            <charset val="128"/>
          </rPr>
          <t>日本標準産業分類の中分類の業種区分を選択
当様式の欄外（下部）に一覧表があります</t>
        </r>
      </text>
    </comment>
    <comment ref="F11" authorId="1" shapeId="0" xr:uid="{F28838F6-74E1-4687-A052-50B44D9565B1}">
      <text>
        <r>
          <rPr>
            <b/>
            <sz val="9"/>
            <color indexed="81"/>
            <rFont val="MS P ゴシック"/>
            <family val="3"/>
            <charset val="128"/>
          </rPr>
          <t>排出量の多い順に記入してください</t>
        </r>
      </text>
    </comment>
    <comment ref="V21" authorId="0" shapeId="0" xr:uid="{C620568A-2735-41E8-A7AD-39533AE02AEE}">
      <text>
        <r>
          <rPr>
            <b/>
            <sz val="9"/>
            <rFont val="ＭＳ Ｐゴシック"/>
            <family val="3"/>
            <charset val="128"/>
          </rPr>
          <t>１～５年間で設定します。
例）令和８年度からの計画では、最短で令和８年度（１ヵ年）、最長で令和１２年度（５ヵ年）になります。</t>
        </r>
      </text>
    </comment>
    <comment ref="P23" authorId="0" shapeId="0" xr:uid="{77E1B933-6AFD-4107-9CD1-600A8FDBBAC7}">
      <text>
        <r>
          <rPr>
            <b/>
            <sz val="9"/>
            <color indexed="81"/>
            <rFont val="ＭＳ Ｐゴシック"/>
            <family val="3"/>
            <charset val="128"/>
          </rPr>
          <t>小数点第１位まで入力。</t>
        </r>
      </text>
    </comment>
    <comment ref="S27" authorId="1" shapeId="0" xr:uid="{1D17C142-5785-4DB8-BD90-9D6ADC5E55DF}">
      <text>
        <r>
          <rPr>
            <b/>
            <sz val="9"/>
            <color indexed="81"/>
            <rFont val="MS P ゴシック"/>
            <family val="3"/>
            <charset val="128"/>
          </rPr>
          <t>排出量の多い順に記入してください。</t>
        </r>
      </text>
    </comment>
    <comment ref="T37" authorId="0" shapeId="0" xr:uid="{C13ABF7F-3334-422B-910A-C4540E3760C6}">
      <text>
        <r>
          <rPr>
            <b/>
            <sz val="9"/>
            <rFont val="ＭＳ Ｐゴシック"/>
            <family val="3"/>
            <charset val="128"/>
          </rPr>
          <t>t か kg を選択</t>
        </r>
      </text>
    </comment>
    <comment ref="X37" authorId="0" shapeId="0" xr:uid="{D08A1FD5-BA59-4081-B50B-9AEFA0E30A07}">
      <text>
        <r>
          <rPr>
            <b/>
            <sz val="9"/>
            <rFont val="ＭＳ Ｐゴシック"/>
            <family val="3"/>
            <charset val="128"/>
          </rPr>
          <t>単位を入力します。
例）生産量の場合・・・個、ｔ、億円 など
例）延床面積の場合・・・㎡ など</t>
        </r>
      </text>
    </comment>
    <comment ref="A39" authorId="0" shapeId="0" xr:uid="{119504FD-3626-4476-8329-BFCA100C31C6}">
      <text>
        <r>
          <rPr>
            <b/>
            <sz val="9"/>
            <rFont val="ＭＳ Ｐゴシック"/>
            <family val="3"/>
            <charset val="128"/>
          </rPr>
          <t>ベンチマーク指標が定められている事業者のみ記入
↓
当様式の欄外（下部）に一覧表があります</t>
        </r>
      </text>
    </comment>
    <comment ref="E40" authorId="0" shapeId="0" xr:uid="{7F817D62-032C-4DA5-82F0-FDE20FD5F564}">
      <text>
        <r>
          <rPr>
            <b/>
            <sz val="9"/>
            <rFont val="ＭＳ Ｐゴシック"/>
            <family val="3"/>
            <charset val="128"/>
          </rPr>
          <t>当様式の欄外（下部）一覧表の「対象事業の名称」から、該当するものを入力</t>
        </r>
      </text>
    </comment>
    <comment ref="V40" authorId="0" shapeId="0" xr:uid="{B62BBC36-6EB7-4DFD-BF2F-86A5C26D70E2}">
      <text>
        <r>
          <rPr>
            <b/>
            <sz val="9"/>
            <rFont val="ＭＳ Ｐゴシック"/>
            <family val="3"/>
            <charset val="128"/>
          </rPr>
          <t>ベンチマーク指標にあてはめた場合の事業者の基準年度の数値を入力</t>
        </r>
      </text>
    </comment>
    <comment ref="AE40" authorId="2" shapeId="0" xr:uid="{866F0FF7-DE81-4D1E-BDEE-FCBF473F3DA3}">
      <text>
        <r>
          <rPr>
            <b/>
            <sz val="9"/>
            <rFont val="ＭＳ Ｐゴシック"/>
            <family val="3"/>
            <charset val="128"/>
          </rPr>
          <t>※電力供給業の場合は、数値を直接入力してください。</t>
        </r>
      </text>
    </comment>
    <comment ref="A50" authorId="0" shapeId="0" xr:uid="{2048D4CB-BA43-4E6E-83B2-2D06E148D660}">
      <text>
        <r>
          <rPr>
            <b/>
            <sz val="9"/>
            <rFont val="ＭＳ Ｐゴシック"/>
            <family val="3"/>
            <charset val="128"/>
          </rPr>
          <t>目標削減率達成のための組織体制や環境マネジメントシステムの導入状況を記入。
なお、個人名の記入は必要ありません。</t>
        </r>
      </text>
    </comment>
    <comment ref="A55" authorId="0" shapeId="0" xr:uid="{BC424861-BEDA-4C69-B743-E2551E2B7B5A}">
      <text>
        <r>
          <rPr>
            <b/>
            <sz val="9"/>
            <rFont val="ＭＳ Ｐゴシック"/>
            <family val="3"/>
            <charset val="128"/>
          </rPr>
          <t>取組を実施した工場等の名称を記入</t>
        </r>
      </text>
    </comment>
    <comment ref="K55" authorId="0" shapeId="0" xr:uid="{252A584B-6748-49CD-BEC7-910EF0E750C8}">
      <text>
        <r>
          <rPr>
            <b/>
            <sz val="9"/>
            <rFont val="ＭＳ Ｐゴシック"/>
            <family val="3"/>
            <charset val="128"/>
          </rPr>
          <t>計画期間以前に実施した温室効果ガス排出量削減のための取組を記入。
実施時期、実施内容、効果など。</t>
        </r>
      </text>
    </comment>
    <comment ref="A64" authorId="0" shapeId="0" xr:uid="{0380BC0B-CD9C-4216-91E4-05C34CE44650}">
      <text>
        <r>
          <rPr>
            <b/>
            <sz val="9"/>
            <rFont val="ＭＳ Ｐゴシック"/>
            <family val="3"/>
            <charset val="128"/>
          </rPr>
          <t>取組を実施する工場等の名称を記入</t>
        </r>
      </text>
    </comment>
    <comment ref="K64" authorId="0" shapeId="0" xr:uid="{836B856B-86D9-4156-946C-1DD8AAD6A24C}">
      <text>
        <r>
          <rPr>
            <b/>
            <sz val="9"/>
            <rFont val="ＭＳ Ｐゴシック"/>
            <family val="3"/>
            <charset val="128"/>
          </rPr>
          <t>計画期間中に実施する温室効果ガス排出量削減のための取組を記入。
実施予定時期、実施内容、期待される効果など。</t>
        </r>
      </text>
    </comment>
    <comment ref="D76" authorId="0" shapeId="0" xr:uid="{48F3D697-E197-4BA1-9853-D6ED8825A06A}">
      <text>
        <r>
          <rPr>
            <b/>
            <sz val="9"/>
            <rFont val="ＭＳ Ｐゴシック"/>
            <family val="3"/>
            <charset val="128"/>
          </rPr>
          <t>取組欄に内容を入力すると「有」が表示されます。</t>
        </r>
      </text>
    </comment>
    <comment ref="A87" authorId="0" shapeId="0" xr:uid="{8C7A40A0-D48F-4042-A2C5-123995435BBD}">
      <text>
        <r>
          <rPr>
            <b/>
            <sz val="9"/>
            <rFont val="ＭＳ Ｐゴシック"/>
            <family val="3"/>
            <charset val="128"/>
          </rPr>
          <t>上記の各項目に記入した取組以外の温暖化対策に係る取組、排出量や目標値についての補足説明など</t>
        </r>
      </text>
    </comment>
    <comment ref="A224" authorId="3" shapeId="0" xr:uid="{9C8F0E86-3F83-47F3-BD53-08845D0FEE5C}">
      <text>
        <r>
          <rPr>
            <b/>
            <sz val="9"/>
            <color indexed="81"/>
            <rFont val="ＭＳ Ｐゴシック"/>
            <family val="3"/>
            <charset val="128"/>
          </rPr>
          <t>（商業統計で掲げる業態分類表における百貨店業）</t>
        </r>
      </text>
    </comment>
    <comment ref="A225" authorId="3" shapeId="0" xr:uid="{7E620777-F6E3-4C33-9250-D055946C0847}">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 ref="A226" authorId="3" shapeId="0" xr:uid="{8F471877-AAD1-4412-9297-5D853D803821}">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 ref="A227" authorId="3" shapeId="0" xr:uid="{D61F41E6-2994-4DD3-8DCE-460E7F140186}">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List>
</comments>
</file>

<file path=xl/sharedStrings.xml><?xml version="1.0" encoding="utf-8"?>
<sst xmlns="http://schemas.openxmlformats.org/spreadsheetml/2006/main" count="793" uniqueCount="351">
  <si>
    <t>所</t>
    <rPh sb="0" eb="1">
      <t>トコロ</t>
    </rPh>
    <phoneticPr fontId="2"/>
  </si>
  <si>
    <t>主たる業種</t>
    <rPh sb="0" eb="1">
      <t>シュ</t>
    </rPh>
    <rPh sb="3" eb="5">
      <t>ギョウシュ</t>
    </rPh>
    <phoneticPr fontId="2"/>
  </si>
  <si>
    <t>番号</t>
    <rPh sb="0" eb="2">
      <t>バンゴウ</t>
    </rPh>
    <phoneticPr fontId="2"/>
  </si>
  <si>
    <t>台）</t>
    <rPh sb="0" eb="1">
      <t>ダイ</t>
    </rPh>
    <phoneticPr fontId="2"/>
  </si>
  <si>
    <t>計画期間</t>
    <rPh sb="0" eb="2">
      <t>ケイカク</t>
    </rPh>
    <rPh sb="2" eb="4">
      <t>キカン</t>
    </rPh>
    <phoneticPr fontId="2"/>
  </si>
  <si>
    <t>年度）</t>
    <rPh sb="0" eb="2">
      <t>ネンド</t>
    </rPh>
    <phoneticPr fontId="2"/>
  </si>
  <si>
    <t>指標の状況</t>
    <rPh sb="0" eb="2">
      <t>シヒョウ</t>
    </rPh>
    <rPh sb="3" eb="5">
      <t>ジョウキョウ</t>
    </rPh>
    <phoneticPr fontId="2"/>
  </si>
  <si>
    <t>対象事業の名称</t>
    <rPh sb="0" eb="2">
      <t>タイショウ</t>
    </rPh>
    <rPh sb="2" eb="4">
      <t>ジギョウ</t>
    </rPh>
    <rPh sb="5" eb="7">
      <t>メイショウ</t>
    </rPh>
    <phoneticPr fontId="2"/>
  </si>
  <si>
    <t>ベンチマーク指標</t>
    <rPh sb="6" eb="8">
      <t>シヒョウ</t>
    </rPh>
    <phoneticPr fontId="2"/>
  </si>
  <si>
    <t>（法人にあっては名称）</t>
    <rPh sb="1" eb="3">
      <t>ホウジン</t>
    </rPh>
    <rPh sb="8" eb="10">
      <t>メイショウ</t>
    </rPh>
    <phoneticPr fontId="2"/>
  </si>
  <si>
    <t>（法人にあっては主たる事業所の所在地）</t>
    <rPh sb="1" eb="3">
      <t>ホウジン</t>
    </rPh>
    <rPh sb="8" eb="9">
      <t>シュ</t>
    </rPh>
    <rPh sb="11" eb="14">
      <t>ジギョウショ</t>
    </rPh>
    <rPh sb="15" eb="18">
      <t>ショザイチ</t>
    </rPh>
    <phoneticPr fontId="2"/>
  </si>
  <si>
    <t>【目標削減率設定の基本的な考え方】</t>
    <rPh sb="1" eb="3">
      <t>モクヒョウ</t>
    </rPh>
    <rPh sb="3" eb="5">
      <t>サクゲン</t>
    </rPh>
    <rPh sb="5" eb="6">
      <t>リツ</t>
    </rPh>
    <rPh sb="6" eb="8">
      <t>セッテイ</t>
    </rPh>
    <rPh sb="9" eb="12">
      <t>キホンテキ</t>
    </rPh>
    <rPh sb="13" eb="14">
      <t>カンガ</t>
    </rPh>
    <rPh sb="15" eb="16">
      <t>カタ</t>
    </rPh>
    <phoneticPr fontId="2"/>
  </si>
  <si>
    <t>本票作成</t>
    <rPh sb="0" eb="1">
      <t>ホン</t>
    </rPh>
    <rPh sb="1" eb="2">
      <t>ヒョウ</t>
    </rPh>
    <rPh sb="2" eb="4">
      <t>サクセイ</t>
    </rPh>
    <phoneticPr fontId="2"/>
  </si>
  <si>
    <t>事業の
概　要</t>
    <rPh sb="0" eb="1">
      <t>コト</t>
    </rPh>
    <rPh sb="1" eb="2">
      <t>ギョウ</t>
    </rPh>
    <rPh sb="4" eb="5">
      <t>オオムネ</t>
    </rPh>
    <rPh sb="6" eb="7">
      <t>ヨウ</t>
    </rPh>
    <phoneticPr fontId="2"/>
  </si>
  <si>
    <t>特定事業者
の該当要件</t>
    <rPh sb="0" eb="2">
      <t>トクテイ</t>
    </rPh>
    <rPh sb="2" eb="5">
      <t>ジギョウシャ</t>
    </rPh>
    <rPh sb="7" eb="9">
      <t>ガイトウ</t>
    </rPh>
    <rPh sb="9" eb="11">
      <t>ヨウケン</t>
    </rPh>
    <phoneticPr fontId="2"/>
  </si>
  <si>
    <t>（該当事業者のみ記入）</t>
    <rPh sb="1" eb="3">
      <t>ガイトウ</t>
    </rPh>
    <rPh sb="3" eb="6">
      <t>ジギョウシャ</t>
    </rPh>
    <rPh sb="8" eb="10">
      <t>キニュウ</t>
    </rPh>
    <phoneticPr fontId="2"/>
  </si>
  <si>
    <t>その他</t>
    <rPh sb="2" eb="3">
      <t>タ</t>
    </rPh>
    <phoneticPr fontId="2"/>
  </si>
  <si>
    <t>【排出量削減のためのこれまでの主な取組】</t>
    <rPh sb="1" eb="3">
      <t>ハイシュツ</t>
    </rPh>
    <rPh sb="3" eb="4">
      <t>リョウ</t>
    </rPh>
    <rPh sb="4" eb="6">
      <t>サクゲン</t>
    </rPh>
    <rPh sb="15" eb="16">
      <t>オモ</t>
    </rPh>
    <rPh sb="17" eb="19">
      <t>トリクミ</t>
    </rPh>
    <phoneticPr fontId="2"/>
  </si>
  <si>
    <t>取組内容</t>
    <rPh sb="0" eb="2">
      <t>トリクミ</t>
    </rPh>
    <rPh sb="2" eb="4">
      <t>ナイヨウ</t>
    </rPh>
    <phoneticPr fontId="2"/>
  </si>
  <si>
    <t>【その他特記事項】</t>
    <rPh sb="3" eb="4">
      <t>タ</t>
    </rPh>
    <rPh sb="4" eb="6">
      <t>トッキ</t>
    </rPh>
    <rPh sb="6" eb="8">
      <t>ジコウ</t>
    </rPh>
    <phoneticPr fontId="2"/>
  </si>
  <si>
    <t>年度</t>
    <rPh sb="0" eb="2">
      <t>ネンド</t>
    </rPh>
    <phoneticPr fontId="2"/>
  </si>
  <si>
    <t>総排出量基準</t>
  </si>
  <si>
    <t>原単位基準</t>
  </si>
  <si>
    <t>②ﾊﾞｽ・ﾄﾗｯｸ100台、ﾀｸｼｰ250台以上</t>
    <rPh sb="12" eb="13">
      <t>ダイ</t>
    </rPh>
    <rPh sb="21" eb="22">
      <t>ダイ</t>
    </rPh>
    <rPh sb="22" eb="24">
      <t>イジョウ</t>
    </rPh>
    <phoneticPr fontId="2"/>
  </si>
  <si>
    <t>●車両台数（②該当の場合）</t>
    <rPh sb="1" eb="3">
      <t>シャリョウ</t>
    </rPh>
    <rPh sb="3" eb="5">
      <t>ダイスウ</t>
    </rPh>
    <rPh sb="7" eb="9">
      <t>ガイトウ</t>
    </rPh>
    <rPh sb="10" eb="12">
      <t>バアイ</t>
    </rPh>
    <phoneticPr fontId="2"/>
  </si>
  <si>
    <t>分類
コード</t>
    <rPh sb="0" eb="2">
      <t>ブンルイ</t>
    </rPh>
    <phoneticPr fontId="2"/>
  </si>
  <si>
    <t>業種名：</t>
    <rPh sb="0" eb="2">
      <t>ギョウシュ</t>
    </rPh>
    <rPh sb="2" eb="3">
      <t>ナ</t>
    </rPh>
    <phoneticPr fontId="2"/>
  </si>
  <si>
    <t>【目標削減率達成のための推進体制】</t>
    <rPh sb="1" eb="3">
      <t>モクヒョウ</t>
    </rPh>
    <rPh sb="3" eb="6">
      <t>サクゲンリツ</t>
    </rPh>
    <rPh sb="6" eb="8">
      <t>タッセイ</t>
    </rPh>
    <rPh sb="12" eb="14">
      <t>スイシン</t>
    </rPh>
    <rPh sb="14" eb="16">
      <t>タイセイ</t>
    </rPh>
    <phoneticPr fontId="2"/>
  </si>
  <si>
    <t>削減目標</t>
    <rPh sb="0" eb="2">
      <t>サクゲン</t>
    </rPh>
    <rPh sb="2" eb="4">
      <t>モクヒョウ</t>
    </rPh>
    <phoneticPr fontId="2"/>
  </si>
  <si>
    <t>基準年度</t>
    <rPh sb="0" eb="2">
      <t>キジュン</t>
    </rPh>
    <rPh sb="2" eb="4">
      <t>ネンド</t>
    </rPh>
    <phoneticPr fontId="2"/>
  </si>
  <si>
    <t>目標年度</t>
    <rPh sb="0" eb="2">
      <t>モクヒョウ</t>
    </rPh>
    <rPh sb="2" eb="4">
      <t>ネンド</t>
    </rPh>
    <phoneticPr fontId="2"/>
  </si>
  <si>
    <t>達成率(%)</t>
    <rPh sb="0" eb="3">
      <t>タッセイリツ</t>
    </rPh>
    <phoneticPr fontId="2"/>
  </si>
  <si>
    <t>いずれか
を選択</t>
    <rPh sb="6" eb="8">
      <t>センタク</t>
    </rPh>
    <phoneticPr fontId="2"/>
  </si>
  <si>
    <t>目標
区分</t>
    <rPh sb="0" eb="2">
      <t>モクヒョウ</t>
    </rPh>
    <rPh sb="3" eb="5">
      <t>クブン</t>
    </rPh>
    <phoneticPr fontId="2"/>
  </si>
  <si>
    <t>20%以上</t>
    <rPh sb="3" eb="5">
      <t>イジョウ</t>
    </rPh>
    <phoneticPr fontId="2"/>
  </si>
  <si>
    <t>5%未満</t>
    <rPh sb="2" eb="4">
      <t>ミマン</t>
    </rPh>
    <phoneticPr fontId="2"/>
  </si>
  <si>
    <t>措置内容</t>
    <rPh sb="0" eb="2">
      <t>ソチ</t>
    </rPh>
    <rPh sb="2" eb="3">
      <t>ウチ</t>
    </rPh>
    <rPh sb="3" eb="4">
      <t>カタチ</t>
    </rPh>
    <phoneticPr fontId="2"/>
  </si>
  <si>
    <t>県内の
主　な
工場等</t>
    <rPh sb="0" eb="1">
      <t>ケン</t>
    </rPh>
    <rPh sb="1" eb="2">
      <t>ナイ</t>
    </rPh>
    <rPh sb="4" eb="5">
      <t>オモ</t>
    </rPh>
    <rPh sb="8" eb="11">
      <t>コウジョウトウ</t>
    </rPh>
    <phoneticPr fontId="2"/>
  </si>
  <si>
    <t>工場等の名称</t>
    <rPh sb="0" eb="3">
      <t>コウジョウトウ</t>
    </rPh>
    <rPh sb="4" eb="6">
      <t>メイショウ</t>
    </rPh>
    <phoneticPr fontId="2"/>
  </si>
  <si>
    <t>（●工場等の数</t>
    <rPh sb="2" eb="4">
      <t>コウジョウ</t>
    </rPh>
    <rPh sb="4" eb="5">
      <t>トウ</t>
    </rPh>
    <phoneticPr fontId="2"/>
  </si>
  <si>
    <t>工場等の名称</t>
    <rPh sb="0" eb="2">
      <t>コウジョウ</t>
    </rPh>
    <rPh sb="2" eb="3">
      <t>ナド</t>
    </rPh>
    <rPh sb="4" eb="6">
      <t>メイショウ</t>
    </rPh>
    <phoneticPr fontId="2"/>
  </si>
  <si>
    <t>別紙</t>
    <rPh sb="0" eb="2">
      <t>ベッシ</t>
    </rPh>
    <phoneticPr fontId="2"/>
  </si>
  <si>
    <t>原単位当たり排出量</t>
    <rPh sb="0" eb="3">
      <t>ゲンタンイ</t>
    </rPh>
    <rPh sb="3" eb="4">
      <t>アタ</t>
    </rPh>
    <rPh sb="6" eb="9">
      <t>ハイシュツリョウ</t>
    </rPh>
    <phoneticPr fontId="2"/>
  </si>
  <si>
    <t>【計画期間中に目標削減率を達成するために実施する措置】</t>
    <rPh sb="1" eb="3">
      <t>ケイカク</t>
    </rPh>
    <rPh sb="3" eb="6">
      <t>キカンチュウ</t>
    </rPh>
    <rPh sb="20" eb="22">
      <t>ジッシ</t>
    </rPh>
    <rPh sb="24" eb="26">
      <t>ソチ</t>
    </rPh>
    <phoneticPr fontId="2"/>
  </si>
  <si>
    <t>県内で
の取組</t>
    <rPh sb="0" eb="2">
      <t>ケンナイ</t>
    </rPh>
    <rPh sb="5" eb="7">
      <t>トリクミ</t>
    </rPh>
    <phoneticPr fontId="2"/>
  </si>
  <si>
    <t>※　「計画期間」欄には，５箇年度以内で特定事業者が定める期間を記入する。　</t>
    <rPh sb="3" eb="5">
      <t>ケイカク</t>
    </rPh>
    <rPh sb="5" eb="7">
      <t>キカン</t>
    </rPh>
    <rPh sb="8" eb="9">
      <t>ラン</t>
    </rPh>
    <rPh sb="13" eb="15">
      <t>カネン</t>
    </rPh>
    <rPh sb="15" eb="16">
      <t>ド</t>
    </rPh>
    <rPh sb="16" eb="18">
      <t>イナイ</t>
    </rPh>
    <rPh sb="19" eb="21">
      <t>トクテイ</t>
    </rPh>
    <rPh sb="21" eb="24">
      <t>ジギョウシャ</t>
    </rPh>
    <rPh sb="25" eb="26">
      <t>サダ</t>
    </rPh>
    <rPh sb="28" eb="30">
      <t>キカン</t>
    </rPh>
    <rPh sb="31" eb="33">
      <t>キニュウ</t>
    </rPh>
    <phoneticPr fontId="2"/>
  </si>
  <si>
    <t>～</t>
    <phoneticPr fontId="2"/>
  </si>
  <si>
    <t>(</t>
    <phoneticPr fontId="2"/>
  </si>
  <si>
    <t>目標削減率</t>
    <phoneticPr fontId="2"/>
  </si>
  <si>
    <t>20～15%</t>
    <phoneticPr fontId="2"/>
  </si>
  <si>
    <t>15～10%</t>
    <phoneticPr fontId="2"/>
  </si>
  <si>
    <t>10～5%</t>
    <phoneticPr fontId="2"/>
  </si>
  <si>
    <t>％</t>
    <phoneticPr fontId="2"/>
  </si>
  <si>
    <t>（</t>
    <phoneticPr fontId="2"/>
  </si>
  <si>
    <t>)</t>
    <phoneticPr fontId="2"/>
  </si>
  <si>
    <t>）</t>
    <phoneticPr fontId="2"/>
  </si>
  <si>
    <t>ベンチマーク</t>
    <phoneticPr fontId="2"/>
  </si>
  <si>
    <t>所　　在　　地</t>
    <rPh sb="0" eb="1">
      <t>トコロ</t>
    </rPh>
    <rPh sb="3" eb="4">
      <t>ザイ</t>
    </rPh>
    <rPh sb="6" eb="7">
      <t>チ</t>
    </rPh>
    <phoneticPr fontId="2"/>
  </si>
  <si>
    <r>
      <t>③CO</t>
    </r>
    <r>
      <rPr>
        <sz val="6"/>
        <rFont val="ＭＳ 明朝"/>
        <family val="1"/>
        <charset val="128"/>
      </rPr>
      <t>2</t>
    </r>
    <r>
      <rPr>
        <sz val="11"/>
        <rFont val="ＭＳ 明朝"/>
        <family val="1"/>
        <charset val="128"/>
      </rPr>
      <t>換算3,000t以上</t>
    </r>
    <rPh sb="4" eb="6">
      <t>カンザン</t>
    </rPh>
    <rPh sb="12" eb="14">
      <t>イジョウ</t>
    </rPh>
    <phoneticPr fontId="2"/>
  </si>
  <si>
    <r>
      <t>ｔCO</t>
    </r>
    <r>
      <rPr>
        <sz val="6"/>
        <rFont val="ＭＳ 明朝"/>
        <family val="1"/>
        <charset val="128"/>
      </rPr>
      <t>2</t>
    </r>
    <phoneticPr fontId="2"/>
  </si>
  <si>
    <t>温室効果ガスの排出量と密接な関係をもつ値の内容</t>
    <rPh sb="0" eb="2">
      <t>オンシツ</t>
    </rPh>
    <rPh sb="2" eb="4">
      <t>コウカ</t>
    </rPh>
    <rPh sb="7" eb="10">
      <t>ハイシュツリョウ</t>
    </rPh>
    <rPh sb="11" eb="13">
      <t>ミッセツ</t>
    </rPh>
    <rPh sb="14" eb="16">
      <t>カンケイ</t>
    </rPh>
    <rPh sb="19" eb="20">
      <t>アタイ</t>
    </rPh>
    <rPh sb="21" eb="23">
      <t>ナイヨウ</t>
    </rPh>
    <phoneticPr fontId="2"/>
  </si>
  <si>
    <t>（原単位基準の削減目標を選択した場合に記入）</t>
    <rPh sb="7" eb="9">
      <t>サクゲン</t>
    </rPh>
    <rPh sb="9" eb="11">
      <t>モクヒョウ</t>
    </rPh>
    <rPh sb="12" eb="14">
      <t>センタク</t>
    </rPh>
    <phoneticPr fontId="2"/>
  </si>
  <si>
    <r>
      <t>基準年度の
主な工場等
の</t>
    </r>
    <r>
      <rPr>
        <sz val="11"/>
        <rFont val="ＭＳ 明朝"/>
        <family val="1"/>
        <charset val="128"/>
      </rPr>
      <t>排</t>
    </r>
    <r>
      <rPr>
        <sz val="11"/>
        <rFont val="ＭＳ 明朝"/>
        <family val="1"/>
        <charset val="128"/>
      </rPr>
      <t>出量</t>
    </r>
    <rPh sb="0" eb="2">
      <t>キジュン</t>
    </rPh>
    <rPh sb="2" eb="4">
      <t>ネンド</t>
    </rPh>
    <rPh sb="6" eb="7">
      <t>オモ</t>
    </rPh>
    <rPh sb="8" eb="10">
      <t>コウジョウ</t>
    </rPh>
    <rPh sb="10" eb="11">
      <t>ナド</t>
    </rPh>
    <rPh sb="13" eb="14">
      <t>ハイ</t>
    </rPh>
    <rPh sb="14" eb="15">
      <t>デ</t>
    </rPh>
    <rPh sb="15" eb="16">
      <t>リョウ</t>
    </rPh>
    <phoneticPr fontId="2"/>
  </si>
  <si>
    <t>排出量</t>
    <rPh sb="0" eb="1">
      <t>ハイ</t>
    </rPh>
    <rPh sb="1" eb="2">
      <t>デ</t>
    </rPh>
    <rPh sb="2" eb="3">
      <t>リョウ</t>
    </rPh>
    <phoneticPr fontId="2"/>
  </si>
  <si>
    <t>①燃料等原油換算1,500kℓ以上</t>
    <rPh sb="1" eb="3">
      <t>ネンリョウ</t>
    </rPh>
    <rPh sb="3" eb="4">
      <t>トウ</t>
    </rPh>
    <rPh sb="4" eb="6">
      <t>ゲンユ</t>
    </rPh>
    <rPh sb="6" eb="8">
      <t>カンザン</t>
    </rPh>
    <rPh sb="15" eb="17">
      <t>イジョウ</t>
    </rPh>
    <phoneticPr fontId="2"/>
  </si>
  <si>
    <t>氏　名</t>
    <rPh sb="0" eb="1">
      <t>シ</t>
    </rPh>
    <rPh sb="2" eb="3">
      <t>メイ</t>
    </rPh>
    <phoneticPr fontId="2"/>
  </si>
  <si>
    <t>住　所</t>
    <rPh sb="0" eb="1">
      <t>ジュウ</t>
    </rPh>
    <rPh sb="2" eb="3">
      <t>ショ</t>
    </rPh>
    <phoneticPr fontId="2"/>
  </si>
  <si>
    <t>部署名：</t>
    <phoneticPr fontId="2"/>
  </si>
  <si>
    <t>年度）の排出量</t>
  </si>
  <si>
    <t>温室効果ガス</t>
    <rPh sb="0" eb="2">
      <t>オンシツ</t>
    </rPh>
    <rPh sb="2" eb="4">
      <t>コウカ</t>
    </rPh>
    <phoneticPr fontId="2"/>
  </si>
  <si>
    <t>〒</t>
    <phoneticPr fontId="2"/>
  </si>
  <si>
    <r>
      <t>CO</t>
    </r>
    <r>
      <rPr>
        <sz val="6"/>
        <rFont val="ＭＳ 明朝"/>
        <family val="1"/>
        <charset val="128"/>
      </rPr>
      <t xml:space="preserve">2 </t>
    </r>
    <r>
      <rPr>
        <sz val="11"/>
        <rFont val="ＭＳ 明朝"/>
        <family val="1"/>
        <charset val="128"/>
      </rPr>
      <t>/</t>
    </r>
    <phoneticPr fontId="2"/>
  </si>
  <si>
    <t>①</t>
    <phoneticPr fontId="2"/>
  </si>
  <si>
    <t>②</t>
    <phoneticPr fontId="2"/>
  </si>
  <si>
    <t>③</t>
    <phoneticPr fontId="2"/>
  </si>
  <si>
    <t>④</t>
    <phoneticPr fontId="2"/>
  </si>
  <si>
    <t>⑤</t>
    <phoneticPr fontId="2"/>
  </si>
  <si>
    <t>⑥</t>
    <phoneticPr fontId="2"/>
  </si>
  <si>
    <t>【森林保全等吸収源対策への取組計画】</t>
    <phoneticPr fontId="2"/>
  </si>
  <si>
    <t>01</t>
    <phoneticPr fontId="2"/>
  </si>
  <si>
    <t>総合工事業</t>
  </si>
  <si>
    <t>設備工事業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</si>
  <si>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</si>
  <si>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</si>
  <si>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</si>
  <si>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</si>
  <si>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</si>
  <si>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</si>
  <si>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</si>
  <si>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</si>
  <si>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</si>
  <si>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ゴム製品製造業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</si>
  <si>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</si>
  <si>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</si>
  <si>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</si>
  <si>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</si>
  <si>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</si>
  <si>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</si>
  <si>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</si>
  <si>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</si>
  <si>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</si>
  <si>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</si>
  <si>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</si>
  <si>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</si>
  <si>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</si>
  <si>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</si>
  <si>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</si>
  <si>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</si>
  <si>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</si>
  <si>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</si>
  <si>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</si>
  <si>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</si>
  <si>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</si>
  <si>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</si>
  <si>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</si>
  <si>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</si>
  <si>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</si>
  <si>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</si>
  <si>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</si>
  <si>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</si>
  <si>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</si>
  <si>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</si>
  <si>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</si>
  <si>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</si>
  <si>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</si>
  <si>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</si>
  <si>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</si>
  <si>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</si>
  <si>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</si>
  <si>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</si>
  <si>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</si>
  <si>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</si>
  <si>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</si>
  <si>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</si>
  <si>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</si>
  <si>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</si>
  <si>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</si>
  <si>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</si>
  <si>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不動産取引業</t>
  </si>
  <si>
    <t>不動産賃貸業・管理業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</si>
  <si>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</si>
  <si>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</si>
  <si>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</si>
  <si>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</si>
  <si>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</si>
  <si>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</si>
  <si>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</si>
  <si>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</si>
  <si>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</si>
  <si>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</si>
  <si>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</si>
  <si>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</si>
  <si>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</si>
  <si>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医療業</t>
  </si>
  <si>
    <t>保健衛生</t>
  </si>
  <si>
    <t>社会保険・社会福祉・介護事業</t>
  </si>
  <si>
    <t>郵便局</t>
  </si>
  <si>
    <t>協同組合（他に分類されないもの）</t>
  </si>
  <si>
    <t>廃棄物処理業</t>
  </si>
  <si>
    <t>職業紹介・労働者派遣業</t>
  </si>
  <si>
    <t>その他の事業サービス業</t>
  </si>
  <si>
    <t>政治・経済・文化団体</t>
  </si>
  <si>
    <t>宗教</t>
  </si>
  <si>
    <t>その他のサービス業</t>
  </si>
  <si>
    <t>外国公務</t>
  </si>
  <si>
    <t>国家公務</t>
  </si>
  <si>
    <t>地方公務</t>
  </si>
  <si>
    <t>分類不能の産業</t>
  </si>
  <si>
    <t>高炉による鉄鋼業</t>
    <rPh sb="0" eb="2">
      <t>コウロ</t>
    </rPh>
    <rPh sb="5" eb="7">
      <t>テッコウ</t>
    </rPh>
    <rPh sb="7" eb="8">
      <t>ギョウ</t>
    </rPh>
    <phoneticPr fontId="2"/>
  </si>
  <si>
    <t>電炉による普通鋼製造業</t>
    <rPh sb="0" eb="2">
      <t>デンロ</t>
    </rPh>
    <rPh sb="5" eb="7">
      <t>フツウ</t>
    </rPh>
    <rPh sb="7" eb="8">
      <t>コウ</t>
    </rPh>
    <rPh sb="8" eb="11">
      <t>セイゾウギョウ</t>
    </rPh>
    <phoneticPr fontId="2"/>
  </si>
  <si>
    <t>電力供給業</t>
    <rPh sb="4" eb="5">
      <t>ギョウ</t>
    </rPh>
    <phoneticPr fontId="2"/>
  </si>
  <si>
    <t>t</t>
    <phoneticPr fontId="2"/>
  </si>
  <si>
    <t>kg</t>
    <phoneticPr fontId="2"/>
  </si>
  <si>
    <t>○</t>
    <phoneticPr fontId="2"/>
  </si>
  <si>
    <t>【再生可能エネルギーの導入計画】</t>
    <phoneticPr fontId="2"/>
  </si>
  <si>
    <t>【 参 考 情 報 】</t>
    <rPh sb="2" eb="3">
      <t>サン</t>
    </rPh>
    <rPh sb="4" eb="5">
      <t>コウ</t>
    </rPh>
    <rPh sb="6" eb="7">
      <t>ジョウ</t>
    </rPh>
    <rPh sb="8" eb="9">
      <t>ホウ</t>
    </rPh>
    <phoneticPr fontId="2"/>
  </si>
  <si>
    <t>主たる業種・・・分類コード、業種名一覧表</t>
    <rPh sb="0" eb="1">
      <t>シュ</t>
    </rPh>
    <rPh sb="3" eb="5">
      <t>ギョウシュ</t>
    </rPh>
    <rPh sb="8" eb="10">
      <t>ブンルイ</t>
    </rPh>
    <rPh sb="14" eb="16">
      <t>ギョウシュ</t>
    </rPh>
    <rPh sb="16" eb="17">
      <t>メイ</t>
    </rPh>
    <rPh sb="17" eb="20">
      <t>イチランヒョウ</t>
    </rPh>
    <phoneticPr fontId="2"/>
  </si>
  <si>
    <t>（日本標準産業分類（平成19年11月改訂版）中分類）</t>
    <phoneticPr fontId="2"/>
  </si>
  <si>
    <t>※以下は参考資料のため、提出は不要です。</t>
    <rPh sb="1" eb="3">
      <t>イカ</t>
    </rPh>
    <rPh sb="4" eb="6">
      <t>サンコウ</t>
    </rPh>
    <rPh sb="6" eb="8">
      <t>シリョウ</t>
    </rPh>
    <rPh sb="12" eb="14">
      <t>テイシュツ</t>
    </rPh>
    <rPh sb="15" eb="17">
      <t>フヨウ</t>
    </rPh>
    <phoneticPr fontId="2"/>
  </si>
  <si>
    <t>板紙製造業</t>
    <rPh sb="0" eb="2">
      <t>イタガミ</t>
    </rPh>
    <rPh sb="2" eb="5">
      <t>セイゾウギョウ</t>
    </rPh>
    <phoneticPr fontId="2"/>
  </si>
  <si>
    <t>石油精製業</t>
    <rPh sb="0" eb="2">
      <t>セキユ</t>
    </rPh>
    <rPh sb="2" eb="5">
      <t>セイセイギョウ</t>
    </rPh>
    <phoneticPr fontId="2"/>
  </si>
  <si>
    <t>石油化学系基礎製品製造業</t>
    <rPh sb="0" eb="2">
      <t>セキユ</t>
    </rPh>
    <rPh sb="2" eb="4">
      <t>カガク</t>
    </rPh>
    <rPh sb="4" eb="5">
      <t>ケイ</t>
    </rPh>
    <rPh sb="5" eb="7">
      <t>キソ</t>
    </rPh>
    <rPh sb="7" eb="9">
      <t>セイヒン</t>
    </rPh>
    <rPh sb="9" eb="11">
      <t>セイゾウ</t>
    </rPh>
    <rPh sb="11" eb="12">
      <t>ギョウ</t>
    </rPh>
    <phoneticPr fontId="2"/>
  </si>
  <si>
    <t>ソーダ工業</t>
    <rPh sb="3" eb="5">
      <t>コウギョウ</t>
    </rPh>
    <phoneticPr fontId="2"/>
  </si>
  <si>
    <t>（指標の内容）</t>
    <rPh sb="1" eb="3">
      <t>シヒョウ</t>
    </rPh>
    <rPh sb="4" eb="6">
      <t>ナイヨウ</t>
    </rPh>
    <phoneticPr fontId="2"/>
  </si>
  <si>
    <t>ベンチマーク指標の状況</t>
    <rPh sb="6" eb="8">
      <t>シヒョウ</t>
    </rPh>
    <rPh sb="9" eb="11">
      <t>ジョウキョウ</t>
    </rPh>
    <phoneticPr fontId="2"/>
  </si>
  <si>
    <t>県管理用</t>
    <rPh sb="0" eb="1">
      <t>ケン</t>
    </rPh>
    <rPh sb="1" eb="4">
      <t>カンリヨウ</t>
    </rPh>
    <phoneticPr fontId="2"/>
  </si>
  <si>
    <t>【参考】入力チェック項目（提出不要・印刷不要）</t>
    <rPh sb="1" eb="3">
      <t>サンコウ</t>
    </rPh>
    <rPh sb="4" eb="6">
      <t>ニュウリョク</t>
    </rPh>
    <rPh sb="10" eb="12">
      <t>コウモク</t>
    </rPh>
    <rPh sb="13" eb="15">
      <t>テイシュツ</t>
    </rPh>
    <rPh sb="15" eb="17">
      <t>フヨウ</t>
    </rPh>
    <rPh sb="18" eb="20">
      <t>インサツ</t>
    </rPh>
    <rPh sb="20" eb="22">
      <t>フヨウ</t>
    </rPh>
    <phoneticPr fontId="2"/>
  </si>
  <si>
    <t>※「記入漏れ」や「入力ミス」がないかどうか確認してください。</t>
    <phoneticPr fontId="2"/>
  </si>
  <si>
    <t>該当項目</t>
    <rPh sb="0" eb="2">
      <t>ガイトウ</t>
    </rPh>
    <rPh sb="2" eb="4">
      <t>コウモク</t>
    </rPh>
    <phoneticPr fontId="2"/>
  </si>
  <si>
    <t>確認</t>
    <rPh sb="0" eb="2">
      <t>カクニン</t>
    </rPh>
    <phoneticPr fontId="2"/>
  </si>
  <si>
    <t>対応</t>
    <rPh sb="0" eb="2">
      <t>タイオウ</t>
    </rPh>
    <phoneticPr fontId="2"/>
  </si>
  <si>
    <t>該当セル</t>
    <rPh sb="0" eb="2">
      <t>ガイトウ</t>
    </rPh>
    <phoneticPr fontId="2"/>
  </si>
  <si>
    <t>氏名</t>
    <rPh sb="0" eb="2">
      <t>シメイ</t>
    </rPh>
    <phoneticPr fontId="2"/>
  </si>
  <si>
    <t>住所、郵便番号</t>
    <rPh sb="0" eb="2">
      <t>ジュウショ</t>
    </rPh>
    <rPh sb="3" eb="7">
      <t>ユウビンバンゴウ</t>
    </rPh>
    <phoneticPr fontId="2"/>
  </si>
  <si>
    <t>部署名</t>
    <rPh sb="0" eb="2">
      <t>ブショ</t>
    </rPh>
    <rPh sb="2" eb="3">
      <t>メイ</t>
    </rPh>
    <phoneticPr fontId="2"/>
  </si>
  <si>
    <t>事業の概要</t>
    <rPh sb="0" eb="2">
      <t>ジギョウ</t>
    </rPh>
    <rPh sb="3" eb="5">
      <t>ガイヨウ</t>
    </rPh>
    <phoneticPr fontId="2"/>
  </si>
  <si>
    <t>工場等の名称、所在地</t>
    <rPh sb="0" eb="2">
      <t>コウジョウ</t>
    </rPh>
    <rPh sb="2" eb="3">
      <t>トウ</t>
    </rPh>
    <rPh sb="4" eb="6">
      <t>メイショウ</t>
    </rPh>
    <rPh sb="7" eb="10">
      <t>ショザイチ</t>
    </rPh>
    <phoneticPr fontId="2"/>
  </si>
  <si>
    <t>※温室効果ガスの排出量の多いものから順に6か所まで記入してください。</t>
    <rPh sb="1" eb="3">
      <t>オンシツ</t>
    </rPh>
    <rPh sb="3" eb="5">
      <t>コウカ</t>
    </rPh>
    <rPh sb="8" eb="10">
      <t>ハイシュツ</t>
    </rPh>
    <rPh sb="10" eb="11">
      <t>リョウ</t>
    </rPh>
    <rPh sb="12" eb="13">
      <t>オオ</t>
    </rPh>
    <rPh sb="18" eb="19">
      <t>ジュン</t>
    </rPh>
    <rPh sb="22" eb="23">
      <t>ショ</t>
    </rPh>
    <rPh sb="25" eb="27">
      <t>キニュウ</t>
    </rPh>
    <phoneticPr fontId="2"/>
  </si>
  <si>
    <t>該当要件</t>
    <rPh sb="0" eb="2">
      <t>ガイトウ</t>
    </rPh>
    <rPh sb="2" eb="4">
      <t>ヨウケン</t>
    </rPh>
    <phoneticPr fontId="2"/>
  </si>
  <si>
    <t>※特定事業者の該当要件が2つ以上になる場合は、複数にチェックを入れてください。</t>
    <rPh sb="1" eb="3">
      <t>トクテイ</t>
    </rPh>
    <rPh sb="3" eb="6">
      <t>ジギョウシャ</t>
    </rPh>
    <rPh sb="7" eb="9">
      <t>ガイトウ</t>
    </rPh>
    <rPh sb="9" eb="11">
      <t>ヨウケン</t>
    </rPh>
    <rPh sb="14" eb="16">
      <t>イジョウ</t>
    </rPh>
    <rPh sb="19" eb="21">
      <t>バアイ</t>
    </rPh>
    <rPh sb="23" eb="25">
      <t>フクスウ</t>
    </rPh>
    <rPh sb="31" eb="32">
      <t>イ</t>
    </rPh>
    <phoneticPr fontId="2"/>
  </si>
  <si>
    <t>工場等の数</t>
    <rPh sb="0" eb="2">
      <t>コウジョウ</t>
    </rPh>
    <rPh sb="2" eb="3">
      <t>トウ</t>
    </rPh>
    <rPh sb="4" eb="5">
      <t>カズ</t>
    </rPh>
    <phoneticPr fontId="2"/>
  </si>
  <si>
    <t>車両台数</t>
    <rPh sb="0" eb="2">
      <t>シャリョウ</t>
    </rPh>
    <rPh sb="2" eb="4">
      <t>ダイスウ</t>
    </rPh>
    <phoneticPr fontId="2"/>
  </si>
  <si>
    <t>基準年度CO2排出量</t>
    <rPh sb="0" eb="2">
      <t>キジュン</t>
    </rPh>
    <rPh sb="2" eb="4">
      <t>ネンド</t>
    </rPh>
    <rPh sb="7" eb="9">
      <t>ハイシュツ</t>
    </rPh>
    <rPh sb="9" eb="10">
      <t>リョウ</t>
    </rPh>
    <phoneticPr fontId="2"/>
  </si>
  <si>
    <t>目標年度CO2排出量</t>
    <rPh sb="0" eb="2">
      <t>モクヒョウ</t>
    </rPh>
    <rPh sb="2" eb="3">
      <t>ネン</t>
    </rPh>
    <rPh sb="3" eb="4">
      <t>ド</t>
    </rPh>
    <rPh sb="7" eb="9">
      <t>ハイシュツ</t>
    </rPh>
    <rPh sb="9" eb="10">
      <t>リョウ</t>
    </rPh>
    <phoneticPr fontId="2"/>
  </si>
  <si>
    <t>主な工場等の排出量</t>
    <rPh sb="0" eb="1">
      <t>オモ</t>
    </rPh>
    <rPh sb="2" eb="4">
      <t>コウジョウ</t>
    </rPh>
    <rPh sb="4" eb="5">
      <t>トウ</t>
    </rPh>
    <rPh sb="6" eb="8">
      <t>ハイシュツ</t>
    </rPh>
    <rPh sb="8" eb="9">
      <t>リョウ</t>
    </rPh>
    <phoneticPr fontId="2"/>
  </si>
  <si>
    <t>排出量基準</t>
    <rPh sb="0" eb="2">
      <t>ハイシュツ</t>
    </rPh>
    <rPh sb="2" eb="3">
      <t>リョウ</t>
    </rPh>
    <rPh sb="3" eb="5">
      <t>キジュン</t>
    </rPh>
    <phoneticPr fontId="2"/>
  </si>
  <si>
    <t>基準選択</t>
    <rPh sb="0" eb="2">
      <t>キジュン</t>
    </rPh>
    <rPh sb="2" eb="4">
      <t>センタク</t>
    </rPh>
    <phoneticPr fontId="2"/>
  </si>
  <si>
    <t>目標削減率</t>
    <rPh sb="0" eb="2">
      <t>モクヒョウ</t>
    </rPh>
    <rPh sb="2" eb="4">
      <t>サクゲン</t>
    </rPh>
    <rPh sb="4" eb="5">
      <t>リツ</t>
    </rPh>
    <phoneticPr fontId="2"/>
  </si>
  <si>
    <t>※該当事業者のみ記入ください。</t>
    <rPh sb="1" eb="3">
      <t>ガイトウ</t>
    </rPh>
    <rPh sb="3" eb="5">
      <t>ジギョウ</t>
    </rPh>
    <rPh sb="5" eb="6">
      <t>シャ</t>
    </rPh>
    <rPh sb="8" eb="10">
      <t>キニュウ</t>
    </rPh>
    <phoneticPr fontId="2"/>
  </si>
  <si>
    <t>関連数値</t>
    <rPh sb="0" eb="2">
      <t>カンレン</t>
    </rPh>
    <rPh sb="2" eb="4">
      <t>スウチ</t>
    </rPh>
    <phoneticPr fontId="2"/>
  </si>
  <si>
    <t>B5</t>
    <phoneticPr fontId="2"/>
  </si>
  <si>
    <t>U5,T6</t>
    <phoneticPr fontId="2"/>
  </si>
  <si>
    <t>G7</t>
    <phoneticPr fontId="2"/>
  </si>
  <si>
    <t>G8</t>
    <phoneticPr fontId="2"/>
  </si>
  <si>
    <t>D9</t>
    <phoneticPr fontId="2"/>
  </si>
  <si>
    <t>F12～F17,T12～T17</t>
    <phoneticPr fontId="2"/>
  </si>
  <si>
    <t>特定事業者の該当要件</t>
    <phoneticPr fontId="2"/>
  </si>
  <si>
    <t>①～③チェックボックス</t>
    <phoneticPr fontId="2"/>
  </si>
  <si>
    <t>M19</t>
    <phoneticPr fontId="2"/>
  </si>
  <si>
    <t>AC19</t>
    <phoneticPr fontId="2"/>
  </si>
  <si>
    <t>チェックボックス</t>
    <phoneticPr fontId="2"/>
  </si>
  <si>
    <t>S37</t>
    <phoneticPr fontId="2"/>
  </si>
  <si>
    <t>X37</t>
    <phoneticPr fontId="2"/>
  </si>
  <si>
    <t>AC37</t>
    <phoneticPr fontId="2"/>
  </si>
  <si>
    <t>指標</t>
    <rPh sb="0" eb="2">
      <t>シヒョウ</t>
    </rPh>
    <phoneticPr fontId="2"/>
  </si>
  <si>
    <t>kl/t</t>
    <phoneticPr fontId="2"/>
  </si>
  <si>
    <t xml:space="preserve"> 以下</t>
    <phoneticPr fontId="2"/>
  </si>
  <si>
    <t>粗鋼量当たりのエネルギー使用量</t>
    <rPh sb="0" eb="2">
      <t>ソコウ</t>
    </rPh>
    <rPh sb="2" eb="3">
      <t>リョウ</t>
    </rPh>
    <rPh sb="3" eb="4">
      <t>ア</t>
    </rPh>
    <rPh sb="12" eb="14">
      <t>シヨウ</t>
    </rPh>
    <rPh sb="14" eb="15">
      <t>リョウ</t>
    </rPh>
    <phoneticPr fontId="2"/>
  </si>
  <si>
    <t>原料工程、焼成工程、仕上げ工程、出荷工程等それぞれの工程における生産量（出荷量）当たりのエネルギー使用量の和</t>
    <rPh sb="0" eb="2">
      <t>ゲンリョウ</t>
    </rPh>
    <rPh sb="2" eb="4">
      <t>コウテイ</t>
    </rPh>
    <rPh sb="5" eb="7">
      <t>ショウセイ</t>
    </rPh>
    <rPh sb="7" eb="9">
      <t>コウテイ</t>
    </rPh>
    <rPh sb="10" eb="12">
      <t>シア</t>
    </rPh>
    <rPh sb="13" eb="15">
      <t>コウテイ</t>
    </rPh>
    <rPh sb="16" eb="18">
      <t>シュッカ</t>
    </rPh>
    <rPh sb="18" eb="21">
      <t>コウテイナド</t>
    </rPh>
    <rPh sb="26" eb="28">
      <t>コウテイ</t>
    </rPh>
    <rPh sb="32" eb="34">
      <t>セイサン</t>
    </rPh>
    <rPh sb="34" eb="35">
      <t>リョウ</t>
    </rPh>
    <rPh sb="36" eb="38">
      <t>シュッカ</t>
    </rPh>
    <rPh sb="38" eb="39">
      <t>リョウ</t>
    </rPh>
    <rPh sb="40" eb="41">
      <t>ア</t>
    </rPh>
    <rPh sb="49" eb="52">
      <t>シヨウリョウ</t>
    </rPh>
    <rPh sb="53" eb="54">
      <t>ワ</t>
    </rPh>
    <phoneticPr fontId="2"/>
  </si>
  <si>
    <t>洋紙製造工程の洋紙生産量当たりのエネルギー使用量</t>
    <rPh sb="0" eb="2">
      <t>ヨウシ</t>
    </rPh>
    <rPh sb="2" eb="4">
      <t>セイゾウ</t>
    </rPh>
    <rPh sb="4" eb="6">
      <t>コウテイ</t>
    </rPh>
    <rPh sb="7" eb="9">
      <t>ヨウシ</t>
    </rPh>
    <rPh sb="9" eb="11">
      <t>セイサン</t>
    </rPh>
    <rPh sb="11" eb="12">
      <t>リョウ</t>
    </rPh>
    <rPh sb="12" eb="13">
      <t>ア</t>
    </rPh>
    <rPh sb="21" eb="23">
      <t>シヨウ</t>
    </rPh>
    <rPh sb="23" eb="24">
      <t>リョウ</t>
    </rPh>
    <phoneticPr fontId="2"/>
  </si>
  <si>
    <t>石油精製工程の標準エネルギー使用量（当該工程に含まれる装置ごとの通油量に適切であると認められる係数を乗じた値の和）当たりのエネルギー使用量</t>
    <rPh sb="0" eb="2">
      <t>セキユ</t>
    </rPh>
    <rPh sb="2" eb="4">
      <t>セイセイ</t>
    </rPh>
    <rPh sb="4" eb="6">
      <t>コウテイ</t>
    </rPh>
    <rPh sb="7" eb="9">
      <t>ヒョウジュン</t>
    </rPh>
    <rPh sb="14" eb="17">
      <t>シヨウリョウ</t>
    </rPh>
    <rPh sb="18" eb="20">
      <t>トウガイ</t>
    </rPh>
    <rPh sb="20" eb="22">
      <t>コウテイ</t>
    </rPh>
    <rPh sb="23" eb="24">
      <t>フク</t>
    </rPh>
    <rPh sb="27" eb="29">
      <t>ソウチ</t>
    </rPh>
    <rPh sb="32" eb="33">
      <t>ツウ</t>
    </rPh>
    <rPh sb="33" eb="34">
      <t>アブラ</t>
    </rPh>
    <rPh sb="34" eb="35">
      <t>リョウ</t>
    </rPh>
    <rPh sb="36" eb="38">
      <t>テキセツ</t>
    </rPh>
    <rPh sb="42" eb="43">
      <t>ミト</t>
    </rPh>
    <rPh sb="47" eb="49">
      <t>ケイスウ</t>
    </rPh>
    <rPh sb="50" eb="51">
      <t>ジョウ</t>
    </rPh>
    <rPh sb="53" eb="54">
      <t>アタイ</t>
    </rPh>
    <rPh sb="55" eb="56">
      <t>ワ</t>
    </rPh>
    <rPh sb="57" eb="58">
      <t>ア</t>
    </rPh>
    <rPh sb="66" eb="68">
      <t>シヨウ</t>
    </rPh>
    <rPh sb="68" eb="69">
      <t>リョウ</t>
    </rPh>
    <phoneticPr fontId="2"/>
  </si>
  <si>
    <t>エチレン等製造設備におけるエチレン等の生産量当たりのエネルギー使用量</t>
    <rPh sb="4" eb="5">
      <t>ナド</t>
    </rPh>
    <rPh sb="5" eb="7">
      <t>セイゾウ</t>
    </rPh>
    <rPh sb="7" eb="9">
      <t>セツビ</t>
    </rPh>
    <rPh sb="17" eb="18">
      <t>ナド</t>
    </rPh>
    <rPh sb="19" eb="21">
      <t>セイサン</t>
    </rPh>
    <rPh sb="21" eb="22">
      <t>リョウ</t>
    </rPh>
    <rPh sb="22" eb="23">
      <t>ア</t>
    </rPh>
    <rPh sb="31" eb="33">
      <t>シヨウ</t>
    </rPh>
    <rPh sb="33" eb="34">
      <t>リョウ</t>
    </rPh>
    <phoneticPr fontId="2"/>
  </si>
  <si>
    <t>I21,V21</t>
    <phoneticPr fontId="2"/>
  </si>
  <si>
    <t>原単位当たりの排出量</t>
    <rPh sb="0" eb="3">
      <t>ゲンタンイ</t>
    </rPh>
    <rPh sb="3" eb="4">
      <t>ア</t>
    </rPh>
    <rPh sb="7" eb="9">
      <t>ハイシュツ</t>
    </rPh>
    <rPh sb="9" eb="10">
      <t>リョウ</t>
    </rPh>
    <phoneticPr fontId="2"/>
  </si>
  <si>
    <t>P23</t>
    <phoneticPr fontId="2"/>
  </si>
  <si>
    <t>E25</t>
    <phoneticPr fontId="2"/>
  </si>
  <si>
    <t>S25</t>
    <phoneticPr fontId="2"/>
  </si>
  <si>
    <t>S27～S32</t>
    <phoneticPr fontId="2"/>
  </si>
  <si>
    <t>E35</t>
    <phoneticPr fontId="2"/>
  </si>
  <si>
    <t>T37</t>
    <phoneticPr fontId="2"/>
  </si>
  <si>
    <t>E40</t>
    <phoneticPr fontId="2"/>
  </si>
  <si>
    <t>V40</t>
    <phoneticPr fontId="2"/>
  </si>
  <si>
    <t>原単位基準の場合のみ</t>
    <phoneticPr fontId="2"/>
  </si>
  <si>
    <t>排出量と関係を持つ値の内容</t>
    <phoneticPr fontId="2"/>
  </si>
  <si>
    <t>排出量単位</t>
    <phoneticPr fontId="2"/>
  </si>
  <si>
    <t>指標の単位</t>
    <phoneticPr fontId="2"/>
  </si>
  <si>
    <t>基準年度排出量</t>
    <phoneticPr fontId="2"/>
  </si>
  <si>
    <t>目標年度排出量</t>
    <phoneticPr fontId="2"/>
  </si>
  <si>
    <t>電炉による特殊鋼製造業</t>
    <phoneticPr fontId="2"/>
  </si>
  <si>
    <t>A:1.00
かつ
B:44.3％</t>
    <phoneticPr fontId="2"/>
  </si>
  <si>
    <t>以上</t>
    <phoneticPr fontId="2"/>
  </si>
  <si>
    <t>セメント製造業</t>
    <phoneticPr fontId="2"/>
  </si>
  <si>
    <t>MJ/t</t>
    <phoneticPr fontId="2"/>
  </si>
  <si>
    <t>GJ/t</t>
    <phoneticPr fontId="2"/>
  </si>
  <si>
    <t>KWh</t>
    <phoneticPr fontId="2"/>
  </si>
  <si>
    <t>/百万円以下</t>
    <rPh sb="1" eb="3">
      <t>ヒャクマン</t>
    </rPh>
    <rPh sb="3" eb="4">
      <t>エン</t>
    </rPh>
    <phoneticPr fontId="2"/>
  </si>
  <si>
    <t>・照明設備の更新（約700箇所を高効率ランプへ取替:CO2削減量200t/年）
・空調設備の運用改善（冷暖房の温度設定管理システムを導入）
・高効率変圧器の導入（CO2削減量4,000t/年）
・受変電設備における低損失変圧器への更新（２基予定）
・排風ファンのインバータ化（CO2削減量3,000t/年）
・車両更新の際に低燃費車を導入（10台購入予定）
・空調設備の更新（CO2削減量60t/年）</t>
    <phoneticPr fontId="2"/>
  </si>
  <si>
    <t>全社
岡山工場
倉敷工場
本社、津山事務所
笠岡営業所</t>
    <phoneticPr fontId="2"/>
  </si>
  <si>
    <t>・冷暖房温度の見直しによるエネルギー使用量の削減
・建屋断熱強化による空調設備の効率向上
・冷却水ポンプのインバータ化（CO2削減量1,000t/年）
・水冷式コンプレッサーをロータリーブロワーへ更新
（CO2削減量200t/年）</t>
    <phoneticPr fontId="2"/>
  </si>
  <si>
    <t>全社
岡山工場
倉敷工場</t>
    <phoneticPr fontId="2"/>
  </si>
  <si>
    <t>設備更新等によるエネルギー効率の向上などにより、省エネ法に基づく年１％以上の温室効果ガス排出削減に取り組む。</t>
    <phoneticPr fontId="2"/>
  </si>
  <si>
    <t>t</t>
  </si>
  <si>
    <t>笠岡営業所</t>
    <rPh sb="0" eb="2">
      <t>カサオカ</t>
    </rPh>
    <rPh sb="2" eb="5">
      <t>エイギョウショ</t>
    </rPh>
    <phoneticPr fontId="2"/>
  </si>
  <si>
    <t>和気事務所</t>
    <rPh sb="0" eb="2">
      <t>ワケ</t>
    </rPh>
    <rPh sb="2" eb="5">
      <t>ジムショ</t>
    </rPh>
    <phoneticPr fontId="2"/>
  </si>
  <si>
    <t>津山市山下５３</t>
    <phoneticPr fontId="2"/>
  </si>
  <si>
    <t>津山事務所</t>
    <rPh sb="0" eb="2">
      <t>ツヤマ</t>
    </rPh>
    <rPh sb="2" eb="5">
      <t>ジムショ</t>
    </rPh>
    <phoneticPr fontId="2"/>
  </si>
  <si>
    <t>岡山市北区内山下２－４－６</t>
    <phoneticPr fontId="2"/>
  </si>
  <si>
    <t>本社</t>
    <rPh sb="0" eb="2">
      <t>ホンシャ</t>
    </rPh>
    <phoneticPr fontId="2"/>
  </si>
  <si>
    <t>倉敷工場</t>
    <rPh sb="0" eb="2">
      <t>クラシキ</t>
    </rPh>
    <rPh sb="2" eb="4">
      <t>コウジョウ</t>
    </rPh>
    <phoneticPr fontId="2"/>
  </si>
  <si>
    <t>製鉄業、産業用機械鋳鉄品の製造　従業員：2,500人</t>
    <phoneticPr fontId="2"/>
  </si>
  <si>
    <t>700-8570</t>
    <phoneticPr fontId="2"/>
  </si>
  <si>
    <t>○○○○株式会社</t>
    <phoneticPr fontId="2"/>
  </si>
  <si>
    <t>ホテル業</t>
    <rPh sb="3" eb="4">
      <t>ギョウ</t>
    </rPh>
    <phoneticPr fontId="2"/>
  </si>
  <si>
    <t>以下</t>
    <rPh sb="0" eb="2">
      <t>イカ</t>
    </rPh>
    <phoneticPr fontId="2"/>
  </si>
  <si>
    <t xml:space="preserve">百貨店業
</t>
    <phoneticPr fontId="2"/>
  </si>
  <si>
    <t>食料品スーパー業</t>
    <phoneticPr fontId="2"/>
  </si>
  <si>
    <t>ショッピングセンター業</t>
    <phoneticPr fontId="2"/>
  </si>
  <si>
    <t>kl/㎡以下</t>
    <phoneticPr fontId="2"/>
  </si>
  <si>
    <t>貸事務所業</t>
    <phoneticPr fontId="2"/>
  </si>
  <si>
    <t>令和</t>
    <rPh sb="0" eb="2">
      <t>レイワ</t>
    </rPh>
    <phoneticPr fontId="2"/>
  </si>
  <si>
    <t>目標年度（令和</t>
    <rPh sb="0" eb="2">
      <t>モクヒョウ</t>
    </rPh>
    <rPh sb="2" eb="4">
      <t>ネンド</t>
    </rPh>
    <rPh sb="5" eb="7">
      <t>レイワ</t>
    </rPh>
    <phoneticPr fontId="2"/>
  </si>
  <si>
    <t>箇年度)</t>
    <rPh sb="0" eb="1">
      <t>カ</t>
    </rPh>
    <rPh sb="1" eb="3">
      <t>ネンド</t>
    </rPh>
    <phoneticPr fontId="2"/>
  </si>
  <si>
    <t>基準年度（令和</t>
    <rPh sb="0" eb="2">
      <t>キジュン</t>
    </rPh>
    <rPh sb="2" eb="4">
      <t>ネンド</t>
    </rPh>
    <rPh sb="5" eb="7">
      <t>レイワ</t>
    </rPh>
    <phoneticPr fontId="2"/>
  </si>
  <si>
    <t>基準年度（令和</t>
    <rPh sb="5" eb="7">
      <t>レイワ</t>
    </rPh>
    <phoneticPr fontId="2"/>
  </si>
  <si>
    <t>関連数値（令和</t>
    <rPh sb="0" eb="2">
      <t>カンレン</t>
    </rPh>
    <rPh sb="2" eb="4">
      <t>スウチ</t>
    </rPh>
    <rPh sb="5" eb="7">
      <t>レイワ</t>
    </rPh>
    <phoneticPr fontId="2"/>
  </si>
  <si>
    <t>大学</t>
    <rPh sb="0" eb="2">
      <t>ダイガク</t>
    </rPh>
    <phoneticPr fontId="2"/>
  </si>
  <si>
    <t>パチンコホール業</t>
    <rPh sb="7" eb="8">
      <t>ギョウ</t>
    </rPh>
    <phoneticPr fontId="2"/>
  </si>
  <si>
    <t>国家公務</t>
    <rPh sb="0" eb="2">
      <t>コッカ</t>
    </rPh>
    <rPh sb="2" eb="4">
      <t>コウム</t>
    </rPh>
    <phoneticPr fontId="2"/>
  </si>
  <si>
    <t>通常コンビニエンスストア業</t>
    <rPh sb="0" eb="2">
      <t>ツウジョウ</t>
    </rPh>
    <rPh sb="12" eb="13">
      <t>ギョウ</t>
    </rPh>
    <phoneticPr fontId="2"/>
  </si>
  <si>
    <t>小型コンビニエンスストア業</t>
    <rPh sb="0" eb="2">
      <t>コガタ</t>
    </rPh>
    <rPh sb="12" eb="13">
      <t>ギョウ</t>
    </rPh>
    <phoneticPr fontId="2"/>
  </si>
  <si>
    <t>当該事業を行っている延べ床面積当たりのエネルギー使用量を面積区分ごとに定める基準値で除した値</t>
    <rPh sb="0" eb="2">
      <t>トウガイ</t>
    </rPh>
    <rPh sb="2" eb="4">
      <t>ジギョウ</t>
    </rPh>
    <rPh sb="5" eb="6">
      <t>オコナ</t>
    </rPh>
    <rPh sb="10" eb="11">
      <t>ノ</t>
    </rPh>
    <rPh sb="12" eb="15">
      <t>ユカメンセキ</t>
    </rPh>
    <rPh sb="15" eb="16">
      <t>ア</t>
    </rPh>
    <rPh sb="24" eb="27">
      <t>シヨウリョウ</t>
    </rPh>
    <rPh sb="28" eb="30">
      <t>メンセキ</t>
    </rPh>
    <rPh sb="30" eb="32">
      <t>クブン</t>
    </rPh>
    <rPh sb="35" eb="36">
      <t>サダ</t>
    </rPh>
    <rPh sb="38" eb="40">
      <t>キジュン</t>
    </rPh>
    <rPh sb="40" eb="41">
      <t>チ</t>
    </rPh>
    <rPh sb="42" eb="43">
      <t>ジョ</t>
    </rPh>
    <rPh sb="45" eb="46">
      <t>アタイ</t>
    </rPh>
    <phoneticPr fontId="2"/>
  </si>
  <si>
    <t>データセンター業</t>
    <rPh sb="7" eb="8">
      <t>ギョウ</t>
    </rPh>
    <phoneticPr fontId="2"/>
  </si>
  <si>
    <t>製造品種の違いを補正した深冷分離方法による圧縮ガス・液化ガス生産量当たりのエネルギー使用量</t>
    <phoneticPr fontId="2"/>
  </si>
  <si>
    <t>kl/千Ｎ㎥</t>
    <phoneticPr fontId="2"/>
  </si>
  <si>
    <t>圧縮ガス・液化
ガス（LNG事業者）</t>
    <rPh sb="0" eb="2">
      <t>アッシュク</t>
    </rPh>
    <rPh sb="5" eb="7">
      <t>エキカ</t>
    </rPh>
    <phoneticPr fontId="2"/>
  </si>
  <si>
    <t>圧縮ガス・液化
ガス製造業（その他事業者）</t>
    <rPh sb="0" eb="2">
      <t>アッシュク</t>
    </rPh>
    <rPh sb="5" eb="7">
      <t>エキカ</t>
    </rPh>
    <rPh sb="10" eb="12">
      <t>セイゾウ</t>
    </rPh>
    <rPh sb="12" eb="13">
      <t>ギョウ</t>
    </rPh>
    <phoneticPr fontId="2"/>
  </si>
  <si>
    <t>（エネルギーの使用の合理化及び非化石エネルギーへの転換等に関する法律）</t>
    <rPh sb="7" eb="9">
      <t>シヨウ</t>
    </rPh>
    <rPh sb="10" eb="12">
      <t>ゴウリ</t>
    </rPh>
    <rPh sb="12" eb="13">
      <t>カ</t>
    </rPh>
    <rPh sb="13" eb="14">
      <t>オヨ</t>
    </rPh>
    <rPh sb="15" eb="16">
      <t>ヒ</t>
    </rPh>
    <rPh sb="16" eb="18">
      <t>カセキ</t>
    </rPh>
    <rPh sb="25" eb="27">
      <t>テンカン</t>
    </rPh>
    <rPh sb="27" eb="28">
      <t>トウ</t>
    </rPh>
    <rPh sb="29" eb="30">
      <t>カン</t>
    </rPh>
    <rPh sb="32" eb="34">
      <t>ホウリツ</t>
    </rPh>
    <phoneticPr fontId="2"/>
  </si>
  <si>
    <t xml:space="preserve">石炭火力供給業 </t>
    <rPh sb="0" eb="2">
      <t>セキタン</t>
    </rPh>
    <rPh sb="2" eb="4">
      <t>カリョク</t>
    </rPh>
    <rPh sb="4" eb="6">
      <t>キョウキュウ</t>
    </rPh>
    <rPh sb="6" eb="7">
      <t>ギョウ</t>
    </rPh>
    <phoneticPr fontId="2"/>
  </si>
  <si>
    <t>当該事業を行っている工場の石炭火力発電の効率</t>
    <rPh sb="0" eb="1">
      <t>トウ</t>
    </rPh>
    <phoneticPr fontId="2"/>
  </si>
  <si>
    <t>農業</t>
  </si>
  <si>
    <t>02</t>
    <phoneticPr fontId="2"/>
  </si>
  <si>
    <t>林業</t>
  </si>
  <si>
    <t>03</t>
    <phoneticPr fontId="2"/>
  </si>
  <si>
    <t>漁業（水産養殖業を除く）</t>
  </si>
  <si>
    <t>04</t>
    <phoneticPr fontId="2"/>
  </si>
  <si>
    <t>水産養殖業</t>
  </si>
  <si>
    <t>05</t>
    <phoneticPr fontId="2"/>
  </si>
  <si>
    <t>鉱業，採石業，砂利採取業</t>
  </si>
  <si>
    <t>06</t>
    <phoneticPr fontId="2"/>
  </si>
  <si>
    <t>07</t>
    <phoneticPr fontId="2"/>
  </si>
  <si>
    <t xml:space="preserve">職別工事業（設備工事業を除く） </t>
  </si>
  <si>
    <t>08</t>
    <phoneticPr fontId="2"/>
  </si>
  <si>
    <t>09</t>
    <phoneticPr fontId="2"/>
  </si>
  <si>
    <t>プラスチック製品製造業</t>
    <phoneticPr fontId="2"/>
  </si>
  <si>
    <t>なめし革・同製品・毛皮製造業</t>
  </si>
  <si>
    <t>保険業（保険媒介代理業，保険サ－ビス業を含む)</t>
  </si>
  <si>
    <t>自動車整備業</t>
  </si>
  <si>
    <t>機械等修理業</t>
    <phoneticPr fontId="2"/>
  </si>
  <si>
    <t>炉外製錬工程通過の有無を補正した上工程の原単位（粗鋼量当たりのエネルギー使用量）と製造品種の違いを補正した下工程の原単位（圧延量当たりのエネルギー使用量）の和</t>
    <rPh sb="0" eb="1">
      <t>ロ</t>
    </rPh>
    <rPh sb="1" eb="2">
      <t>ガイ</t>
    </rPh>
    <rPh sb="2" eb="4">
      <t>セイレン</t>
    </rPh>
    <rPh sb="4" eb="5">
      <t>コウ</t>
    </rPh>
    <rPh sb="5" eb="6">
      <t>ホド</t>
    </rPh>
    <rPh sb="6" eb="8">
      <t>ツウカ</t>
    </rPh>
    <rPh sb="9" eb="11">
      <t>ウム</t>
    </rPh>
    <rPh sb="12" eb="14">
      <t>ホセイ</t>
    </rPh>
    <rPh sb="16" eb="17">
      <t>ウエ</t>
    </rPh>
    <rPh sb="17" eb="18">
      <t>コウ</t>
    </rPh>
    <rPh sb="18" eb="19">
      <t>ホド</t>
    </rPh>
    <rPh sb="20" eb="23">
      <t>ゲンタンイ</t>
    </rPh>
    <rPh sb="24" eb="26">
      <t>ソコウ</t>
    </rPh>
    <rPh sb="26" eb="27">
      <t>リョウ</t>
    </rPh>
    <rPh sb="27" eb="28">
      <t>ア</t>
    </rPh>
    <rPh sb="36" eb="37">
      <t>シ</t>
    </rPh>
    <rPh sb="37" eb="38">
      <t>ヨウ</t>
    </rPh>
    <rPh sb="38" eb="39">
      <t>リョウ</t>
    </rPh>
    <rPh sb="41" eb="43">
      <t>セイゾウ</t>
    </rPh>
    <rPh sb="43" eb="45">
      <t>ヒンシュ</t>
    </rPh>
    <rPh sb="46" eb="47">
      <t>チガ</t>
    </rPh>
    <rPh sb="49" eb="51">
      <t>ホセイ</t>
    </rPh>
    <rPh sb="53" eb="54">
      <t>シモ</t>
    </rPh>
    <rPh sb="54" eb="55">
      <t>コウ</t>
    </rPh>
    <rPh sb="55" eb="56">
      <t>ホド</t>
    </rPh>
    <rPh sb="57" eb="60">
      <t>ゲンタンイ</t>
    </rPh>
    <rPh sb="61" eb="63">
      <t>アツエン</t>
    </rPh>
    <rPh sb="63" eb="64">
      <t>リョウ</t>
    </rPh>
    <rPh sb="64" eb="65">
      <t>ア</t>
    </rPh>
    <rPh sb="73" eb="74">
      <t>シ</t>
    </rPh>
    <rPh sb="74" eb="75">
      <t>ヨウ</t>
    </rPh>
    <rPh sb="75" eb="76">
      <t>リョウ</t>
    </rPh>
    <rPh sb="78" eb="79">
      <t>ワ</t>
    </rPh>
    <phoneticPr fontId="2"/>
  </si>
  <si>
    <t>炉容量の違いを補正した上工程の原単位（粗鋼量当たりのエネルギー使用量）と一部工程のエネルギー使用量を控除した下工程の原単位（出荷量当たりのエネルギー使用量）の和</t>
    <rPh sb="0" eb="1">
      <t>ロ</t>
    </rPh>
    <rPh sb="1" eb="3">
      <t>ヨウリョウ</t>
    </rPh>
    <rPh sb="4" eb="5">
      <t>チガ</t>
    </rPh>
    <rPh sb="7" eb="9">
      <t>ホセイ</t>
    </rPh>
    <rPh sb="11" eb="12">
      <t>ウエ</t>
    </rPh>
    <rPh sb="12" eb="13">
      <t>コウ</t>
    </rPh>
    <rPh sb="13" eb="14">
      <t>ホド</t>
    </rPh>
    <rPh sb="15" eb="18">
      <t>ゲンタンイ</t>
    </rPh>
    <rPh sb="19" eb="21">
      <t>ソコウ</t>
    </rPh>
    <rPh sb="21" eb="22">
      <t>リョウ</t>
    </rPh>
    <rPh sb="22" eb="23">
      <t>ア</t>
    </rPh>
    <rPh sb="31" eb="32">
      <t>シ</t>
    </rPh>
    <rPh sb="32" eb="33">
      <t>ヨウ</t>
    </rPh>
    <rPh sb="33" eb="34">
      <t>リョウ</t>
    </rPh>
    <rPh sb="36" eb="37">
      <t>イチ</t>
    </rPh>
    <rPh sb="37" eb="38">
      <t>ブ</t>
    </rPh>
    <rPh sb="38" eb="39">
      <t>コウ</t>
    </rPh>
    <rPh sb="39" eb="40">
      <t>ホド</t>
    </rPh>
    <rPh sb="46" eb="47">
      <t>シ</t>
    </rPh>
    <rPh sb="47" eb="48">
      <t>ヨウ</t>
    </rPh>
    <rPh sb="48" eb="49">
      <t>リョウ</t>
    </rPh>
    <rPh sb="50" eb="52">
      <t>コウジョ</t>
    </rPh>
    <rPh sb="54" eb="55">
      <t>シモ</t>
    </rPh>
    <rPh sb="55" eb="56">
      <t>コウ</t>
    </rPh>
    <rPh sb="56" eb="57">
      <t>ホド</t>
    </rPh>
    <rPh sb="58" eb="61">
      <t>ゲンタンイ</t>
    </rPh>
    <rPh sb="62" eb="64">
      <t>シュッカ</t>
    </rPh>
    <rPh sb="64" eb="65">
      <t>リョウ</t>
    </rPh>
    <rPh sb="65" eb="66">
      <t>ア</t>
    </rPh>
    <rPh sb="74" eb="75">
      <t>シ</t>
    </rPh>
    <rPh sb="75" eb="76">
      <t>ヨウ</t>
    </rPh>
    <rPh sb="76" eb="77">
      <t>リョウ</t>
    </rPh>
    <rPh sb="79" eb="80">
      <t>ワ</t>
    </rPh>
    <phoneticPr fontId="2"/>
  </si>
  <si>
    <t>火力発電効率Ａ指標火力発電効率Ｂ指標</t>
    <rPh sb="0" eb="2">
      <t>カリョク</t>
    </rPh>
    <rPh sb="9" eb="11">
      <t>カリョク</t>
    </rPh>
    <phoneticPr fontId="2"/>
  </si>
  <si>
    <t>洋紙製造業(再エネ使用率72%以上)</t>
    <rPh sb="0" eb="2">
      <t>ヨウシ</t>
    </rPh>
    <rPh sb="2" eb="5">
      <t>セイゾウギョウ</t>
    </rPh>
    <rPh sb="6" eb="7">
      <t>サイ</t>
    </rPh>
    <rPh sb="9" eb="12">
      <t>シヨウリツ</t>
    </rPh>
    <rPh sb="15" eb="17">
      <t>イジョウ</t>
    </rPh>
    <phoneticPr fontId="2"/>
  </si>
  <si>
    <t>洋紙製造業（再エネ使用率72%未満）</t>
    <rPh sb="0" eb="2">
      <t>ヨウシ</t>
    </rPh>
    <rPh sb="2" eb="5">
      <t>セイゾウギョウ</t>
    </rPh>
    <rPh sb="6" eb="7">
      <t>サイ</t>
    </rPh>
    <rPh sb="9" eb="12">
      <t>シヨウリツ</t>
    </rPh>
    <rPh sb="15" eb="17">
      <t>ミマン</t>
    </rPh>
    <phoneticPr fontId="2"/>
  </si>
  <si>
    <t>(－23664×(再エネ使用率)＋23664)</t>
    <phoneticPr fontId="2"/>
  </si>
  <si>
    <t xml:space="preserve">製造品種の違いを補正した板紙製造工程の板紙生産量あ
たりのエネルギー使用量
</t>
    <rPh sb="0" eb="2">
      <t>セイゾウ</t>
    </rPh>
    <rPh sb="2" eb="4">
      <t>ヒンシュ</t>
    </rPh>
    <rPh sb="5" eb="6">
      <t>チガ</t>
    </rPh>
    <rPh sb="8" eb="10">
      <t>ホセイ</t>
    </rPh>
    <rPh sb="12" eb="14">
      <t>イタガミ</t>
    </rPh>
    <rPh sb="14" eb="16">
      <t>セイゾウ</t>
    </rPh>
    <rPh sb="16" eb="18">
      <t>コウテイ</t>
    </rPh>
    <rPh sb="19" eb="21">
      <t>イタガミ</t>
    </rPh>
    <rPh sb="21" eb="23">
      <t>セイサン</t>
    </rPh>
    <rPh sb="23" eb="24">
      <t>リョウ</t>
    </rPh>
    <rPh sb="34" eb="37">
      <t>シヨウリョウ</t>
    </rPh>
    <phoneticPr fontId="2"/>
  </si>
  <si>
    <t xml:space="preserve">電解工程の電解槽払出カセイソーダ重量当たりのエネルギー使用量と濃縮工程の液体カセイソーダ重量当たりの蒸気使用熱量の和
</t>
    <rPh sb="0" eb="2">
      <t>デンカイ</t>
    </rPh>
    <rPh sb="2" eb="4">
      <t>コウテイ</t>
    </rPh>
    <rPh sb="5" eb="7">
      <t>デンカイ</t>
    </rPh>
    <rPh sb="7" eb="8">
      <t>ソウ</t>
    </rPh>
    <rPh sb="8" eb="10">
      <t>ハライダシ</t>
    </rPh>
    <rPh sb="16" eb="18">
      <t>ジュウリョウ</t>
    </rPh>
    <rPh sb="18" eb="19">
      <t>ア</t>
    </rPh>
    <rPh sb="27" eb="30">
      <t>シヨウリョウ</t>
    </rPh>
    <rPh sb="31" eb="33">
      <t>ノウシュク</t>
    </rPh>
    <rPh sb="33" eb="35">
      <t>コウテイ</t>
    </rPh>
    <rPh sb="36" eb="38">
      <t>エキタイ</t>
    </rPh>
    <rPh sb="44" eb="46">
      <t>ジュウリョウ</t>
    </rPh>
    <rPh sb="46" eb="47">
      <t>ア</t>
    </rPh>
    <rPh sb="50" eb="52">
      <t>ジョウキ</t>
    </rPh>
    <rPh sb="52" eb="54">
      <t>シヨウ</t>
    </rPh>
    <rPh sb="54" eb="56">
      <t>ネツリョウ</t>
    </rPh>
    <rPh sb="57" eb="58">
      <t>ワ</t>
    </rPh>
    <phoneticPr fontId="2"/>
  </si>
  <si>
    <t>当該事業を行っている店舗における電気使用量の合計量
を当該店舗の売上高の合計量にて除した値</t>
    <rPh sb="0" eb="2">
      <t>トウガイ</t>
    </rPh>
    <rPh sb="2" eb="4">
      <t>ジギョウ</t>
    </rPh>
    <rPh sb="5" eb="6">
      <t>オコナ</t>
    </rPh>
    <rPh sb="10" eb="12">
      <t>テンポ</t>
    </rPh>
    <rPh sb="16" eb="18">
      <t>デンキ</t>
    </rPh>
    <rPh sb="18" eb="21">
      <t>シヨウリョウ</t>
    </rPh>
    <rPh sb="22" eb="24">
      <t>ゴウケイ</t>
    </rPh>
    <rPh sb="24" eb="25">
      <t>リョウ</t>
    </rPh>
    <rPh sb="27" eb="29">
      <t>トウガイ</t>
    </rPh>
    <rPh sb="29" eb="31">
      <t>テンポ</t>
    </rPh>
    <rPh sb="32" eb="34">
      <t>ウリアゲ</t>
    </rPh>
    <rPh sb="34" eb="35">
      <t>ダカ</t>
    </rPh>
    <rPh sb="36" eb="38">
      <t>ゴウケイ</t>
    </rPh>
    <rPh sb="38" eb="39">
      <t>リョウ</t>
    </rPh>
    <rPh sb="41" eb="42">
      <t>ジョ</t>
    </rPh>
    <rPh sb="44" eb="45">
      <t>アタイ</t>
    </rPh>
    <phoneticPr fontId="2"/>
  </si>
  <si>
    <t>当該事業を行っているホテルのエネルギー使用量を当該ホテルと同じ規模、サービス、稼働状況のホテルの平均的なエネルギー使用量で除した値</t>
    <rPh sb="0" eb="2">
      <t>トウガイ</t>
    </rPh>
    <rPh sb="2" eb="3">
      <t>ジ</t>
    </rPh>
    <rPh sb="5" eb="6">
      <t>オコナ</t>
    </rPh>
    <rPh sb="20" eb="21">
      <t>ヨウ</t>
    </rPh>
    <rPh sb="58" eb="59">
      <t>ヨウ</t>
    </rPh>
    <phoneticPr fontId="2"/>
  </si>
  <si>
    <t>当該事業を行っている百貨店のエネルギー使用量を当該百貨店と同じ規模、売上高の百貨店の平均的なエネルギー使用量で除した値</t>
    <rPh sb="5" eb="6">
      <t>オコナ</t>
    </rPh>
    <rPh sb="20" eb="21">
      <t>ヨウ</t>
    </rPh>
    <rPh sb="36" eb="37">
      <t>タカ</t>
    </rPh>
    <rPh sb="52" eb="53">
      <t>ヨウ</t>
    </rPh>
    <phoneticPr fontId="2"/>
  </si>
  <si>
    <t>当該事業を行っている店舗のエネルギー使用量を当該店舗と同じ規模、稼働状況、設備状況の店舗の平均的なエネルギー使用量で除した値</t>
    <rPh sb="5" eb="6">
      <t>オコナ</t>
    </rPh>
    <rPh sb="19" eb="20">
      <t>ヨウ</t>
    </rPh>
    <rPh sb="55" eb="56">
      <t>ヨウ</t>
    </rPh>
    <phoneticPr fontId="2"/>
  </si>
  <si>
    <t>当該事業を行っている施設におけるエネルギー使用量を延床面積にて除した値</t>
    <rPh sb="5" eb="6">
      <t>イ</t>
    </rPh>
    <rPh sb="22" eb="23">
      <t>ヨウ</t>
    </rPh>
    <rPh sb="27" eb="28">
      <t>メン</t>
    </rPh>
    <phoneticPr fontId="2"/>
  </si>
  <si>
    <t xml:space="preserve">当該事業を行っているキャンパスにおける当該事業のエネルギー使用量を、
①と②の合計量にて除した値を、キャンパスごとの当該事業のエネルギー使用量により加重平均した値
①文系学部とその他学部の面積の合計に0.022を乗じた値
②理系学部と医系学部の面積の合計に0.047を乗じた値
</t>
    <rPh sb="5" eb="6">
      <t>イ</t>
    </rPh>
    <rPh sb="30" eb="31">
      <t>ヨウ</t>
    </rPh>
    <rPh sb="69" eb="70">
      <t>ヨウ</t>
    </rPh>
    <rPh sb="83" eb="84">
      <t>ブン</t>
    </rPh>
    <rPh sb="94" eb="95">
      <t>メン</t>
    </rPh>
    <rPh sb="122" eb="123">
      <t>メン</t>
    </rPh>
    <phoneticPr fontId="2"/>
  </si>
  <si>
    <t xml:space="preserve">当該事業を行っている店舗におけるエネルギー使用量を①から③の合計量にて除した値を、店舗ごとのエネルギー使用量により加重平均した値
①延床面積に0.061を乗じた値
②ぱちんこ遊技機台数に年間営業時間の1/1000を乗じた値に0.061を乗じた値
③回胴式遊技機台数に年間営業時間の1/1000を乗じた値に0.076を乗じた値
</t>
    <rPh sb="5" eb="6">
      <t>イ</t>
    </rPh>
    <rPh sb="22" eb="23">
      <t>ヨウ</t>
    </rPh>
    <rPh sb="52" eb="53">
      <t>ヨウ</t>
    </rPh>
    <rPh sb="68" eb="69">
      <t>メン</t>
    </rPh>
    <phoneticPr fontId="2"/>
  </si>
  <si>
    <t>当該事業を行っている事業所における当該事業のエネルギー使用量を①から③の合計量にて除した値を、事業所ごとの当該事業のエネルギー使用量により加重平均した値
①電算室部分の面積に0.2744を乗じ、96.743を加えた値
②電算室部分以外の面積に0.023を乗じた値
③職員数に0.191を乗じた値</t>
    <phoneticPr fontId="2"/>
  </si>
  <si>
    <t>当該事業を行っている事業所におけるエネルギー使用量（データセンター業の用に供する施設に係るものに限る。単位 kWh）を当該事業を行っている事業所におけるIT機器のエネルギー使用量（データセンター業の用に供する施設に係るものに限る。単位kWh）にて除した値</t>
    <rPh sb="5" eb="6">
      <t>イ</t>
    </rPh>
    <rPh sb="23" eb="24">
      <t>ヨウ</t>
    </rPh>
    <rPh sb="35" eb="36">
      <t>ヨウ</t>
    </rPh>
    <rPh sb="64" eb="65">
      <t>イ</t>
    </rPh>
    <rPh sb="87" eb="88">
      <t>ヨウ</t>
    </rPh>
    <rPh sb="99" eb="100">
      <t>ヨウ</t>
    </rPh>
    <phoneticPr fontId="2"/>
  </si>
  <si>
    <t>※③については、非エネルギー起源等6.5ガスのCO2排出量が3,000t以上の場合のみチェックを入れてください。</t>
    <rPh sb="8" eb="9">
      <t>ヒ</t>
    </rPh>
    <rPh sb="14" eb="16">
      <t>キゲン</t>
    </rPh>
    <rPh sb="16" eb="17">
      <t>トウ</t>
    </rPh>
    <rPh sb="26" eb="28">
      <t>ハイシュツ</t>
    </rPh>
    <rPh sb="28" eb="29">
      <t>リョウ</t>
    </rPh>
    <rPh sb="36" eb="38">
      <t>イジョウ</t>
    </rPh>
    <rPh sb="39" eb="41">
      <t>バアイ</t>
    </rPh>
    <rPh sb="48" eb="49">
      <t>イ</t>
    </rPh>
    <phoneticPr fontId="2"/>
  </si>
  <si>
    <t>□</t>
  </si>
  <si>
    <t>温室効果ガス排出削減計画</t>
    <phoneticPr fontId="2"/>
  </si>
  <si>
    <t>総務部総務課</t>
    <phoneticPr fontId="2"/>
  </si>
  <si>
    <t>岡山工場</t>
  </si>
  <si>
    <t>岡山市北区弓之町６－１</t>
  </si>
  <si>
    <t>倉敷市羽島１０８３</t>
  </si>
  <si>
    <t>和気町和気４８７－２</t>
  </si>
  <si>
    <t>笠岡市六番町２－５</t>
  </si>
  <si>
    <t>☑</t>
  </si>
  <si>
    <t>生産数量</t>
    <rPh sb="0" eb="4">
      <t>セイサンスウリョウ</t>
    </rPh>
    <phoneticPr fontId="2"/>
  </si>
  <si>
    <t>・省エネ法に基づくエネルギー管理統括者を中心としたエネルギー管理体制を整備。
・ＩＳＯ14001に基づき、工場長をトップとした環境管理体制のもと、環境改善を推進。
・各工場長で組織する省エネ推進会議を毎月開催し、効率的な設備稼働を検討。</t>
    <phoneticPr fontId="2"/>
  </si>
  <si>
    <t>△△市の水源林保全活動（清掃、植林）にボランティア参加（倉敷工場、津山事務所）</t>
    <phoneticPr fontId="2"/>
  </si>
  <si>
    <t>太陽光発電パネルを設置(20kW：令和８年度予定)(本社社屋)</t>
    <phoneticPr fontId="2"/>
  </si>
  <si>
    <t>太陽光発電パネルを設置(15kW：令和８～９年度予定)(広島工場)</t>
    <phoneticPr fontId="2"/>
  </si>
  <si>
    <t>・冷暖房設備の使用電力低減のため、クールビズ・ウォームビズ運動に取り組んでいる
・社員研修において、アイドリングストップなどのエコドライブの啓発を実施
・岡山県の実施するライトダウンキャンペーンに参加
・非化石証書5,000kWh分を購入（令和６年度から。今後も毎年購入予定）
・環境マネジメントシステム（エコアクション２１の認証取得）導入済（令和３年度）
・社内報において、節電やノーマイカーデーなどの取組を促す（令和７年度から）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</si>
</sst>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 ;[Red]\-#,##0\ "/>
    <numFmt numFmtId="178" formatCode="#,##0;&quot;△ &quot;#,##0"/>
    <numFmt numFmtId="179" formatCode="#,##0.0;&quot;△ &quot;#,##0.0"/>
    <numFmt numFmtId="180" formatCode="#,##0.000;&quot;△ &quot;#,##0.000"/>
    <numFmt numFmtId="181" formatCode="0.000"/>
    <numFmt numFmtId="182" formatCode="0.0"/>
    <numFmt numFmtId="183" formatCode="0.0%"/>
    <numFmt numFmtId="184" formatCode="0.0000"/>
    <numFmt numFmtId="185" formatCode="0.00_ "/>
  </numFmts>
  <fonts count="39">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1"/>
      <name val="ＭＳ ゴシック"/>
      <family val="3"/>
      <charset val="128"/>
    </font>
    <font>
      <sz val="6"/>
      <name val="ＭＳ 明朝"/>
      <family val="1"/>
      <charset val="128"/>
    </font>
    <font>
      <b/>
      <sz val="9"/>
      <name val="ＭＳ Ｐゴシック"/>
      <family val="3"/>
      <charset val="128"/>
    </font>
    <font>
      <b/>
      <sz val="11"/>
      <name val="ＭＳ ゴシック"/>
      <family val="3"/>
      <charset val="128"/>
    </font>
    <font>
      <b/>
      <sz val="11"/>
      <name val="ＭＳ Ｐゴシック"/>
      <family val="3"/>
      <charset val="128"/>
    </font>
    <font>
      <b/>
      <sz val="20"/>
      <name val="ＭＳ ゴシック"/>
      <family val="3"/>
      <charset val="128"/>
    </font>
    <font>
      <b/>
      <sz val="20"/>
      <color indexed="10"/>
      <name val="ＭＳ ゴシック"/>
      <family val="3"/>
      <charset val="128"/>
    </font>
    <font>
      <sz val="14"/>
      <name val="ＭＳ 明朝"/>
      <family val="1"/>
      <charset val="128"/>
    </font>
    <font>
      <sz val="12"/>
      <name val="ＭＳ 明朝"/>
      <family val="1"/>
      <charset val="128"/>
    </font>
    <font>
      <sz val="10"/>
      <name val="ＭＳ Ｐゴシック"/>
      <family val="3"/>
      <charset val="128"/>
    </font>
    <font>
      <b/>
      <sz val="9"/>
      <color indexed="8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ＭＳ 明朝"/>
      <family val="1"/>
      <charset val="128"/>
    </font>
    <font>
      <sz val="9"/>
      <color indexed="81"/>
      <name val="ＭＳ Ｐゴシック"/>
      <family val="3"/>
      <charset val="128"/>
    </font>
    <font>
      <sz val="11"/>
      <name val="ＭＳ Ｐゴシック"/>
      <family val="3"/>
      <charset val="128"/>
      <scheme val="minor"/>
    </font>
    <font>
      <sz val="9"/>
      <name val="ＭＳ Ｐゴシック"/>
      <family val="3"/>
      <charset val="128"/>
    </font>
    <font>
      <b/>
      <sz val="9"/>
      <color indexed="81"/>
      <name val="MS P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4">
    <border>
      <left/>
      <right/>
      <top/>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s>
  <cellStyleXfs count="44">
    <xf numFmtId="0" fontId="0" fillId="0" borderId="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43" applyNumberFormat="0" applyAlignment="0" applyProtection="0">
      <alignment vertical="center"/>
    </xf>
    <xf numFmtId="0" fontId="21" fillId="29" borderId="0" applyNumberFormat="0" applyBorder="0" applyAlignment="0" applyProtection="0">
      <alignment vertical="center"/>
    </xf>
    <xf numFmtId="9" fontId="1" fillId="0" borderId="0" applyFont="0" applyFill="0" applyBorder="0" applyAlignment="0" applyProtection="0">
      <alignment vertical="center"/>
    </xf>
    <xf numFmtId="0" fontId="1" fillId="3" borderId="44" applyNumberFormat="0" applyFont="0" applyAlignment="0" applyProtection="0">
      <alignment vertical="center"/>
    </xf>
    <xf numFmtId="0" fontId="22" fillId="0" borderId="45" applyNumberFormat="0" applyFill="0" applyAlignment="0" applyProtection="0">
      <alignment vertical="center"/>
    </xf>
    <xf numFmtId="0" fontId="23" fillId="30" borderId="0" applyNumberFormat="0" applyBorder="0" applyAlignment="0" applyProtection="0">
      <alignment vertical="center"/>
    </xf>
    <xf numFmtId="0" fontId="24" fillId="31" borderId="46" applyNumberFormat="0" applyAlignment="0" applyProtection="0">
      <alignment vertical="center"/>
    </xf>
    <xf numFmtId="0" fontId="25" fillId="0" borderId="0" applyNumberFormat="0" applyFill="0" applyBorder="0" applyAlignment="0" applyProtection="0">
      <alignment vertical="center"/>
    </xf>
    <xf numFmtId="38" fontId="1" fillId="0" borderId="0" applyFont="0" applyFill="0" applyBorder="0" applyAlignment="0" applyProtection="0">
      <alignment vertical="center"/>
    </xf>
    <xf numFmtId="0" fontId="26" fillId="0" borderId="47" applyNumberFormat="0" applyFill="0" applyAlignment="0" applyProtection="0">
      <alignment vertical="center"/>
    </xf>
    <xf numFmtId="0" fontId="27" fillId="0" borderId="48" applyNumberFormat="0" applyFill="0" applyAlignment="0" applyProtection="0">
      <alignment vertical="center"/>
    </xf>
    <xf numFmtId="0" fontId="28" fillId="0" borderId="49" applyNumberFormat="0" applyFill="0" applyAlignment="0" applyProtection="0">
      <alignment vertical="center"/>
    </xf>
    <xf numFmtId="0" fontId="28" fillId="0" borderId="0" applyNumberFormat="0" applyFill="0" applyBorder="0" applyAlignment="0" applyProtection="0">
      <alignment vertical="center"/>
    </xf>
    <xf numFmtId="0" fontId="29" fillId="0" borderId="50" applyNumberFormat="0" applyFill="0" applyAlignment="0" applyProtection="0">
      <alignment vertical="center"/>
    </xf>
    <xf numFmtId="0" fontId="30" fillId="31" borderId="51" applyNumberFormat="0" applyAlignment="0" applyProtection="0">
      <alignment vertical="center"/>
    </xf>
    <xf numFmtId="0" fontId="31" fillId="0" borderId="0" applyNumberFormat="0" applyFill="0" applyBorder="0" applyAlignment="0" applyProtection="0">
      <alignment vertical="center"/>
    </xf>
    <xf numFmtId="0" fontId="32" fillId="2" borderId="46" applyNumberFormat="0" applyAlignment="0" applyProtection="0">
      <alignment vertical="center"/>
    </xf>
    <xf numFmtId="0" fontId="33" fillId="32" borderId="0" applyNumberFormat="0" applyBorder="0" applyAlignment="0" applyProtection="0">
      <alignment vertical="center"/>
    </xf>
  </cellStyleXfs>
  <cellXfs count="340">
    <xf numFmtId="0" fontId="0" fillId="0" borderId="0" xfId="0">
      <alignment vertical="center"/>
    </xf>
    <xf numFmtId="0" fontId="4" fillId="0" borderId="1" xfId="0" applyFont="1" applyBorder="1" applyAlignment="1">
      <alignment horizontal="center" vertical="center"/>
    </xf>
    <xf numFmtId="0" fontId="3" fillId="0" borderId="0" xfId="0" applyFont="1">
      <alignment vertical="center"/>
    </xf>
    <xf numFmtId="0" fontId="3" fillId="0" borderId="2" xfId="0" applyFont="1" applyBorder="1">
      <alignment vertical="center"/>
    </xf>
    <xf numFmtId="0" fontId="3" fillId="0" borderId="3" xfId="0" applyFont="1" applyBorder="1" applyAlignment="1">
      <alignment horizontal="right" vertical="center"/>
    </xf>
    <xf numFmtId="0" fontId="3" fillId="0" borderId="0" xfId="0" applyFont="1" applyAlignment="1">
      <alignment vertical="top"/>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pplyAlignment="1">
      <alignment shrinkToFit="1"/>
    </xf>
    <xf numFmtId="0" fontId="3" fillId="0" borderId="7" xfId="0" applyFont="1" applyBorder="1" applyAlignment="1">
      <alignment vertical="center" shrinkToFit="1"/>
    </xf>
    <xf numFmtId="0" fontId="3" fillId="0" borderId="6" xfId="0" applyFont="1" applyBorder="1" applyAlignment="1" applyProtection="1">
      <alignment horizontal="right" vertical="center" shrinkToFit="1"/>
      <protection locked="0"/>
    </xf>
    <xf numFmtId="0" fontId="3" fillId="0" borderId="6" xfId="0" applyFont="1" applyBorder="1" applyAlignment="1">
      <alignment horizontal="right" vertical="center" shrinkToFit="1"/>
    </xf>
    <xf numFmtId="0" fontId="3" fillId="0" borderId="7" xfId="0" applyFont="1" applyBorder="1" applyAlignment="1">
      <alignment horizontal="center" vertical="center" shrinkToFit="1"/>
    </xf>
    <xf numFmtId="0" fontId="3" fillId="0" borderId="0" xfId="0" applyFont="1" applyAlignment="1">
      <alignment horizontal="left" vertical="center"/>
    </xf>
    <xf numFmtId="0" fontId="0" fillId="0" borderId="8" xfId="0" applyBorder="1">
      <alignment vertical="center"/>
    </xf>
    <xf numFmtId="0" fontId="3" fillId="0" borderId="9" xfId="0" applyFont="1" applyBorder="1">
      <alignment vertical="center"/>
    </xf>
    <xf numFmtId="0" fontId="9" fillId="0" borderId="0" xfId="0" applyFont="1">
      <alignment vertical="center"/>
    </xf>
    <xf numFmtId="0" fontId="9" fillId="0" borderId="0" xfId="0" applyFont="1" applyAlignment="1">
      <alignment horizontal="left" vertical="center"/>
    </xf>
    <xf numFmtId="0" fontId="0" fillId="0" borderId="0" xfId="0" applyAlignment="1">
      <alignment horizontal="lef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10" fillId="0" borderId="0" xfId="0"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0" fillId="0" borderId="11" xfId="0" applyBorder="1" applyAlignment="1">
      <alignment vertical="top" wrapText="1"/>
    </xf>
    <xf numFmtId="0" fontId="0" fillId="0" borderId="12" xfId="0" applyBorder="1" applyAlignment="1">
      <alignment vertical="top" wrapText="1"/>
    </xf>
    <xf numFmtId="0" fontId="4" fillId="0" borderId="0" xfId="0" applyFont="1" applyAlignment="1">
      <alignment horizontal="center" vertical="center"/>
    </xf>
    <xf numFmtId="0" fontId="4" fillId="0" borderId="0" xfId="0" applyFont="1" applyAlignment="1">
      <alignment vertical="center" shrinkToFit="1"/>
    </xf>
    <xf numFmtId="0" fontId="13" fillId="0" borderId="10" xfId="0" applyFont="1" applyBorder="1">
      <alignment vertical="center"/>
    </xf>
    <xf numFmtId="0" fontId="14" fillId="0" borderId="11" xfId="0" applyFont="1" applyBorder="1">
      <alignment vertical="center"/>
    </xf>
    <xf numFmtId="0" fontId="3" fillId="0" borderId="11" xfId="0" applyFont="1" applyBorder="1">
      <alignment vertical="center"/>
    </xf>
    <xf numFmtId="0" fontId="4" fillId="0" borderId="11" xfId="0" applyFont="1" applyBorder="1" applyAlignment="1">
      <alignment horizontal="center" vertical="center"/>
    </xf>
    <xf numFmtId="0" fontId="4" fillId="0" borderId="11" xfId="0" applyFont="1" applyBorder="1" applyAlignment="1">
      <alignment vertical="center" shrinkToFit="1"/>
    </xf>
    <xf numFmtId="0" fontId="13" fillId="0" borderId="1" xfId="0" applyFont="1" applyBorder="1">
      <alignment vertical="center"/>
    </xf>
    <xf numFmtId="0" fontId="14" fillId="0" borderId="1" xfId="0" applyFont="1" applyBorder="1">
      <alignment vertical="center"/>
    </xf>
    <xf numFmtId="0" fontId="4" fillId="0" borderId="0" xfId="0" applyFont="1">
      <alignment vertical="center"/>
    </xf>
    <xf numFmtId="0" fontId="4" fillId="0" borderId="1" xfId="0" applyFont="1" applyBorder="1">
      <alignment vertical="center"/>
    </xf>
    <xf numFmtId="0" fontId="3" fillId="0" borderId="1" xfId="0" applyFont="1" applyBorder="1">
      <alignment vertical="center"/>
    </xf>
    <xf numFmtId="0" fontId="4" fillId="0" borderId="13" xfId="0" applyFont="1" applyBorder="1" applyAlignment="1">
      <alignment horizontal="center" vertical="center"/>
    </xf>
    <xf numFmtId="0" fontId="4" fillId="0" borderId="13" xfId="0" applyFont="1" applyBorder="1" applyAlignment="1">
      <alignment horizontal="center" vertical="center" shrinkToFit="1"/>
    </xf>
    <xf numFmtId="0" fontId="3" fillId="0" borderId="13" xfId="0" applyFont="1" applyBorder="1" applyAlignment="1">
      <alignment vertical="center" shrinkToFit="1"/>
    </xf>
    <xf numFmtId="0" fontId="4" fillId="0" borderId="13" xfId="0" applyFont="1" applyBorder="1" applyAlignment="1">
      <alignment vertical="center" shrinkToFit="1"/>
    </xf>
    <xf numFmtId="0" fontId="4" fillId="0" borderId="13" xfId="0" applyFont="1" applyBorder="1">
      <alignment vertical="center"/>
    </xf>
    <xf numFmtId="0" fontId="4" fillId="0" borderId="9" xfId="0" applyFont="1" applyBorder="1" applyAlignment="1">
      <alignment horizontal="center" vertical="center"/>
    </xf>
    <xf numFmtId="0" fontId="3" fillId="0" borderId="14" xfId="0" applyFont="1" applyBorder="1" applyAlignment="1">
      <alignment vertical="center" shrinkToFit="1"/>
    </xf>
    <xf numFmtId="0" fontId="4" fillId="0" borderId="4" xfId="0" applyFont="1" applyBorder="1" applyAlignment="1">
      <alignment horizontal="center" vertical="center"/>
    </xf>
    <xf numFmtId="0" fontId="4" fillId="0" borderId="10" xfId="0" applyFont="1" applyBorder="1">
      <alignment vertical="center"/>
    </xf>
    <xf numFmtId="0" fontId="4" fillId="0" borderId="15" xfId="0" applyFont="1" applyBorder="1" applyAlignment="1">
      <alignment horizontal="center" vertical="center"/>
    </xf>
    <xf numFmtId="0" fontId="4" fillId="0" borderId="10" xfId="0" applyFont="1" applyBorder="1" applyAlignment="1">
      <alignment vertical="center" shrinkToFit="1"/>
    </xf>
    <xf numFmtId="0" fontId="4" fillId="0" borderId="16" xfId="0" applyFont="1" applyBorder="1" applyAlignment="1">
      <alignment horizontal="center" vertical="center"/>
    </xf>
    <xf numFmtId="0" fontId="4" fillId="0" borderId="6" xfId="0" applyFont="1" applyBorder="1" applyAlignment="1">
      <alignment vertical="center" shrinkToFit="1"/>
    </xf>
    <xf numFmtId="0" fontId="3" fillId="0" borderId="0" xfId="0" applyFont="1" applyAlignment="1">
      <alignment vertical="center" shrinkToFit="1"/>
    </xf>
    <xf numFmtId="0" fontId="4" fillId="0" borderId="4" xfId="0" applyFont="1" applyBorder="1" applyAlignment="1">
      <alignment vertical="center" shrinkToFit="1"/>
    </xf>
    <xf numFmtId="0" fontId="4" fillId="0" borderId="13" xfId="0" applyFont="1" applyBorder="1" applyAlignment="1">
      <alignment horizontal="left" vertical="center" shrinkToFit="1"/>
    </xf>
    <xf numFmtId="0" fontId="4" fillId="0" borderId="8" xfId="0" applyFont="1" applyBorder="1" applyAlignment="1">
      <alignment horizontal="center" vertical="center"/>
    </xf>
    <xf numFmtId="0" fontId="4" fillId="0" borderId="7" xfId="0" applyFont="1" applyBorder="1" applyAlignment="1">
      <alignment vertical="center" shrinkToFit="1"/>
    </xf>
    <xf numFmtId="0" fontId="3" fillId="0" borderId="9" xfId="0" applyFont="1" applyBorder="1" applyAlignment="1">
      <alignment vertical="center" shrinkToFit="1"/>
    </xf>
    <xf numFmtId="0" fontId="15" fillId="0" borderId="0" xfId="0" applyFont="1" applyAlignment="1">
      <alignment horizontal="center" vertical="center"/>
    </xf>
    <xf numFmtId="0" fontId="15" fillId="0" borderId="0" xfId="0" applyFont="1" applyAlignment="1">
      <alignment vertical="center" shrinkToFit="1"/>
    </xf>
    <xf numFmtId="0" fontId="3" fillId="0" borderId="12" xfId="0" applyFont="1" applyBorder="1">
      <alignment vertical="center"/>
    </xf>
    <xf numFmtId="0" fontId="3" fillId="0" borderId="14" xfId="0" applyFont="1" applyBorder="1">
      <alignment vertical="center"/>
    </xf>
    <xf numFmtId="0" fontId="0" fillId="0" borderId="10" xfId="0" applyBorder="1" applyAlignment="1">
      <alignment vertical="top"/>
    </xf>
    <xf numFmtId="0" fontId="0" fillId="0" borderId="9" xfId="0" applyBorder="1">
      <alignment vertical="center"/>
    </xf>
    <xf numFmtId="0" fontId="3" fillId="3" borderId="0" xfId="0" applyFont="1" applyFill="1" applyAlignment="1" applyProtection="1">
      <alignment horizontal="right" vertical="center"/>
      <protection locked="0"/>
    </xf>
    <xf numFmtId="0" fontId="3" fillId="3" borderId="17" xfId="0" applyFont="1" applyFill="1" applyBorder="1" applyProtection="1">
      <alignment vertical="center"/>
      <protection locked="0"/>
    </xf>
    <xf numFmtId="0" fontId="4" fillId="0" borderId="13" xfId="0" applyFont="1" applyBorder="1" applyAlignment="1">
      <alignment horizontal="left" vertical="center"/>
    </xf>
    <xf numFmtId="0" fontId="5" fillId="0" borderId="6" xfId="0" applyFont="1" applyBorder="1">
      <alignment vertical="center"/>
    </xf>
    <xf numFmtId="0" fontId="3" fillId="0" borderId="7" xfId="0" applyFont="1" applyBorder="1">
      <alignment vertical="center"/>
    </xf>
    <xf numFmtId="0" fontId="0" fillId="0" borderId="7" xfId="0" applyBorder="1">
      <alignment vertical="center"/>
    </xf>
    <xf numFmtId="0" fontId="5" fillId="0" borderId="0" xfId="0" applyFont="1">
      <alignment vertical="center"/>
    </xf>
    <xf numFmtId="49" fontId="0" fillId="0" borderId="33" xfId="0" applyNumberFormat="1" applyBorder="1" applyAlignment="1">
      <alignment horizontal="center" vertical="center"/>
    </xf>
    <xf numFmtId="0" fontId="36" fillId="0" borderId="17" xfId="0" applyFont="1" applyBorder="1">
      <alignment vertical="center"/>
    </xf>
    <xf numFmtId="49" fontId="0" fillId="0" borderId="13" xfId="0" applyNumberFormat="1" applyBorder="1" applyAlignment="1">
      <alignment horizontal="center" vertical="center"/>
    </xf>
    <xf numFmtId="0" fontId="36" fillId="0" borderId="8" xfId="0" applyFont="1" applyBorder="1">
      <alignment vertical="center"/>
    </xf>
    <xf numFmtId="49" fontId="0" fillId="0" borderId="52" xfId="0" applyNumberFormat="1" applyBorder="1" applyAlignment="1">
      <alignment horizontal="center" vertical="center"/>
    </xf>
    <xf numFmtId="49" fontId="0" fillId="0" borderId="53" xfId="0" applyNumberFormat="1" applyBorder="1" applyAlignment="1">
      <alignment horizontal="center" vertical="center"/>
    </xf>
    <xf numFmtId="0" fontId="36" fillId="0" borderId="33" xfId="0" applyFont="1" applyBorder="1">
      <alignment vertical="center"/>
    </xf>
    <xf numFmtId="0" fontId="36" fillId="0" borderId="13" xfId="0" applyFont="1" applyBorder="1">
      <alignment vertical="center"/>
    </xf>
    <xf numFmtId="0" fontId="37" fillId="0" borderId="10" xfId="0" applyFont="1" applyBorder="1">
      <alignment vertical="center"/>
    </xf>
    <xf numFmtId="0" fontId="3" fillId="3" borderId="18" xfId="0" applyFont="1" applyFill="1" applyBorder="1" applyProtection="1">
      <alignment vertical="center"/>
      <protection locked="0"/>
    </xf>
    <xf numFmtId="0" fontId="3" fillId="3" borderId="10" xfId="0" applyFont="1" applyFill="1" applyBorder="1" applyAlignment="1" applyProtection="1">
      <alignment horizontal="right" vertical="center"/>
      <protection locked="0"/>
    </xf>
    <xf numFmtId="0" fontId="3" fillId="0" borderId="4" xfId="0" applyFont="1" applyBorder="1" applyProtection="1">
      <alignment vertical="center"/>
      <protection locked="0"/>
    </xf>
    <xf numFmtId="0" fontId="0" fillId="0" borderId="8" xfId="0"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181" fontId="0" fillId="0" borderId="8" xfId="0" applyNumberFormat="1" applyBorder="1">
      <alignment vertical="center"/>
    </xf>
    <xf numFmtId="181" fontId="0" fillId="0" borderId="7" xfId="0" applyNumberFormat="1" applyBorder="1">
      <alignment vertical="center"/>
    </xf>
    <xf numFmtId="0" fontId="0" fillId="0" borderId="7" xfId="0" applyBorder="1" applyAlignment="1">
      <alignment horizontal="right" vertical="center"/>
    </xf>
    <xf numFmtId="0" fontId="15" fillId="0" borderId="7" xfId="0" applyFont="1" applyBorder="1" applyAlignment="1">
      <alignment horizontal="left" vertical="center" wrapText="1"/>
    </xf>
    <xf numFmtId="0" fontId="15" fillId="0" borderId="9" xfId="0" applyFont="1" applyBorder="1" applyAlignment="1">
      <alignment horizontal="left" vertical="center" wrapText="1"/>
    </xf>
    <xf numFmtId="0" fontId="0" fillId="0" borderId="8" xfId="0"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3" fillId="0" borderId="13" xfId="0" applyFont="1" applyBorder="1" applyAlignment="1">
      <alignment horizontal="center" vertical="center"/>
    </xf>
    <xf numFmtId="0" fontId="4" fillId="0" borderId="13" xfId="0" applyFont="1" applyBorder="1" applyAlignment="1">
      <alignment vertical="center" shrinkToFit="1"/>
    </xf>
    <xf numFmtId="0" fontId="4" fillId="0" borderId="13" xfId="0" applyFont="1" applyBorder="1" applyAlignment="1">
      <alignment horizontal="left" vertical="center"/>
    </xf>
    <xf numFmtId="0" fontId="4" fillId="0" borderId="15" xfId="0" applyFont="1" applyBorder="1" applyAlignment="1">
      <alignment horizontal="center" vertical="center" textRotation="255"/>
    </xf>
    <xf numFmtId="0" fontId="4" fillId="0" borderId="24"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3" xfId="0" applyFont="1" applyBorder="1" applyAlignment="1">
      <alignment horizontal="center" vertical="center" wrapText="1"/>
    </xf>
    <xf numFmtId="0" fontId="4" fillId="0" borderId="13" xfId="0" applyFont="1" applyBorder="1">
      <alignment vertical="center"/>
    </xf>
    <xf numFmtId="0" fontId="4" fillId="0" borderId="13" xfId="0" applyFont="1" applyBorder="1" applyAlignment="1">
      <alignment horizontal="center" vertical="center" textRotation="255" wrapText="1"/>
    </xf>
    <xf numFmtId="0" fontId="3" fillId="0" borderId="2" xfId="0" applyFont="1" applyBorder="1">
      <alignment vertical="center"/>
    </xf>
    <xf numFmtId="0" fontId="3" fillId="0" borderId="17" xfId="0" applyFont="1" applyBorder="1" applyAlignment="1">
      <alignment horizontal="center" vertical="center"/>
    </xf>
    <xf numFmtId="0" fontId="3" fillId="0" borderId="29" xfId="0" applyFont="1" applyBorder="1" applyAlignment="1">
      <alignment horizontal="center" vertical="center"/>
    </xf>
    <xf numFmtId="0" fontId="3" fillId="0" borderId="8" xfId="0" applyFont="1" applyBorder="1" applyAlignment="1">
      <alignment horizontal="center" vertical="center" shrinkToFit="1"/>
    </xf>
    <xf numFmtId="0" fontId="0" fillId="0" borderId="9" xfId="0" applyBorder="1" applyAlignment="1">
      <alignment horizontal="center" vertical="center" shrinkToFit="1"/>
    </xf>
    <xf numFmtId="0" fontId="4" fillId="0" borderId="7" xfId="0" applyFont="1" applyBorder="1" applyAlignment="1">
      <alignment horizontal="center" vertical="top" shrinkToFit="1"/>
    </xf>
    <xf numFmtId="0" fontId="3" fillId="0" borderId="7" xfId="0" applyFont="1" applyBorder="1" applyAlignment="1">
      <alignment horizontal="center" vertical="top" shrinkToFit="1"/>
    </xf>
    <xf numFmtId="0" fontId="3" fillId="0" borderId="9" xfId="0" applyFont="1" applyBorder="1" applyAlignment="1">
      <alignment horizontal="center" vertical="top" shrinkToFit="1"/>
    </xf>
    <xf numFmtId="0" fontId="3" fillId="0" borderId="7" xfId="0" applyFont="1" applyBorder="1" applyAlignment="1">
      <alignment horizontal="left" vertical="center"/>
    </xf>
    <xf numFmtId="0" fontId="5" fillId="0" borderId="10" xfId="0" applyFont="1" applyBorder="1" applyAlignment="1">
      <alignment horizontal="left" vertical="top"/>
    </xf>
    <xf numFmtId="0" fontId="5" fillId="0" borderId="11" xfId="0" applyFont="1" applyBorder="1" applyAlignment="1">
      <alignment horizontal="left" vertical="center"/>
    </xf>
    <xf numFmtId="0" fontId="5" fillId="0" borderId="12" xfId="0" applyFont="1" applyBorder="1" applyAlignment="1">
      <alignment horizontal="left" vertical="center"/>
    </xf>
    <xf numFmtId="178" fontId="3" fillId="0" borderId="8" xfId="34" applyNumberFormat="1" applyFont="1" applyFill="1" applyBorder="1" applyAlignment="1" applyProtection="1">
      <alignment horizontal="right" vertical="center" shrinkToFit="1"/>
      <protection locked="0"/>
    </xf>
    <xf numFmtId="178" fontId="3" fillId="0" borderId="7" xfId="34" applyNumberFormat="1" applyFont="1" applyFill="1" applyBorder="1" applyAlignment="1" applyProtection="1">
      <alignment horizontal="right" vertical="center" shrinkToFit="1"/>
      <protection locked="0"/>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0" xfId="0" applyFont="1" applyBorder="1" applyAlignment="1">
      <alignment horizontal="left" vertical="center"/>
    </xf>
    <xf numFmtId="0" fontId="0" fillId="0" borderId="19" xfId="0"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3" fillId="0" borderId="17" xfId="0" applyFont="1" applyBorder="1" applyAlignment="1">
      <alignment horizontal="right" vertical="center"/>
    </xf>
    <xf numFmtId="0" fontId="3" fillId="0" borderId="27" xfId="0" applyFont="1" applyBorder="1" applyAlignment="1">
      <alignment horizontal="right" vertical="center"/>
    </xf>
    <xf numFmtId="0" fontId="4" fillId="0" borderId="36" xfId="0" applyFont="1" applyBorder="1" applyAlignment="1">
      <alignment horizontal="left" vertical="center"/>
    </xf>
    <xf numFmtId="0" fontId="4" fillId="0" borderId="23" xfId="0" applyFont="1" applyBorder="1" applyAlignment="1">
      <alignment horizontal="left" vertical="center"/>
    </xf>
    <xf numFmtId="0" fontId="4" fillId="0" borderId="35" xfId="0" applyFont="1" applyBorder="1" applyAlignment="1">
      <alignment horizontal="left" vertical="center"/>
    </xf>
    <xf numFmtId="0" fontId="4" fillId="0" borderId="37" xfId="0" applyFont="1" applyBorder="1" applyAlignment="1">
      <alignment vertical="center" shrinkToFit="1"/>
    </xf>
    <xf numFmtId="0" fontId="4" fillId="0" borderId="21" xfId="0" applyFont="1" applyBorder="1" applyAlignment="1">
      <alignment vertical="center" shrinkToFit="1"/>
    </xf>
    <xf numFmtId="0" fontId="4" fillId="0" borderId="34" xfId="0" applyFont="1" applyBorder="1" applyAlignment="1">
      <alignment vertical="center" shrinkToFit="1"/>
    </xf>
    <xf numFmtId="0" fontId="3" fillId="0" borderId="27" xfId="0" applyFont="1" applyBorder="1" applyAlignment="1">
      <alignment horizontal="center" vertical="center" shrinkToFit="1"/>
    </xf>
    <xf numFmtId="178" fontId="3" fillId="0" borderId="18" xfId="34" applyNumberFormat="1" applyFont="1" applyFill="1" applyBorder="1" applyAlignment="1" applyProtection="1">
      <alignment horizontal="right" vertical="center" shrinkToFit="1"/>
      <protection locked="0"/>
    </xf>
    <xf numFmtId="178" fontId="0" fillId="0" borderId="30" xfId="34" applyNumberFormat="1" applyFont="1" applyFill="1" applyBorder="1" applyAlignment="1" applyProtection="1">
      <alignment horizontal="right" vertical="center" shrinkToFit="1"/>
      <protection locked="0"/>
    </xf>
    <xf numFmtId="0" fontId="3" fillId="0" borderId="8" xfId="0" applyFont="1"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49" fontId="4" fillId="0" borderId="0" xfId="0" applyNumberFormat="1" applyFont="1" applyProtection="1">
      <alignment vertical="center"/>
      <protection locked="0"/>
    </xf>
    <xf numFmtId="49" fontId="4" fillId="0" borderId="14" xfId="0" applyNumberFormat="1" applyFont="1" applyBorder="1" applyProtection="1">
      <alignment vertical="center"/>
      <protection locked="0"/>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6" xfId="0"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3" fillId="0" borderId="8" xfId="0" applyFont="1" applyBorder="1">
      <alignment vertical="center"/>
    </xf>
    <xf numFmtId="0" fontId="3" fillId="0" borderId="7" xfId="0" applyFont="1" applyBorder="1">
      <alignment vertical="center"/>
    </xf>
    <xf numFmtId="0" fontId="3" fillId="0" borderId="15" xfId="0" applyFont="1" applyBorder="1" applyAlignment="1">
      <alignment horizontal="center" vertical="center" textRotation="255"/>
    </xf>
    <xf numFmtId="0" fontId="3" fillId="0" borderId="24"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7"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3" fillId="0" borderId="8" xfId="0" applyFont="1" applyBorder="1" applyAlignment="1">
      <alignment horizontal="center" vertical="center"/>
    </xf>
    <xf numFmtId="0" fontId="0" fillId="0" borderId="9" xfId="0" applyBorder="1" applyAlignment="1">
      <alignment horizontal="center" vertical="center"/>
    </xf>
    <xf numFmtId="0" fontId="3" fillId="0" borderId="2" xfId="0" applyFont="1" applyBorder="1" applyAlignment="1">
      <alignment horizontal="left" vertical="center"/>
    </xf>
    <xf numFmtId="0" fontId="3" fillId="0" borderId="4" xfId="0" applyFont="1" applyBorder="1">
      <alignment vertical="center"/>
    </xf>
    <xf numFmtId="0" fontId="3" fillId="0" borderId="33" xfId="0" applyFont="1" applyBorder="1" applyAlignment="1">
      <alignment horizontal="center" vertical="center" shrinkToFit="1"/>
    </xf>
    <xf numFmtId="0" fontId="3" fillId="0" borderId="11" xfId="0" applyFont="1" applyBorder="1" applyAlignment="1">
      <alignment horizontal="left" vertical="center" shrinkToFit="1"/>
    </xf>
    <xf numFmtId="0" fontId="3" fillId="0" borderId="10"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3" fillId="0" borderId="10" xfId="0" applyFont="1" applyBorder="1" applyAlignment="1">
      <alignment vertical="center" shrinkToFit="1"/>
    </xf>
    <xf numFmtId="0" fontId="0" fillId="0" borderId="11" xfId="0" applyBorder="1">
      <alignment vertical="center"/>
    </xf>
    <xf numFmtId="0" fontId="0" fillId="0" borderId="12" xfId="0" applyBorder="1">
      <alignment vertical="center"/>
    </xf>
    <xf numFmtId="0" fontId="3" fillId="0" borderId="7" xfId="0" applyFont="1" applyBorder="1" applyAlignment="1">
      <alignment horizontal="left" shrinkToFi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38" fontId="3" fillId="0" borderId="4" xfId="34" applyFont="1" applyFill="1" applyBorder="1" applyAlignment="1" applyProtection="1">
      <alignment horizontal="center" vertical="center" shrinkToFit="1"/>
      <protection locked="0"/>
    </xf>
    <xf numFmtId="177" fontId="3" fillId="0" borderId="4" xfId="34" applyNumberFormat="1" applyFont="1" applyFill="1" applyBorder="1" applyAlignment="1" applyProtection="1">
      <alignment horizontal="center" vertical="center" shrinkToFit="1"/>
      <protection locked="0"/>
    </xf>
    <xf numFmtId="0" fontId="3" fillId="0" borderId="25" xfId="0" applyFont="1" applyBorder="1" applyAlignment="1">
      <alignment horizontal="center" vertical="center" shrinkToFit="1"/>
    </xf>
    <xf numFmtId="0" fontId="3" fillId="0" borderId="27" xfId="0" applyFont="1"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3" fillId="0" borderId="29" xfId="0" applyFont="1" applyBorder="1" applyAlignment="1">
      <alignment horizontal="left" vertical="center"/>
    </xf>
    <xf numFmtId="0" fontId="3" fillId="0" borderId="4" xfId="0" applyFont="1" applyBorder="1" applyAlignment="1" applyProtection="1">
      <alignment horizontal="center" vertical="center" shrinkToFit="1"/>
      <protection locked="0"/>
    </xf>
    <xf numFmtId="0" fontId="3" fillId="0" borderId="8" xfId="0" applyFont="1" applyBorder="1" applyAlignment="1">
      <alignment horizontal="left" vertical="center" shrinkToFit="1"/>
    </xf>
    <xf numFmtId="0" fontId="0" fillId="0" borderId="7" xfId="0" applyBorder="1" applyAlignment="1">
      <alignment horizontal="left" vertical="center" shrinkToFit="1"/>
    </xf>
    <xf numFmtId="0" fontId="0" fillId="0" borderId="9" xfId="0" applyBorder="1" applyAlignment="1">
      <alignment horizontal="left" vertical="center" shrinkToFit="1"/>
    </xf>
    <xf numFmtId="176" fontId="3" fillId="0" borderId="2" xfId="0" applyNumberFormat="1" applyFont="1" applyBorder="1" applyAlignment="1">
      <alignment horizontal="center" vertical="center" shrinkToFit="1"/>
    </xf>
    <xf numFmtId="0" fontId="3" fillId="0" borderId="27" xfId="0" applyFont="1" applyBorder="1">
      <alignment vertical="center"/>
    </xf>
    <xf numFmtId="0" fontId="3" fillId="0" borderId="29" xfId="0" applyFont="1" applyBorder="1">
      <alignment vertical="center"/>
    </xf>
    <xf numFmtId="0" fontId="3" fillId="0" borderId="2" xfId="0" applyFont="1" applyBorder="1" applyAlignment="1" applyProtection="1">
      <alignment horizontal="center" vertical="center" shrinkToFit="1"/>
      <protection locked="0"/>
    </xf>
    <xf numFmtId="0" fontId="0" fillId="0" borderId="25" xfId="0" applyBorder="1" applyAlignment="1">
      <alignment horizontal="left" vertical="center"/>
    </xf>
    <xf numFmtId="0" fontId="3" fillId="0" borderId="4" xfId="0" applyFont="1" applyBorder="1" applyAlignment="1">
      <alignment horizontal="left" shrinkToFit="1"/>
    </xf>
    <xf numFmtId="0" fontId="0" fillId="0" borderId="4" xfId="0" applyBorder="1" applyAlignment="1">
      <alignment horizontal="left" shrinkToFit="1"/>
    </xf>
    <xf numFmtId="0" fontId="3" fillId="0" borderId="0" xfId="0" applyFont="1" applyAlignment="1">
      <alignment horizontal="left" shrinkToFit="1"/>
    </xf>
    <xf numFmtId="0" fontId="3" fillId="0" borderId="27" xfId="0" applyFont="1" applyBorder="1" applyAlignment="1">
      <alignment horizontal="center" vertical="center"/>
    </xf>
    <xf numFmtId="0" fontId="3" fillId="0" borderId="7"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20" xfId="0" applyFont="1" applyBorder="1" applyAlignment="1">
      <alignment horizontal="center" vertical="center"/>
    </xf>
    <xf numFmtId="0" fontId="0" fillId="0" borderId="21" xfId="0" applyBorder="1" applyAlignment="1">
      <alignment horizontal="center" vertical="center"/>
    </xf>
    <xf numFmtId="0" fontId="0" fillId="0" borderId="34" xfId="0" applyBorder="1" applyAlignment="1">
      <alignment horizontal="center" vertical="center"/>
    </xf>
    <xf numFmtId="0" fontId="3" fillId="0" borderId="1" xfId="0" applyFont="1" applyBorder="1" applyAlignment="1">
      <alignment vertical="center" wrapText="1"/>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30" xfId="0" applyFont="1" applyBorder="1">
      <alignment vertical="center"/>
    </xf>
    <xf numFmtId="0" fontId="3" fillId="0" borderId="19" xfId="0" applyFont="1" applyBorder="1">
      <alignment vertical="center"/>
    </xf>
    <xf numFmtId="179" fontId="3" fillId="0" borderId="22" xfId="34" applyNumberFormat="1" applyFont="1" applyFill="1" applyBorder="1" applyAlignment="1" applyProtection="1">
      <alignment horizontal="center" vertical="center" shrinkToFit="1"/>
      <protection locked="0"/>
    </xf>
    <xf numFmtId="179" fontId="3" fillId="0" borderId="23" xfId="34" applyNumberFormat="1" applyFont="1" applyFill="1" applyBorder="1" applyAlignment="1" applyProtection="1">
      <alignment horizontal="center" vertical="center" shrinkToFit="1"/>
      <protection locked="0"/>
    </xf>
    <xf numFmtId="0" fontId="4" fillId="0" borderId="8" xfId="0" applyFont="1" applyBorder="1" applyAlignment="1">
      <alignment horizontal="center" vertical="top"/>
    </xf>
    <xf numFmtId="0" fontId="4" fillId="0" borderId="7" xfId="0" applyFont="1" applyBorder="1" applyAlignment="1">
      <alignment horizontal="center" vertical="top"/>
    </xf>
    <xf numFmtId="0" fontId="4" fillId="0" borderId="9" xfId="0" applyFont="1" applyBorder="1" applyAlignment="1">
      <alignment horizontal="center" vertical="top"/>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 xfId="0" applyFont="1" applyBorder="1" applyAlignment="1">
      <alignment vertical="center" wrapText="1"/>
    </xf>
    <xf numFmtId="0" fontId="5" fillId="0" borderId="0" xfId="0" applyFont="1" applyAlignment="1">
      <alignment vertical="center" wrapText="1"/>
    </xf>
    <xf numFmtId="0" fontId="5" fillId="0" borderId="6" xfId="0" applyFont="1" applyBorder="1" applyAlignment="1">
      <alignment vertical="center" wrapText="1"/>
    </xf>
    <xf numFmtId="0" fontId="5" fillId="0" borderId="4" xfId="0" applyFont="1" applyBorder="1" applyAlignment="1">
      <alignment vertical="center" wrapText="1"/>
    </xf>
    <xf numFmtId="0" fontId="3" fillId="0" borderId="38" xfId="0" applyFont="1" applyBorder="1" applyAlignment="1">
      <alignment horizontal="center" vertical="center" shrinkToFit="1"/>
    </xf>
    <xf numFmtId="0" fontId="3" fillId="0" borderId="8"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0" fillId="0" borderId="1" xfId="0" applyBorder="1" applyAlignment="1" applyProtection="1">
      <alignment horizontal="left" vertical="center" wrapText="1"/>
      <protection locked="0"/>
    </xf>
    <xf numFmtId="183" fontId="3" fillId="0" borderId="8" xfId="28" applyNumberFormat="1" applyFont="1" applyFill="1" applyBorder="1" applyAlignment="1" applyProtection="1">
      <alignment horizontal="right" vertical="center" shrinkToFit="1"/>
      <protection locked="0"/>
    </xf>
    <xf numFmtId="183" fontId="3" fillId="0" borderId="7" xfId="28" applyNumberFormat="1" applyFont="1" applyFill="1" applyBorder="1" applyAlignment="1" applyProtection="1">
      <alignment horizontal="right" vertical="center" shrinkToFit="1"/>
      <protection locked="0"/>
    </xf>
    <xf numFmtId="183" fontId="3" fillId="0" borderId="9" xfId="28" applyNumberFormat="1" applyFont="1" applyFill="1" applyBorder="1" applyAlignment="1" applyProtection="1">
      <alignment horizontal="right" vertical="center" shrinkToFit="1"/>
      <protection locked="0"/>
    </xf>
    <xf numFmtId="181" fontId="3" fillId="0" borderId="8" xfId="0" applyNumberFormat="1" applyFont="1" applyBorder="1" applyAlignment="1">
      <alignment horizontal="center" vertical="center" shrinkToFit="1"/>
    </xf>
    <xf numFmtId="181" fontId="3" fillId="0" borderId="7" xfId="0" applyNumberFormat="1" applyFont="1" applyBorder="1" applyAlignment="1">
      <alignment horizontal="center" vertical="center" shrinkToFit="1"/>
    </xf>
    <xf numFmtId="0" fontId="3" fillId="0" borderId="4" xfId="0" applyFont="1" applyBorder="1" applyAlignment="1">
      <alignment horizontal="center" vertical="center" shrinkToFit="1"/>
    </xf>
    <xf numFmtId="0" fontId="4" fillId="0" borderId="8" xfId="0" applyFont="1" applyBorder="1" applyAlignment="1">
      <alignment horizontal="center" vertical="top" shrinkToFit="1"/>
    </xf>
    <xf numFmtId="180" fontId="3" fillId="0" borderId="10" xfId="0" applyNumberFormat="1" applyFont="1" applyBorder="1" applyAlignment="1" applyProtection="1">
      <alignment horizontal="center" vertical="center" shrinkToFit="1"/>
      <protection locked="0"/>
    </xf>
    <xf numFmtId="180" fontId="0" fillId="0" borderId="11" xfId="0" applyNumberFormat="1" applyBorder="1" applyAlignment="1" applyProtection="1">
      <alignment horizontal="center" vertical="center" shrinkToFit="1"/>
      <protection locked="0"/>
    </xf>
    <xf numFmtId="180" fontId="0" fillId="0" borderId="12" xfId="0" applyNumberFormat="1" applyBorder="1" applyAlignment="1" applyProtection="1">
      <alignment horizontal="center" vertical="center" shrinkToFit="1"/>
      <protection locked="0"/>
    </xf>
    <xf numFmtId="0" fontId="5" fillId="0" borderId="7" xfId="0" applyFont="1" applyBorder="1" applyAlignment="1">
      <alignment horizontal="left" shrinkToFit="1"/>
    </xf>
    <xf numFmtId="176" fontId="4" fillId="33" borderId="7" xfId="0" applyNumberFormat="1" applyFont="1" applyFill="1" applyBorder="1" applyAlignment="1">
      <alignment horizontal="center" vertical="center" shrinkToFit="1"/>
    </xf>
    <xf numFmtId="0" fontId="3" fillId="0" borderId="9" xfId="0" applyFont="1" applyBorder="1" applyAlignment="1" applyProtection="1">
      <alignment horizontal="left" vertical="center" shrinkToFit="1"/>
      <protection locked="0"/>
    </xf>
    <xf numFmtId="0" fontId="4" fillId="0" borderId="8" xfId="0" applyFont="1" applyBorder="1" applyAlignment="1">
      <alignment horizontal="center" vertical="center" shrinkToFit="1"/>
    </xf>
    <xf numFmtId="0" fontId="4" fillId="0" borderId="7" xfId="0" applyFont="1" applyBorder="1" applyAlignment="1">
      <alignment horizontal="center" vertical="center" shrinkToFit="1"/>
    </xf>
    <xf numFmtId="0" fontId="3" fillId="0" borderId="4" xfId="0" applyFont="1" applyBorder="1" applyAlignment="1">
      <alignment horizontal="right" vertical="center" shrinkToFit="1"/>
    </xf>
    <xf numFmtId="0" fontId="4" fillId="0" borderId="9" xfId="0" applyFont="1" applyBorder="1" applyAlignment="1">
      <alignment horizontal="center" vertical="center" shrinkToFit="1"/>
    </xf>
    <xf numFmtId="0" fontId="34" fillId="0" borderId="8" xfId="0" applyFont="1" applyBorder="1" applyAlignment="1">
      <alignment horizontal="center" vertical="center" wrapText="1"/>
    </xf>
    <xf numFmtId="0" fontId="34" fillId="0" borderId="9"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left" vertical="center" shrinkToFit="1"/>
    </xf>
    <xf numFmtId="0" fontId="3" fillId="0" borderId="6" xfId="0" applyFont="1" applyBorder="1" applyAlignment="1">
      <alignment vertical="center" shrinkToFit="1"/>
    </xf>
    <xf numFmtId="0" fontId="0" fillId="0" borderId="4" xfId="0" applyBorder="1">
      <alignment vertical="center"/>
    </xf>
    <xf numFmtId="0" fontId="3" fillId="0" borderId="37" xfId="0" applyFont="1" applyBorder="1" applyAlignment="1">
      <alignment horizontal="center" vertical="center"/>
    </xf>
    <xf numFmtId="0" fontId="3" fillId="0" borderId="21" xfId="0" applyFont="1" applyBorder="1" applyAlignment="1">
      <alignment horizontal="center" vertical="center"/>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3" fillId="0" borderId="23" xfId="0" applyFont="1" applyBorder="1" applyAlignment="1">
      <alignment horizontal="center" vertical="center"/>
    </xf>
    <xf numFmtId="0" fontId="3" fillId="0" borderId="35" xfId="0" applyFont="1" applyBorder="1" applyAlignment="1">
      <alignment horizontal="center" vertical="center"/>
    </xf>
    <xf numFmtId="0" fontId="4" fillId="0" borderId="20"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3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 xfId="0" applyFont="1" applyBorder="1" applyAlignment="1">
      <alignment horizontal="right" vertical="center"/>
    </xf>
    <xf numFmtId="0" fontId="3" fillId="0" borderId="23" xfId="0" applyFont="1" applyBorder="1" applyAlignment="1">
      <alignment horizontal="left" vertical="center"/>
    </xf>
    <xf numFmtId="0" fontId="3" fillId="0" borderId="35" xfId="0" applyFont="1" applyBorder="1" applyAlignment="1">
      <alignment horizontal="lef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0" borderId="2" xfId="0" applyFont="1" applyBorder="1" applyAlignment="1">
      <alignment horizontal="center" vertical="center" shrinkToFit="1"/>
    </xf>
    <xf numFmtId="0" fontId="3" fillId="0" borderId="26" xfId="0" applyFont="1" applyBorder="1" applyAlignment="1">
      <alignment horizontal="right" vertical="center"/>
    </xf>
    <xf numFmtId="0" fontId="6" fillId="0" borderId="0" xfId="0" applyFont="1" applyAlignment="1">
      <alignment horizontal="left" vertical="center"/>
    </xf>
    <xf numFmtId="0" fontId="3" fillId="0" borderId="0" xfId="0" applyFont="1" applyAlignment="1">
      <alignment horizontal="center" vertical="center" shrinkToFi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7" xfId="0" applyFont="1" applyBorder="1" applyAlignment="1">
      <alignment horizontal="center" vertical="center"/>
    </xf>
    <xf numFmtId="0" fontId="3" fillId="0" borderId="9" xfId="0" applyFont="1" applyBorder="1" applyAlignment="1">
      <alignment horizontal="center" vertical="center"/>
    </xf>
    <xf numFmtId="49" fontId="3" fillId="0" borderId="8" xfId="0" applyNumberFormat="1" applyFont="1" applyBorder="1" applyAlignment="1" applyProtection="1">
      <alignment horizontal="distributed" vertical="center" shrinkToFit="1"/>
      <protection locked="0"/>
    </xf>
    <xf numFmtId="49" fontId="3" fillId="0" borderId="9" xfId="0" applyNumberFormat="1" applyFont="1" applyBorder="1" applyAlignment="1" applyProtection="1">
      <alignment horizontal="distributed" vertical="center" shrinkToFit="1"/>
      <protection locked="0"/>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10"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3" fillId="0" borderId="7" xfId="0" applyFont="1" applyBorder="1" applyAlignment="1">
      <alignment horizontal="left" vertical="center" wrapText="1"/>
    </xf>
    <xf numFmtId="0" fontId="15" fillId="0" borderId="8" xfId="0" applyFont="1" applyBorder="1" applyAlignment="1">
      <alignment horizontal="left" vertical="top" wrapText="1"/>
    </xf>
    <xf numFmtId="0" fontId="15" fillId="0" borderId="7" xfId="0" applyFont="1" applyBorder="1" applyAlignment="1">
      <alignment horizontal="left" vertical="top" wrapText="1"/>
    </xf>
    <xf numFmtId="0" fontId="15" fillId="0" borderId="9" xfId="0" applyFont="1" applyBorder="1" applyAlignment="1">
      <alignment horizontal="left" vertical="top" wrapText="1"/>
    </xf>
    <xf numFmtId="0" fontId="3" fillId="0" borderId="42"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0" fillId="0" borderId="7" xfId="0" applyBorder="1" applyAlignment="1">
      <alignment horizontal="left" shrinkToFit="1"/>
    </xf>
    <xf numFmtId="0" fontId="3" fillId="0" borderId="39" xfId="0" applyFont="1" applyBorder="1" applyAlignment="1">
      <alignment horizontal="center" vertical="center"/>
    </xf>
    <xf numFmtId="0" fontId="3" fillId="0" borderId="40" xfId="0" applyFont="1" applyBorder="1">
      <alignment vertical="center"/>
    </xf>
    <xf numFmtId="0" fontId="3" fillId="0" borderId="41" xfId="0" applyFont="1" applyBorder="1">
      <alignment vertical="center"/>
    </xf>
    <xf numFmtId="0" fontId="3" fillId="0" borderId="7" xfId="0" applyFont="1" applyBorder="1" applyAlignment="1"/>
    <xf numFmtId="38" fontId="0" fillId="0" borderId="7" xfId="34" applyFont="1" applyFill="1" applyBorder="1" applyAlignment="1">
      <alignment horizontal="righ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38" fontId="0" fillId="0" borderId="8" xfId="34" applyFont="1" applyFill="1" applyBorder="1" applyAlignment="1">
      <alignment vertical="center"/>
    </xf>
    <xf numFmtId="38" fontId="0" fillId="0" borderId="7" xfId="34" applyFont="1" applyFill="1" applyBorder="1" applyAlignment="1">
      <alignment vertical="center"/>
    </xf>
    <xf numFmtId="0" fontId="0" fillId="0" borderId="8" xfId="0" applyBorder="1">
      <alignment vertical="center"/>
    </xf>
    <xf numFmtId="0" fontId="0" fillId="0" borderId="7" xfId="0" applyBorder="1">
      <alignment vertical="center"/>
    </xf>
    <xf numFmtId="182" fontId="0" fillId="0" borderId="8" xfId="0" applyNumberFormat="1" applyBorder="1" applyAlignment="1">
      <alignment vertical="center" wrapText="1"/>
    </xf>
    <xf numFmtId="182" fontId="0" fillId="0" borderId="7" xfId="0" applyNumberFormat="1" applyBorder="1" applyAlignment="1">
      <alignment vertical="center" wrapText="1"/>
    </xf>
    <xf numFmtId="0" fontId="6" fillId="0" borderId="13" xfId="0" applyFont="1" applyBorder="1" applyAlignment="1">
      <alignment horizontal="center" vertical="center"/>
    </xf>
    <xf numFmtId="0" fontId="6" fillId="0" borderId="13" xfId="0" applyFont="1" applyBorder="1" applyAlignment="1" applyProtection="1">
      <alignment horizontal="center" vertical="center"/>
      <protection locked="0"/>
    </xf>
    <xf numFmtId="38" fontId="0" fillId="0" borderId="8" xfId="34" applyFont="1" applyFill="1" applyBorder="1" applyAlignment="1">
      <alignment vertical="center" wrapText="1"/>
    </xf>
    <xf numFmtId="38" fontId="0" fillId="0" borderId="7" xfId="34" applyFont="1" applyFill="1" applyBorder="1" applyAlignment="1">
      <alignment vertical="center" wrapText="1"/>
    </xf>
    <xf numFmtId="0" fontId="3" fillId="0" borderId="12" xfId="0" applyFont="1" applyBorder="1" applyAlignment="1">
      <alignment vertical="center" shrinkToFit="1"/>
    </xf>
    <xf numFmtId="0" fontId="3" fillId="0" borderId="5" xfId="0" applyFont="1" applyBorder="1" applyAlignment="1">
      <alignment vertical="center" shrinkToFit="1"/>
    </xf>
    <xf numFmtId="0" fontId="3" fillId="0" borderId="0" xfId="0" applyFont="1" applyAlignment="1">
      <alignment horizontal="left" vertical="center"/>
    </xf>
    <xf numFmtId="185" fontId="0" fillId="0" borderId="8" xfId="0" applyNumberFormat="1" applyBorder="1">
      <alignment vertical="center"/>
    </xf>
    <xf numFmtId="185" fontId="0" fillId="0" borderId="7" xfId="0" applyNumberFormat="1" applyBorder="1">
      <alignment vertical="center"/>
    </xf>
    <xf numFmtId="184" fontId="0" fillId="0" borderId="8" xfId="0" applyNumberFormat="1" applyBorder="1" applyAlignment="1">
      <alignment vertical="center" shrinkToFit="1"/>
    </xf>
    <xf numFmtId="184" fontId="0" fillId="0" borderId="7" xfId="0" applyNumberFormat="1" applyBorder="1" applyAlignment="1">
      <alignment vertical="center" shrinkToFit="1"/>
    </xf>
    <xf numFmtId="182" fontId="0" fillId="0" borderId="8" xfId="0" applyNumberFormat="1" applyBorder="1">
      <alignment vertical="center"/>
    </xf>
    <xf numFmtId="182" fontId="0" fillId="0" borderId="7" xfId="0" applyNumberFormat="1" applyBorder="1">
      <alignment vertical="center"/>
    </xf>
    <xf numFmtId="0" fontId="0" fillId="0" borderId="7" xfId="0" applyBorder="1" applyAlignment="1">
      <alignment horizontal="right"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16">
    <dxf>
      <font>
        <condense val="0"/>
        <extend val="0"/>
        <color indexed="10"/>
      </font>
    </dxf>
    <dxf>
      <font>
        <condense val="0"/>
        <extend val="0"/>
        <color indexed="10"/>
      </font>
    </dxf>
    <dxf>
      <fill>
        <patternFill>
          <bgColor indexed="26"/>
        </patternFill>
      </fill>
    </dxf>
    <dxf>
      <fill>
        <patternFill>
          <bgColor indexed="26"/>
        </patternFill>
      </fill>
    </dxf>
    <dxf>
      <fill>
        <patternFill>
          <bgColor indexed="26"/>
        </patternFill>
      </fill>
    </dxf>
    <dxf>
      <fill>
        <patternFill>
          <bgColor indexed="26"/>
        </patternFill>
      </fill>
    </dxf>
    <dxf>
      <fill>
        <patternFill>
          <bgColor rgb="FFFF0000"/>
        </patternFill>
      </fill>
    </dxf>
    <dxf>
      <fill>
        <patternFill>
          <bgColor indexed="26"/>
        </patternFill>
      </fill>
    </dxf>
    <dxf>
      <font>
        <condense val="0"/>
        <extend val="0"/>
        <color indexed="10"/>
      </font>
    </dxf>
    <dxf>
      <font>
        <condense val="0"/>
        <extend val="0"/>
        <color indexed="10"/>
      </font>
    </dxf>
    <dxf>
      <fill>
        <patternFill>
          <bgColor indexed="26"/>
        </patternFill>
      </fill>
    </dxf>
    <dxf>
      <fill>
        <patternFill>
          <bgColor indexed="26"/>
        </patternFill>
      </fill>
    </dxf>
    <dxf>
      <fill>
        <patternFill>
          <bgColor indexed="26"/>
        </patternFill>
      </fill>
    </dxf>
    <dxf>
      <fill>
        <patternFill>
          <bgColor indexed="26"/>
        </patternFill>
      </fill>
    </dxf>
    <dxf>
      <fill>
        <patternFill>
          <bgColor rgb="FFFF0000"/>
        </patternFill>
      </fill>
    </dxf>
    <dxf>
      <fill>
        <patternFill>
          <bgColor indexed="26"/>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R233"/>
  <sheetViews>
    <sheetView tabSelected="1" view="pageBreakPreview" zoomScaleNormal="100" zoomScaleSheetLayoutView="100" workbookViewId="0">
      <selection activeCell="B5" sqref="B5:R6"/>
    </sheetView>
  </sheetViews>
  <sheetFormatPr defaultColWidth="9" defaultRowHeight="13"/>
  <cols>
    <col min="1" max="1" width="3.90625" style="2" customWidth="1"/>
    <col min="2" max="33" width="2.7265625" style="2" customWidth="1"/>
    <col min="34" max="36" width="2.6328125" style="2" customWidth="1"/>
    <col min="37" max="37" width="3.7265625" style="2" customWidth="1"/>
    <col min="38" max="38" width="7" style="2" customWidth="1"/>
    <col min="39" max="39" width="18" style="2" customWidth="1"/>
    <col min="40" max="40" width="8.26953125" style="29" customWidth="1"/>
    <col min="41" max="41" width="43" style="30" customWidth="1"/>
    <col min="42" max="42" width="17" style="2" customWidth="1"/>
    <col min="43" max="43" width="4.453125" style="2" customWidth="1"/>
    <col min="44" max="16384" width="9" style="2"/>
  </cols>
  <sheetData>
    <row r="1" spans="1:43">
      <c r="A1" s="288" t="s">
        <v>41</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row>
    <row r="2" spans="1:43" ht="19" customHeight="1">
      <c r="A2" s="289" t="s">
        <v>337</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K2" s="31" t="s">
        <v>186</v>
      </c>
      <c r="AL2" s="32"/>
      <c r="AM2" s="33"/>
      <c r="AN2" s="34"/>
      <c r="AO2" s="35"/>
      <c r="AP2" s="33"/>
      <c r="AQ2" s="62"/>
    </row>
    <row r="3" spans="1:43" ht="9" customHeight="1">
      <c r="A3" s="245"/>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K3" s="36"/>
      <c r="AQ3" s="63"/>
    </row>
    <row r="4" spans="1:43" ht="14.25" customHeight="1">
      <c r="A4" s="157" t="s">
        <v>65</v>
      </c>
      <c r="B4" s="130" t="s">
        <v>9</v>
      </c>
      <c r="C4" s="131"/>
      <c r="D4" s="131"/>
      <c r="E4" s="131"/>
      <c r="F4" s="131"/>
      <c r="G4" s="131"/>
      <c r="H4" s="131"/>
      <c r="I4" s="132"/>
      <c r="J4" s="132"/>
      <c r="K4" s="132"/>
      <c r="L4" s="132"/>
      <c r="M4" s="132"/>
      <c r="N4" s="132"/>
      <c r="O4" s="132"/>
      <c r="P4" s="132"/>
      <c r="Q4" s="132"/>
      <c r="R4" s="133"/>
      <c r="S4" s="157" t="s">
        <v>66</v>
      </c>
      <c r="T4" s="130" t="s">
        <v>10</v>
      </c>
      <c r="U4" s="131"/>
      <c r="V4" s="131"/>
      <c r="W4" s="131"/>
      <c r="X4" s="131"/>
      <c r="Y4" s="131"/>
      <c r="Z4" s="131"/>
      <c r="AA4" s="131"/>
      <c r="AB4" s="131"/>
      <c r="AC4" s="131"/>
      <c r="AD4" s="131"/>
      <c r="AE4" s="131"/>
      <c r="AF4" s="131"/>
      <c r="AG4" s="133"/>
      <c r="AK4" s="37" t="s">
        <v>187</v>
      </c>
      <c r="AL4" s="38"/>
      <c r="AQ4" s="63"/>
    </row>
    <row r="5" spans="1:43" ht="10.5" customHeight="1">
      <c r="A5" s="158"/>
      <c r="B5" s="161"/>
      <c r="C5" s="162"/>
      <c r="D5" s="162"/>
      <c r="E5" s="162"/>
      <c r="F5" s="162"/>
      <c r="G5" s="162"/>
      <c r="H5" s="162"/>
      <c r="I5" s="162"/>
      <c r="J5" s="162"/>
      <c r="K5" s="162"/>
      <c r="L5" s="162"/>
      <c r="M5" s="162"/>
      <c r="N5" s="162"/>
      <c r="O5" s="162"/>
      <c r="P5" s="162"/>
      <c r="Q5" s="162"/>
      <c r="R5" s="163"/>
      <c r="S5" s="158"/>
      <c r="T5" s="1" t="s">
        <v>70</v>
      </c>
      <c r="U5" s="148"/>
      <c r="V5" s="148"/>
      <c r="W5" s="148"/>
      <c r="X5" s="148"/>
      <c r="Y5" s="148"/>
      <c r="Z5" s="148"/>
      <c r="AA5" s="148"/>
      <c r="AB5" s="148"/>
      <c r="AC5" s="148"/>
      <c r="AD5" s="148"/>
      <c r="AE5" s="148"/>
      <c r="AF5" s="148"/>
      <c r="AG5" s="149"/>
      <c r="AK5" s="39"/>
      <c r="AL5" s="38"/>
      <c r="AQ5" s="63"/>
    </row>
    <row r="6" spans="1:43" ht="21" customHeight="1">
      <c r="A6" s="159"/>
      <c r="B6" s="164"/>
      <c r="C6" s="165"/>
      <c r="D6" s="165"/>
      <c r="E6" s="165"/>
      <c r="F6" s="165"/>
      <c r="G6" s="165"/>
      <c r="H6" s="165"/>
      <c r="I6" s="165"/>
      <c r="J6" s="165"/>
      <c r="K6" s="165"/>
      <c r="L6" s="165"/>
      <c r="M6" s="165"/>
      <c r="N6" s="165"/>
      <c r="O6" s="165"/>
      <c r="P6" s="165"/>
      <c r="Q6" s="165"/>
      <c r="R6" s="166"/>
      <c r="S6" s="159"/>
      <c r="T6" s="152"/>
      <c r="U6" s="153"/>
      <c r="V6" s="153"/>
      <c r="W6" s="153"/>
      <c r="X6" s="153"/>
      <c r="Y6" s="153"/>
      <c r="Z6" s="153"/>
      <c r="AA6" s="153"/>
      <c r="AB6" s="153"/>
      <c r="AC6" s="153"/>
      <c r="AD6" s="153"/>
      <c r="AE6" s="153"/>
      <c r="AF6" s="153"/>
      <c r="AG6" s="154"/>
      <c r="AK6" s="40"/>
      <c r="AL6" s="99" t="s">
        <v>188</v>
      </c>
      <c r="AM6" s="99"/>
      <c r="AN6" s="41" t="s">
        <v>189</v>
      </c>
      <c r="AO6" s="42" t="s">
        <v>190</v>
      </c>
      <c r="AP6" s="43" t="s">
        <v>191</v>
      </c>
      <c r="AQ6" s="63"/>
    </row>
    <row r="7" spans="1:43" ht="19" customHeight="1">
      <c r="A7" s="111" t="s">
        <v>12</v>
      </c>
      <c r="B7" s="150"/>
      <c r="C7" s="151"/>
      <c r="D7" s="155" t="s">
        <v>67</v>
      </c>
      <c r="E7" s="156"/>
      <c r="F7" s="156"/>
      <c r="G7" s="160"/>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7"/>
      <c r="AK7" s="40"/>
      <c r="AL7" s="100" t="s">
        <v>192</v>
      </c>
      <c r="AM7" s="100"/>
      <c r="AN7" s="41" t="str">
        <f>IF(ISBLANK(B5),"要記入","OK")</f>
        <v>要記入</v>
      </c>
      <c r="AO7" s="44" t="str">
        <f t="shared" ref="AO7:AO12" si="0">IF(AN7="OK","","『"&amp;AL7&amp;"』"&amp;"を入力してください。")</f>
        <v>『氏名』を入力してください。</v>
      </c>
      <c r="AP7" s="43" t="s">
        <v>210</v>
      </c>
      <c r="AQ7" s="63"/>
    </row>
    <row r="8" spans="1:43" ht="26.25" customHeight="1">
      <c r="A8" s="167" t="s">
        <v>1</v>
      </c>
      <c r="B8" s="293"/>
      <c r="C8" s="293"/>
      <c r="D8" s="294"/>
      <c r="E8" s="257" t="s">
        <v>25</v>
      </c>
      <c r="F8" s="258"/>
      <c r="G8" s="295"/>
      <c r="H8" s="296"/>
      <c r="I8" s="155" t="s">
        <v>26</v>
      </c>
      <c r="J8" s="156"/>
      <c r="K8" s="156"/>
      <c r="L8" s="305" t="str">
        <f>IF(G8="","",VLOOKUP(G8,A103:B201,2,0))</f>
        <v/>
      </c>
      <c r="M8" s="89"/>
      <c r="N8" s="89"/>
      <c r="O8" s="89"/>
      <c r="P8" s="89"/>
      <c r="Q8" s="89"/>
      <c r="R8" s="89"/>
      <c r="S8" s="89"/>
      <c r="T8" s="89"/>
      <c r="U8" s="89"/>
      <c r="V8" s="89"/>
      <c r="W8" s="89"/>
      <c r="X8" s="89"/>
      <c r="Y8" s="89"/>
      <c r="Z8" s="89"/>
      <c r="AA8" s="89"/>
      <c r="AB8" s="89"/>
      <c r="AC8" s="89"/>
      <c r="AD8" s="89"/>
      <c r="AE8" s="89"/>
      <c r="AF8" s="89"/>
      <c r="AG8" s="90"/>
      <c r="AK8" s="40"/>
      <c r="AL8" s="100" t="s">
        <v>193</v>
      </c>
      <c r="AM8" s="100"/>
      <c r="AN8" s="41" t="str">
        <f>IF(OR(ISBLANK(U5),ISBLANK(T6)),"要記入","OK")</f>
        <v>要記入</v>
      </c>
      <c r="AO8" s="44" t="str">
        <f t="shared" si="0"/>
        <v>『住所、郵便番号』を入力してください。</v>
      </c>
      <c r="AP8" s="43" t="s">
        <v>211</v>
      </c>
      <c r="AQ8" s="63"/>
    </row>
    <row r="9" spans="1:43" ht="20.25" customHeight="1">
      <c r="A9" s="186" t="s">
        <v>13</v>
      </c>
      <c r="B9" s="297"/>
      <c r="C9" s="298"/>
      <c r="D9" s="302"/>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4"/>
      <c r="AK9" s="40"/>
      <c r="AL9" s="100" t="s">
        <v>194</v>
      </c>
      <c r="AM9" s="100"/>
      <c r="AN9" s="41" t="str">
        <f>IF(ISBLANK(G7),"要記入","OK")</f>
        <v>要記入</v>
      </c>
      <c r="AO9" s="44" t="str">
        <f t="shared" si="0"/>
        <v>『部署名』を入力してください。</v>
      </c>
      <c r="AP9" s="43" t="s">
        <v>212</v>
      </c>
      <c r="AQ9" s="63"/>
    </row>
    <row r="10" spans="1:43" ht="20.25" customHeight="1">
      <c r="A10" s="299"/>
      <c r="B10" s="300"/>
      <c r="C10" s="301"/>
      <c r="D10" s="164"/>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6"/>
      <c r="AK10" s="40"/>
      <c r="AL10" s="100" t="s">
        <v>1</v>
      </c>
      <c r="AM10" s="100"/>
      <c r="AN10" s="41" t="str">
        <f>IF(ISBLANK(G8),"要記入","OK")</f>
        <v>要記入</v>
      </c>
      <c r="AO10" s="44" t="str">
        <f t="shared" si="0"/>
        <v>『主たる業種』を入力してください。</v>
      </c>
      <c r="AP10" s="43" t="s">
        <v>213</v>
      </c>
      <c r="AQ10" s="63"/>
    </row>
    <row r="11" spans="1:43" ht="19" customHeight="1">
      <c r="A11" s="186" t="s">
        <v>37</v>
      </c>
      <c r="B11" s="187"/>
      <c r="C11" s="188"/>
      <c r="D11" s="167" t="s">
        <v>2</v>
      </c>
      <c r="E11" s="293"/>
      <c r="F11" s="167" t="s">
        <v>38</v>
      </c>
      <c r="G11" s="293"/>
      <c r="H11" s="293"/>
      <c r="I11" s="293"/>
      <c r="J11" s="293"/>
      <c r="K11" s="293"/>
      <c r="L11" s="293"/>
      <c r="M11" s="293"/>
      <c r="N11" s="293"/>
      <c r="O11" s="293"/>
      <c r="P11" s="293"/>
      <c r="Q11" s="293"/>
      <c r="R11" s="293"/>
      <c r="S11" s="294"/>
      <c r="T11" s="293" t="s">
        <v>57</v>
      </c>
      <c r="U11" s="293"/>
      <c r="V11" s="293"/>
      <c r="W11" s="293"/>
      <c r="X11" s="293"/>
      <c r="Y11" s="293"/>
      <c r="Z11" s="293"/>
      <c r="AA11" s="293"/>
      <c r="AB11" s="293"/>
      <c r="AC11" s="293"/>
      <c r="AD11" s="293"/>
      <c r="AE11" s="293"/>
      <c r="AF11" s="293"/>
      <c r="AG11" s="294"/>
      <c r="AK11" s="40"/>
      <c r="AL11" s="100" t="s">
        <v>195</v>
      </c>
      <c r="AM11" s="100"/>
      <c r="AN11" s="29" t="str">
        <f>IF(ISBLANK(D9),"要記入","OK")</f>
        <v>要記入</v>
      </c>
      <c r="AO11" s="44" t="str">
        <f t="shared" si="0"/>
        <v>『事業の概要』を入力してください。</v>
      </c>
      <c r="AP11" s="43" t="s">
        <v>214</v>
      </c>
      <c r="AQ11" s="63"/>
    </row>
    <row r="12" spans="1:43" ht="19" customHeight="1">
      <c r="A12" s="290"/>
      <c r="B12" s="291"/>
      <c r="C12" s="292"/>
      <c r="D12" s="167" t="str">
        <f>IF(F12="","",R75)</f>
        <v/>
      </c>
      <c r="E12" s="168"/>
      <c r="F12" s="145"/>
      <c r="G12" s="160"/>
      <c r="H12" s="160"/>
      <c r="I12" s="160"/>
      <c r="J12" s="160"/>
      <c r="K12" s="160"/>
      <c r="L12" s="160"/>
      <c r="M12" s="160"/>
      <c r="N12" s="160"/>
      <c r="O12" s="160"/>
      <c r="P12" s="160"/>
      <c r="Q12" s="160"/>
      <c r="R12" s="160"/>
      <c r="S12" s="252"/>
      <c r="T12" s="145"/>
      <c r="U12" s="146"/>
      <c r="V12" s="146"/>
      <c r="W12" s="146"/>
      <c r="X12" s="146"/>
      <c r="Y12" s="146"/>
      <c r="Z12" s="146"/>
      <c r="AA12" s="146"/>
      <c r="AB12" s="146"/>
      <c r="AC12" s="146"/>
      <c r="AD12" s="146"/>
      <c r="AE12" s="146"/>
      <c r="AF12" s="146"/>
      <c r="AG12" s="147"/>
      <c r="AK12" s="40"/>
      <c r="AL12" s="106" t="s">
        <v>196</v>
      </c>
      <c r="AM12" s="106"/>
      <c r="AN12" s="46" t="str">
        <f>IF(OR(ISBLANK(F12),ISBLANK(T12)),"要記入","OK")</f>
        <v>要記入</v>
      </c>
      <c r="AO12" s="44" t="str">
        <f t="shared" si="0"/>
        <v>『工場等の名称、所在地』を入力してください。</v>
      </c>
      <c r="AP12" s="43" t="s">
        <v>215</v>
      </c>
      <c r="AQ12" s="63"/>
    </row>
    <row r="13" spans="1:43" ht="19" customHeight="1">
      <c r="A13" s="290"/>
      <c r="B13" s="291"/>
      <c r="C13" s="292"/>
      <c r="D13" s="167" t="str">
        <f>IF(F13="","",S75)</f>
        <v/>
      </c>
      <c r="E13" s="168"/>
      <c r="F13" s="145"/>
      <c r="G13" s="146"/>
      <c r="H13" s="146"/>
      <c r="I13" s="146"/>
      <c r="J13" s="146"/>
      <c r="K13" s="146"/>
      <c r="L13" s="146"/>
      <c r="M13" s="146"/>
      <c r="N13" s="146"/>
      <c r="O13" s="146"/>
      <c r="P13" s="146"/>
      <c r="Q13" s="146"/>
      <c r="R13" s="146"/>
      <c r="S13" s="147"/>
      <c r="T13" s="145"/>
      <c r="U13" s="146"/>
      <c r="V13" s="146"/>
      <c r="W13" s="146"/>
      <c r="X13" s="146"/>
      <c r="Y13" s="146"/>
      <c r="Z13" s="146"/>
      <c r="AA13" s="146"/>
      <c r="AB13" s="146"/>
      <c r="AC13" s="146"/>
      <c r="AD13" s="146"/>
      <c r="AE13" s="146"/>
      <c r="AF13" s="146"/>
      <c r="AG13" s="147"/>
      <c r="AK13" s="40"/>
      <c r="AL13" s="39" t="s">
        <v>197</v>
      </c>
      <c r="AM13" s="38"/>
      <c r="AO13" s="38"/>
      <c r="AP13" s="47"/>
      <c r="AQ13" s="63"/>
    </row>
    <row r="14" spans="1:43" ht="19" customHeight="1">
      <c r="A14" s="290"/>
      <c r="B14" s="291"/>
      <c r="C14" s="292"/>
      <c r="D14" s="167" t="str">
        <f>IF(F14="","",T75)</f>
        <v/>
      </c>
      <c r="E14" s="168"/>
      <c r="F14" s="145"/>
      <c r="G14" s="146"/>
      <c r="H14" s="146"/>
      <c r="I14" s="146"/>
      <c r="J14" s="146"/>
      <c r="K14" s="146"/>
      <c r="L14" s="146"/>
      <c r="M14" s="146"/>
      <c r="N14" s="146"/>
      <c r="O14" s="146"/>
      <c r="P14" s="146"/>
      <c r="Q14" s="146"/>
      <c r="R14" s="146"/>
      <c r="S14" s="147"/>
      <c r="T14" s="145"/>
      <c r="U14" s="146"/>
      <c r="V14" s="146"/>
      <c r="W14" s="146"/>
      <c r="X14" s="146"/>
      <c r="Y14" s="146"/>
      <c r="Z14" s="146"/>
      <c r="AA14" s="146"/>
      <c r="AB14" s="146"/>
      <c r="AC14" s="146"/>
      <c r="AD14" s="146"/>
      <c r="AE14" s="146"/>
      <c r="AF14" s="146"/>
      <c r="AG14" s="147"/>
      <c r="AK14" s="40"/>
      <c r="AL14" s="39"/>
      <c r="AM14" s="38"/>
      <c r="AN14" s="48"/>
      <c r="AO14" s="38"/>
      <c r="AP14" s="47"/>
      <c r="AQ14" s="63"/>
    </row>
    <row r="15" spans="1:43" ht="19" customHeight="1">
      <c r="A15" s="290"/>
      <c r="B15" s="291"/>
      <c r="C15" s="292"/>
      <c r="D15" s="167" t="str">
        <f>IF(F15="","",U75)</f>
        <v/>
      </c>
      <c r="E15" s="168"/>
      <c r="F15" s="145"/>
      <c r="G15" s="146"/>
      <c r="H15" s="146"/>
      <c r="I15" s="146"/>
      <c r="J15" s="146"/>
      <c r="K15" s="146"/>
      <c r="L15" s="146"/>
      <c r="M15" s="146"/>
      <c r="N15" s="146"/>
      <c r="O15" s="146"/>
      <c r="P15" s="146"/>
      <c r="Q15" s="146"/>
      <c r="R15" s="146"/>
      <c r="S15" s="147"/>
      <c r="T15" s="145"/>
      <c r="U15" s="146"/>
      <c r="V15" s="146"/>
      <c r="W15" s="146"/>
      <c r="X15" s="146"/>
      <c r="Y15" s="146"/>
      <c r="Z15" s="146"/>
      <c r="AA15" s="146"/>
      <c r="AB15" s="146"/>
      <c r="AC15" s="146"/>
      <c r="AD15" s="146"/>
      <c r="AE15" s="146"/>
      <c r="AF15" s="146"/>
      <c r="AG15" s="147"/>
      <c r="AK15" s="40"/>
      <c r="AL15" s="107" t="s">
        <v>216</v>
      </c>
      <c r="AM15" s="44" t="s">
        <v>198</v>
      </c>
      <c r="AN15" s="41" t="str">
        <f>IF(OR(E18="☑",O18="☑",AA18="☑"),"OK",IF(AC19&lt;&gt;"","入力ミス","要記入"))</f>
        <v>要記入</v>
      </c>
      <c r="AO15" s="44" t="str">
        <f>IF(AN15="OK","",IF(AN15="入力ミス","②にチェックを入れてください","①、②、③の該当要件にチェックをしてください。"))</f>
        <v>①、②、③の該当要件にチェックをしてください。</v>
      </c>
      <c r="AP15" s="43" t="s">
        <v>217</v>
      </c>
      <c r="AQ15" s="63"/>
    </row>
    <row r="16" spans="1:43" ht="19" customHeight="1">
      <c r="A16" s="290"/>
      <c r="B16" s="291"/>
      <c r="C16" s="292"/>
      <c r="D16" s="167" t="str">
        <f>IF(F16="","",V75)</f>
        <v/>
      </c>
      <c r="E16" s="168"/>
      <c r="F16" s="145"/>
      <c r="G16" s="146"/>
      <c r="H16" s="146"/>
      <c r="I16" s="146"/>
      <c r="J16" s="146"/>
      <c r="K16" s="146"/>
      <c r="L16" s="146"/>
      <c r="M16" s="146"/>
      <c r="N16" s="146"/>
      <c r="O16" s="146"/>
      <c r="P16" s="146"/>
      <c r="Q16" s="146"/>
      <c r="R16" s="146"/>
      <c r="S16" s="147"/>
      <c r="T16" s="145"/>
      <c r="U16" s="146"/>
      <c r="V16" s="146"/>
      <c r="W16" s="146"/>
      <c r="X16" s="146"/>
      <c r="Y16" s="146"/>
      <c r="Z16" s="146"/>
      <c r="AA16" s="146"/>
      <c r="AB16" s="146"/>
      <c r="AC16" s="146"/>
      <c r="AD16" s="146"/>
      <c r="AE16" s="146"/>
      <c r="AF16" s="146"/>
      <c r="AG16" s="147"/>
      <c r="AK16" s="40"/>
      <c r="AL16" s="107"/>
      <c r="AM16" s="49" t="s">
        <v>199</v>
      </c>
      <c r="AN16" s="50"/>
      <c r="AO16" s="51"/>
      <c r="AP16" s="47"/>
      <c r="AQ16" s="63"/>
    </row>
    <row r="17" spans="1:43" ht="19" customHeight="1">
      <c r="A17" s="189"/>
      <c r="B17" s="190"/>
      <c r="C17" s="191"/>
      <c r="D17" s="167" t="str">
        <f>IF(F17="","",W75)</f>
        <v/>
      </c>
      <c r="E17" s="168"/>
      <c r="F17" s="145"/>
      <c r="G17" s="146"/>
      <c r="H17" s="146"/>
      <c r="I17" s="146"/>
      <c r="J17" s="146"/>
      <c r="K17" s="146"/>
      <c r="L17" s="146"/>
      <c r="M17" s="146"/>
      <c r="N17" s="146"/>
      <c r="O17" s="146"/>
      <c r="P17" s="146"/>
      <c r="Q17" s="146"/>
      <c r="R17" s="146"/>
      <c r="S17" s="147"/>
      <c r="T17" s="145"/>
      <c r="U17" s="146"/>
      <c r="V17" s="146"/>
      <c r="W17" s="146"/>
      <c r="X17" s="146"/>
      <c r="Y17" s="146"/>
      <c r="Z17" s="146"/>
      <c r="AA17" s="146"/>
      <c r="AB17" s="146"/>
      <c r="AC17" s="146"/>
      <c r="AD17" s="146"/>
      <c r="AE17" s="146"/>
      <c r="AF17" s="146"/>
      <c r="AG17" s="147"/>
      <c r="AK17" s="40"/>
      <c r="AL17" s="107"/>
      <c r="AM17" s="69" t="s">
        <v>335</v>
      </c>
      <c r="AN17" s="52"/>
      <c r="AO17" s="53"/>
      <c r="AP17" s="47"/>
      <c r="AQ17" s="63"/>
    </row>
    <row r="18" spans="1:43" ht="19" customHeight="1">
      <c r="A18" s="186" t="s">
        <v>14</v>
      </c>
      <c r="B18" s="187"/>
      <c r="C18" s="187"/>
      <c r="D18" s="188"/>
      <c r="E18" s="83" t="s">
        <v>336</v>
      </c>
      <c r="F18" s="172" t="s">
        <v>64</v>
      </c>
      <c r="G18" s="172"/>
      <c r="H18" s="172"/>
      <c r="I18" s="172"/>
      <c r="J18" s="172"/>
      <c r="K18" s="172"/>
      <c r="L18" s="172"/>
      <c r="M18" s="172"/>
      <c r="N18" s="172"/>
      <c r="O18" s="66" t="s">
        <v>336</v>
      </c>
      <c r="P18" s="172" t="s">
        <v>23</v>
      </c>
      <c r="Q18" s="172"/>
      <c r="R18" s="172"/>
      <c r="S18" s="172"/>
      <c r="T18" s="172"/>
      <c r="U18" s="172"/>
      <c r="V18" s="172"/>
      <c r="W18" s="172"/>
      <c r="X18" s="172"/>
      <c r="Y18" s="172"/>
      <c r="Z18" s="172"/>
      <c r="AA18" s="66" t="s">
        <v>336</v>
      </c>
      <c r="AB18" s="172" t="s">
        <v>58</v>
      </c>
      <c r="AC18" s="172"/>
      <c r="AD18" s="172"/>
      <c r="AE18" s="172"/>
      <c r="AF18" s="172"/>
      <c r="AG18" s="261"/>
      <c r="AK18" s="40"/>
      <c r="AL18" s="107"/>
      <c r="AM18" s="44" t="s">
        <v>200</v>
      </c>
      <c r="AN18" s="41" t="str">
        <f>IF(ISBLANK(M19),"要記入",IF(ISNUMBER(M19)=TRUE,"OK","入力ミス"))</f>
        <v>要記入</v>
      </c>
      <c r="AO18" s="44" t="str">
        <f>IF(AN18="OK","",IF(AN18="入力ミス","数字のみ入力してください。","『"&amp;AM18&amp;"』"&amp;"を入力してください。"))</f>
        <v>『工場等の数』を入力してください。</v>
      </c>
      <c r="AP18" s="43" t="s">
        <v>218</v>
      </c>
      <c r="AQ18" s="63"/>
    </row>
    <row r="19" spans="1:43" ht="19" customHeight="1">
      <c r="A19" s="189"/>
      <c r="B19" s="190"/>
      <c r="C19" s="190"/>
      <c r="D19" s="191"/>
      <c r="E19" s="262" t="s">
        <v>39</v>
      </c>
      <c r="F19" s="263"/>
      <c r="G19" s="263"/>
      <c r="H19" s="263"/>
      <c r="I19" s="263"/>
      <c r="J19" s="263"/>
      <c r="K19" s="263"/>
      <c r="L19" s="263"/>
      <c r="M19" s="193"/>
      <c r="N19" s="193"/>
      <c r="O19" s="193"/>
      <c r="P19" s="170" t="s">
        <v>0</v>
      </c>
      <c r="Q19" s="170"/>
      <c r="R19" s="170"/>
      <c r="S19" s="170" t="s">
        <v>24</v>
      </c>
      <c r="T19" s="170"/>
      <c r="U19" s="170"/>
      <c r="V19" s="170"/>
      <c r="W19" s="170"/>
      <c r="X19" s="170"/>
      <c r="Y19" s="170"/>
      <c r="Z19" s="170"/>
      <c r="AA19" s="170"/>
      <c r="AB19" s="170"/>
      <c r="AC19" s="192"/>
      <c r="AD19" s="192"/>
      <c r="AE19" s="192"/>
      <c r="AF19" s="259" t="s">
        <v>3</v>
      </c>
      <c r="AG19" s="260"/>
      <c r="AK19" s="40"/>
      <c r="AL19" s="107"/>
      <c r="AM19" s="44" t="s">
        <v>201</v>
      </c>
      <c r="AN19" s="41" t="str">
        <f>IF(O18=TRUE,IF(AC19="","要記入","OK"),"非該当")</f>
        <v>非該当</v>
      </c>
      <c r="AO19" s="44" t="str">
        <f>IF(OR(AN19="OK",AN19="非該当"),"","『"&amp;AM19&amp;"』"&amp;"を入力してください")</f>
        <v/>
      </c>
      <c r="AP19" s="43" t="s">
        <v>219</v>
      </c>
      <c r="AQ19" s="63"/>
    </row>
    <row r="20" spans="1:43" ht="9" customHeight="1" thickBot="1">
      <c r="A20" s="128"/>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K20" s="40"/>
      <c r="AL20" s="38"/>
      <c r="AM20" s="38"/>
      <c r="AP20" s="54"/>
      <c r="AQ20" s="63"/>
    </row>
    <row r="21" spans="1:43" ht="19" customHeight="1" thickBot="1">
      <c r="A21" s="274" t="s">
        <v>4</v>
      </c>
      <c r="B21" s="275"/>
      <c r="C21" s="275"/>
      <c r="D21" s="276"/>
      <c r="E21" s="287" t="s">
        <v>279</v>
      </c>
      <c r="F21" s="277"/>
      <c r="G21" s="277"/>
      <c r="H21" s="277"/>
      <c r="I21" s="286">
        <v>8</v>
      </c>
      <c r="J21" s="286"/>
      <c r="K21" s="286"/>
      <c r="L21" s="108" t="s">
        <v>20</v>
      </c>
      <c r="M21" s="108"/>
      <c r="N21" s="169"/>
      <c r="O21" s="169"/>
      <c r="P21" s="169"/>
      <c r="Q21" s="3" t="s">
        <v>46</v>
      </c>
      <c r="R21" s="277" t="str">
        <f>E21</f>
        <v>令和</v>
      </c>
      <c r="S21" s="277"/>
      <c r="T21" s="277"/>
      <c r="U21" s="277"/>
      <c r="V21" s="206"/>
      <c r="W21" s="206"/>
      <c r="X21" s="206"/>
      <c r="Y21" s="108" t="s">
        <v>20</v>
      </c>
      <c r="Z21" s="108"/>
      <c r="AA21" s="277" t="s">
        <v>47</v>
      </c>
      <c r="AB21" s="277"/>
      <c r="AC21" s="203">
        <f>IF(I21=0,"",V21-I21+1)</f>
        <v>-7</v>
      </c>
      <c r="AD21" s="203"/>
      <c r="AE21" s="3"/>
      <c r="AF21" s="3"/>
      <c r="AG21" s="4" t="s">
        <v>281</v>
      </c>
      <c r="AK21" s="40"/>
      <c r="AL21" s="101" t="s">
        <v>4</v>
      </c>
      <c r="AM21" s="101"/>
      <c r="AN21" s="41" t="str">
        <f>IF(OR(ISBLANK(I21),ISBLANK(V21)),"要記入","OK")</f>
        <v>要記入</v>
      </c>
      <c r="AO21" s="44" t="str">
        <f>IF(AN21="OK","","『"&amp;AL21&amp;"』"&amp;"を入力してください。")</f>
        <v>『計画期間』を入力してください。</v>
      </c>
      <c r="AP21" s="43" t="s">
        <v>232</v>
      </c>
      <c r="AQ21" s="63"/>
    </row>
    <row r="22" spans="1:43" ht="19" customHeight="1">
      <c r="A22" s="264" t="s">
        <v>28</v>
      </c>
      <c r="B22" s="265"/>
      <c r="C22" s="265"/>
      <c r="D22" s="266"/>
      <c r="E22" s="270" t="s">
        <v>32</v>
      </c>
      <c r="F22" s="271"/>
      <c r="G22" s="271"/>
      <c r="H22" s="67" t="s">
        <v>336</v>
      </c>
      <c r="I22" s="204" t="s">
        <v>21</v>
      </c>
      <c r="J22" s="204"/>
      <c r="K22" s="204"/>
      <c r="L22" s="204"/>
      <c r="M22" s="204"/>
      <c r="N22" s="204"/>
      <c r="O22" s="205"/>
      <c r="P22" s="214" t="s">
        <v>48</v>
      </c>
      <c r="Q22" s="215"/>
      <c r="R22" s="215"/>
      <c r="S22" s="215"/>
      <c r="T22" s="215"/>
      <c r="U22" s="216"/>
      <c r="V22" s="124" t="s">
        <v>33</v>
      </c>
      <c r="W22" s="125"/>
      <c r="X22" s="171" t="s">
        <v>34</v>
      </c>
      <c r="Y22" s="171"/>
      <c r="Z22" s="171" t="s">
        <v>49</v>
      </c>
      <c r="AA22" s="171"/>
      <c r="AB22" s="171" t="s">
        <v>50</v>
      </c>
      <c r="AC22" s="171"/>
      <c r="AD22" s="171" t="s">
        <v>51</v>
      </c>
      <c r="AE22" s="171"/>
      <c r="AF22" s="171" t="s">
        <v>35</v>
      </c>
      <c r="AG22" s="236"/>
      <c r="AK22" s="40"/>
      <c r="AL22" s="102" t="s">
        <v>28</v>
      </c>
      <c r="AM22" s="68" t="s">
        <v>205</v>
      </c>
      <c r="AN22" s="42" t="str">
        <f>IF(AND(H22="□",H23="□"),"要記入",IF(AND(H22="☑",H23="☑"),"入力ミス",IF(H23="☑",I23,I22)))</f>
        <v>要記入</v>
      </c>
      <c r="AO22" s="44"/>
      <c r="AP22" s="43"/>
      <c r="AQ22" s="63"/>
    </row>
    <row r="23" spans="1:43" ht="19" customHeight="1" thickBot="1">
      <c r="A23" s="267"/>
      <c r="B23" s="268"/>
      <c r="C23" s="268"/>
      <c r="D23" s="269"/>
      <c r="E23" s="272"/>
      <c r="F23" s="273"/>
      <c r="G23" s="273"/>
      <c r="H23" s="82" t="s">
        <v>336</v>
      </c>
      <c r="I23" s="223" t="s">
        <v>22</v>
      </c>
      <c r="J23" s="223"/>
      <c r="K23" s="223"/>
      <c r="L23" s="223"/>
      <c r="M23" s="223"/>
      <c r="N23" s="223"/>
      <c r="O23" s="224"/>
      <c r="P23" s="225"/>
      <c r="Q23" s="226"/>
      <c r="R23" s="226"/>
      <c r="S23" s="226"/>
      <c r="T23" s="278" t="s">
        <v>52</v>
      </c>
      <c r="U23" s="279"/>
      <c r="V23" s="126"/>
      <c r="W23" s="127"/>
      <c r="X23" s="122" t="str">
        <f>IF(P23&gt;=20,"○","")</f>
        <v/>
      </c>
      <c r="Y23" s="123"/>
      <c r="Z23" s="122" t="str">
        <f>IF(AND(P23&lt;20,P23&gt;=15),"○","")</f>
        <v/>
      </c>
      <c r="AA23" s="123"/>
      <c r="AB23" s="122" t="str">
        <f>IF(AND(P23&lt;15,P23&gt;=10),"○","")</f>
        <v/>
      </c>
      <c r="AC23" s="123"/>
      <c r="AD23" s="122" t="str">
        <f>IF(AND(P23&lt;10,P23&gt;=5),"○","")</f>
        <v/>
      </c>
      <c r="AE23" s="123"/>
      <c r="AF23" s="122" t="str">
        <f>IF(P23&lt;&gt;"",IF(P23&lt;5,"○",""),"")</f>
        <v/>
      </c>
      <c r="AG23" s="194"/>
      <c r="AK23" s="40"/>
      <c r="AL23" s="103"/>
      <c r="AM23" s="56" t="s">
        <v>206</v>
      </c>
      <c r="AN23" s="41" t="str">
        <f>IF(OR(H22="☑",H23="☑"),IF(H22=H23,"入力ミス","OK"),"要記入")</f>
        <v>要記入</v>
      </c>
      <c r="AO23" s="44" t="str">
        <f>IF(AN23="OK","","『総排出量』『原単位』のどちらかの基準にチェックを入れてください。")</f>
        <v>『総排出量』『原単位』のどちらかの基準にチェックを入れてください。</v>
      </c>
      <c r="AP23" s="43" t="s">
        <v>220</v>
      </c>
      <c r="AQ23" s="63"/>
    </row>
    <row r="24" spans="1:43" ht="19" customHeight="1">
      <c r="A24" s="139" t="s">
        <v>69</v>
      </c>
      <c r="B24" s="140"/>
      <c r="C24" s="140"/>
      <c r="D24" s="141"/>
      <c r="E24" s="134" t="s">
        <v>282</v>
      </c>
      <c r="F24" s="135"/>
      <c r="G24" s="135"/>
      <c r="H24" s="135"/>
      <c r="I24" s="135"/>
      <c r="J24" s="135"/>
      <c r="K24" s="135"/>
      <c r="L24" s="142">
        <v>7</v>
      </c>
      <c r="M24" s="142"/>
      <c r="N24" s="195" t="s">
        <v>5</v>
      </c>
      <c r="O24" s="195"/>
      <c r="P24" s="195"/>
      <c r="Q24" s="195"/>
      <c r="R24" s="198"/>
      <c r="S24" s="134" t="s">
        <v>280</v>
      </c>
      <c r="T24" s="135"/>
      <c r="U24" s="135"/>
      <c r="V24" s="135"/>
      <c r="W24" s="135"/>
      <c r="X24" s="135"/>
      <c r="Y24" s="135"/>
      <c r="Z24" s="135"/>
      <c r="AA24" s="142" t="str">
        <f>IF(V21="","",V21)</f>
        <v/>
      </c>
      <c r="AB24" s="142"/>
      <c r="AC24" s="195" t="s">
        <v>5</v>
      </c>
      <c r="AD24" s="196"/>
      <c r="AE24" s="196"/>
      <c r="AF24" s="196"/>
      <c r="AG24" s="197"/>
      <c r="AK24" s="40"/>
      <c r="AL24" s="104"/>
      <c r="AM24" s="68" t="s">
        <v>207</v>
      </c>
      <c r="AN24" s="41" t="str">
        <f>IF(ISBLANK(P23),"要記入",IF(ISNUMBER(P23)=TRUE,"OK","入力ミス"))</f>
        <v>要記入</v>
      </c>
      <c r="AO24" s="44" t="str">
        <f>IF(AN24="OK","","『"&amp;AM24&amp;"』"&amp;"を入力してください。")</f>
        <v>『目標削減率』を入力してください。</v>
      </c>
      <c r="AP24" s="43" t="s">
        <v>234</v>
      </c>
      <c r="AQ24" s="63"/>
    </row>
    <row r="25" spans="1:43" ht="19" customHeight="1" thickBot="1">
      <c r="A25" s="136" t="s">
        <v>63</v>
      </c>
      <c r="B25" s="137"/>
      <c r="C25" s="137"/>
      <c r="D25" s="138"/>
      <c r="E25" s="143"/>
      <c r="F25" s="144"/>
      <c r="G25" s="144"/>
      <c r="H25" s="144"/>
      <c r="I25" s="144"/>
      <c r="J25" s="144"/>
      <c r="K25" s="144"/>
      <c r="L25" s="144"/>
      <c r="M25" s="144"/>
      <c r="N25" s="144"/>
      <c r="O25" s="144"/>
      <c r="P25" s="128" t="s">
        <v>59</v>
      </c>
      <c r="Q25" s="128"/>
      <c r="R25" s="129"/>
      <c r="S25" s="143"/>
      <c r="T25" s="144"/>
      <c r="U25" s="144"/>
      <c r="V25" s="144"/>
      <c r="W25" s="144"/>
      <c r="X25" s="144"/>
      <c r="Y25" s="144"/>
      <c r="Z25" s="144"/>
      <c r="AA25" s="144"/>
      <c r="AB25" s="144"/>
      <c r="AC25" s="144"/>
      <c r="AD25" s="144"/>
      <c r="AE25" s="128" t="s">
        <v>59</v>
      </c>
      <c r="AF25" s="128"/>
      <c r="AG25" s="207"/>
      <c r="AK25" s="40"/>
      <c r="AL25" s="101" t="s">
        <v>202</v>
      </c>
      <c r="AM25" s="101"/>
      <c r="AN25" s="41" t="str">
        <f>IF(ISBLANK(E25),"要記入","OK")</f>
        <v>要記入</v>
      </c>
      <c r="AO25" s="44" t="str">
        <f>IF(AN25="OK","","『"&amp;AL25&amp;"』"&amp;"を入力してください。")</f>
        <v>『基準年度CO2排出量』を入力してください。</v>
      </c>
      <c r="AP25" s="43" t="s">
        <v>235</v>
      </c>
      <c r="AQ25" s="63"/>
    </row>
    <row r="26" spans="1:43" ht="19" customHeight="1">
      <c r="A26" s="217" t="s">
        <v>62</v>
      </c>
      <c r="B26" s="218"/>
      <c r="C26" s="218"/>
      <c r="D26" s="219"/>
      <c r="E26" s="109" t="s">
        <v>2</v>
      </c>
      <c r="F26" s="110"/>
      <c r="G26" s="211" t="s">
        <v>40</v>
      </c>
      <c r="H26" s="211"/>
      <c r="I26" s="211"/>
      <c r="J26" s="211"/>
      <c r="K26" s="211"/>
      <c r="L26" s="211"/>
      <c r="M26" s="211"/>
      <c r="N26" s="211"/>
      <c r="O26" s="211"/>
      <c r="P26" s="211"/>
      <c r="Q26" s="211"/>
      <c r="R26" s="110"/>
      <c r="S26" s="134" t="s">
        <v>283</v>
      </c>
      <c r="T26" s="135"/>
      <c r="U26" s="135"/>
      <c r="V26" s="135"/>
      <c r="W26" s="135"/>
      <c r="X26" s="135"/>
      <c r="Y26" s="135"/>
      <c r="Z26" s="142">
        <f>IF(L24="","",L24)</f>
        <v>7</v>
      </c>
      <c r="AA26" s="142"/>
      <c r="AB26" s="204" t="s">
        <v>68</v>
      </c>
      <c r="AC26" s="204"/>
      <c r="AD26" s="204"/>
      <c r="AE26" s="204"/>
      <c r="AF26" s="204"/>
      <c r="AG26" s="205"/>
      <c r="AK26" s="40"/>
      <c r="AL26" s="101" t="s">
        <v>203</v>
      </c>
      <c r="AM26" s="101"/>
      <c r="AN26" s="41" t="str">
        <f>IF(ISBLANK(S25),"要記入","OK")</f>
        <v>要記入</v>
      </c>
      <c r="AO26" s="44" t="str">
        <f>IF(AN26="OK","","『"&amp;AL26&amp;"』"&amp;"を入力してください。")</f>
        <v>『目標年度CO2排出量』を入力してください。</v>
      </c>
      <c r="AP26" s="43" t="s">
        <v>236</v>
      </c>
      <c r="AQ26" s="63"/>
    </row>
    <row r="27" spans="1:43" ht="19" customHeight="1">
      <c r="A27" s="217"/>
      <c r="B27" s="218"/>
      <c r="C27" s="218"/>
      <c r="D27" s="219"/>
      <c r="E27" s="111" t="str">
        <f t="shared" ref="E27:E32" si="1">IF(D12="","",D12)</f>
        <v/>
      </c>
      <c r="F27" s="112"/>
      <c r="G27" s="200" t="str">
        <f t="shared" ref="G27:G32" si="2">IF(F12="","",F12)</f>
        <v/>
      </c>
      <c r="H27" s="201"/>
      <c r="I27" s="201"/>
      <c r="J27" s="201"/>
      <c r="K27" s="201"/>
      <c r="L27" s="201"/>
      <c r="M27" s="201"/>
      <c r="N27" s="201"/>
      <c r="O27" s="201"/>
      <c r="P27" s="201"/>
      <c r="Q27" s="201"/>
      <c r="R27" s="202"/>
      <c r="S27" s="120"/>
      <c r="T27" s="121"/>
      <c r="U27" s="121"/>
      <c r="V27" s="121"/>
      <c r="W27" s="121"/>
      <c r="X27" s="121"/>
      <c r="Y27" s="121"/>
      <c r="Z27" s="121"/>
      <c r="AA27" s="121"/>
      <c r="AB27" s="121"/>
      <c r="AC27" s="121"/>
      <c r="AD27" s="121"/>
      <c r="AE27" s="116" t="s">
        <v>59</v>
      </c>
      <c r="AF27" s="86"/>
      <c r="AG27" s="87"/>
      <c r="AK27" s="40"/>
      <c r="AL27" s="101" t="s">
        <v>204</v>
      </c>
      <c r="AM27" s="101"/>
      <c r="AN27" s="41" t="str">
        <f>IF(ISBLANK(S27),"要記入","OK")</f>
        <v>要記入</v>
      </c>
      <c r="AO27" s="44" t="str">
        <f>IF(AN27="OK","","『"&amp;AL27&amp;"』"&amp;"を入力してください。")</f>
        <v>『主な工場等の排出量』を入力してください。</v>
      </c>
      <c r="AP27" s="43" t="s">
        <v>237</v>
      </c>
      <c r="AQ27" s="63"/>
    </row>
    <row r="28" spans="1:43" ht="19" customHeight="1">
      <c r="A28" s="217"/>
      <c r="B28" s="218"/>
      <c r="C28" s="218"/>
      <c r="D28" s="219"/>
      <c r="E28" s="111" t="str">
        <f t="shared" si="1"/>
        <v/>
      </c>
      <c r="F28" s="112"/>
      <c r="G28" s="200" t="str">
        <f t="shared" si="2"/>
        <v/>
      </c>
      <c r="H28" s="201"/>
      <c r="I28" s="201"/>
      <c r="J28" s="201"/>
      <c r="K28" s="201"/>
      <c r="L28" s="201"/>
      <c r="M28" s="201"/>
      <c r="N28" s="201"/>
      <c r="O28" s="201"/>
      <c r="P28" s="201"/>
      <c r="Q28" s="201"/>
      <c r="R28" s="202"/>
      <c r="S28" s="120"/>
      <c r="T28" s="121"/>
      <c r="U28" s="121"/>
      <c r="V28" s="121"/>
      <c r="W28" s="121"/>
      <c r="X28" s="121"/>
      <c r="Y28" s="121"/>
      <c r="Z28" s="121"/>
      <c r="AA28" s="121"/>
      <c r="AB28" s="121"/>
      <c r="AC28" s="121"/>
      <c r="AD28" s="121"/>
      <c r="AE28" s="116" t="s">
        <v>59</v>
      </c>
      <c r="AF28" s="86"/>
      <c r="AG28" s="87"/>
      <c r="AK28" s="40"/>
      <c r="AL28" s="38"/>
      <c r="AM28" s="38"/>
      <c r="AP28" s="54"/>
      <c r="AQ28" s="63"/>
    </row>
    <row r="29" spans="1:43" ht="19" customHeight="1">
      <c r="A29" s="217"/>
      <c r="B29" s="218"/>
      <c r="C29" s="218"/>
      <c r="D29" s="219"/>
      <c r="E29" s="111" t="str">
        <f t="shared" si="1"/>
        <v/>
      </c>
      <c r="F29" s="112"/>
      <c r="G29" s="200" t="str">
        <f t="shared" si="2"/>
        <v/>
      </c>
      <c r="H29" s="201"/>
      <c r="I29" s="201"/>
      <c r="J29" s="201"/>
      <c r="K29" s="201"/>
      <c r="L29" s="201"/>
      <c r="M29" s="201"/>
      <c r="N29" s="201"/>
      <c r="O29" s="201"/>
      <c r="P29" s="201"/>
      <c r="Q29" s="201"/>
      <c r="R29" s="202"/>
      <c r="S29" s="120"/>
      <c r="T29" s="121"/>
      <c r="U29" s="121"/>
      <c r="V29" s="121"/>
      <c r="W29" s="121"/>
      <c r="X29" s="121"/>
      <c r="Y29" s="121"/>
      <c r="Z29" s="121"/>
      <c r="AA29" s="121"/>
      <c r="AB29" s="121"/>
      <c r="AC29" s="121"/>
      <c r="AD29" s="121"/>
      <c r="AE29" s="116" t="s">
        <v>59</v>
      </c>
      <c r="AF29" s="86"/>
      <c r="AG29" s="87"/>
      <c r="AK29" s="40"/>
      <c r="AL29" s="38"/>
      <c r="AM29" s="38"/>
      <c r="AP29" s="29"/>
      <c r="AQ29" s="63"/>
    </row>
    <row r="30" spans="1:43" ht="19" customHeight="1">
      <c r="A30" s="217"/>
      <c r="B30" s="218"/>
      <c r="C30" s="218"/>
      <c r="D30" s="219"/>
      <c r="E30" s="111" t="str">
        <f t="shared" si="1"/>
        <v/>
      </c>
      <c r="F30" s="112"/>
      <c r="G30" s="200" t="str">
        <f t="shared" si="2"/>
        <v/>
      </c>
      <c r="H30" s="201"/>
      <c r="I30" s="201"/>
      <c r="J30" s="201"/>
      <c r="K30" s="201"/>
      <c r="L30" s="201"/>
      <c r="M30" s="201"/>
      <c r="N30" s="201"/>
      <c r="O30" s="201"/>
      <c r="P30" s="201"/>
      <c r="Q30" s="201"/>
      <c r="R30" s="202"/>
      <c r="S30" s="120"/>
      <c r="T30" s="121"/>
      <c r="U30" s="121"/>
      <c r="V30" s="121"/>
      <c r="W30" s="121"/>
      <c r="X30" s="121"/>
      <c r="Y30" s="121"/>
      <c r="Z30" s="121"/>
      <c r="AA30" s="121"/>
      <c r="AB30" s="121"/>
      <c r="AC30" s="121"/>
      <c r="AD30" s="121"/>
      <c r="AE30" s="116" t="s">
        <v>59</v>
      </c>
      <c r="AF30" s="86"/>
      <c r="AG30" s="87"/>
      <c r="AK30" s="40"/>
      <c r="AQ30" s="63"/>
    </row>
    <row r="31" spans="1:43" ht="19" customHeight="1">
      <c r="A31" s="217"/>
      <c r="B31" s="218"/>
      <c r="C31" s="218"/>
      <c r="D31" s="219"/>
      <c r="E31" s="111" t="str">
        <f t="shared" si="1"/>
        <v/>
      </c>
      <c r="F31" s="112"/>
      <c r="G31" s="200" t="str">
        <f t="shared" si="2"/>
        <v/>
      </c>
      <c r="H31" s="201"/>
      <c r="I31" s="201"/>
      <c r="J31" s="201"/>
      <c r="K31" s="201"/>
      <c r="L31" s="201"/>
      <c r="M31" s="201"/>
      <c r="N31" s="201"/>
      <c r="O31" s="201"/>
      <c r="P31" s="201"/>
      <c r="Q31" s="201"/>
      <c r="R31" s="202"/>
      <c r="S31" s="120"/>
      <c r="T31" s="121"/>
      <c r="U31" s="121"/>
      <c r="V31" s="121"/>
      <c r="W31" s="121"/>
      <c r="X31" s="121"/>
      <c r="Y31" s="121"/>
      <c r="Z31" s="121"/>
      <c r="AA31" s="121"/>
      <c r="AB31" s="121"/>
      <c r="AC31" s="121"/>
      <c r="AD31" s="121"/>
      <c r="AE31" s="116" t="s">
        <v>59</v>
      </c>
      <c r="AF31" s="86"/>
      <c r="AG31" s="87"/>
      <c r="AK31" s="40"/>
      <c r="AL31" s="38" t="s">
        <v>242</v>
      </c>
      <c r="AM31" s="38"/>
      <c r="AP31" s="29"/>
      <c r="AQ31" s="63"/>
    </row>
    <row r="32" spans="1:43" ht="19" customHeight="1">
      <c r="A32" s="220"/>
      <c r="B32" s="221"/>
      <c r="C32" s="221"/>
      <c r="D32" s="222"/>
      <c r="E32" s="111" t="str">
        <f t="shared" si="1"/>
        <v/>
      </c>
      <c r="F32" s="112"/>
      <c r="G32" s="200" t="str">
        <f t="shared" si="2"/>
        <v/>
      </c>
      <c r="H32" s="201"/>
      <c r="I32" s="201"/>
      <c r="J32" s="201"/>
      <c r="K32" s="201"/>
      <c r="L32" s="201"/>
      <c r="M32" s="201"/>
      <c r="N32" s="201"/>
      <c r="O32" s="201"/>
      <c r="P32" s="201"/>
      <c r="Q32" s="201"/>
      <c r="R32" s="202"/>
      <c r="S32" s="120"/>
      <c r="T32" s="121"/>
      <c r="U32" s="121"/>
      <c r="V32" s="121"/>
      <c r="W32" s="121"/>
      <c r="X32" s="121"/>
      <c r="Y32" s="121"/>
      <c r="Z32" s="121"/>
      <c r="AA32" s="121"/>
      <c r="AB32" s="121"/>
      <c r="AC32" s="121"/>
      <c r="AD32" s="121"/>
      <c r="AE32" s="116" t="s">
        <v>59</v>
      </c>
      <c r="AF32" s="86"/>
      <c r="AG32" s="87"/>
      <c r="AK32" s="40"/>
      <c r="AL32" s="107" t="s">
        <v>233</v>
      </c>
      <c r="AM32" s="44" t="s">
        <v>243</v>
      </c>
      <c r="AN32" s="41" t="str">
        <f>IF(AN22="原単位基準",IF(ISBLANK(E35),"要記入","OK"),"")</f>
        <v/>
      </c>
      <c r="AO32" s="44" t="str">
        <f>IF(AN22="原単位基準",IF(AN32="OK","","排出量と密接な関係をもつ値の内容を記入してください。"),"")</f>
        <v/>
      </c>
      <c r="AP32" s="43" t="s">
        <v>238</v>
      </c>
      <c r="AQ32" s="63"/>
    </row>
    <row r="33" spans="1:44" s="5" customFormat="1" ht="20.25" customHeight="1">
      <c r="A33" s="116" t="s">
        <v>45</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K33" s="40"/>
      <c r="AL33" s="107"/>
      <c r="AM33" s="44" t="s">
        <v>244</v>
      </c>
      <c r="AN33" s="41" t="str">
        <f>IF(AN22="原単位基準",IF(ISBLANK(T37),"要記入","OK"),"")</f>
        <v/>
      </c>
      <c r="AO33" s="44" t="str">
        <f>IF(AN22="原単位基準",IF(AN33="OK","","CO2/の前の空白欄の単位(t、kg)を選択してください。"),"")</f>
        <v/>
      </c>
      <c r="AP33" s="43" t="s">
        <v>239</v>
      </c>
      <c r="AQ33" s="63"/>
      <c r="AR33" s="2"/>
    </row>
    <row r="34" spans="1:44" ht="12" customHeight="1">
      <c r="A34" s="230" t="s">
        <v>61</v>
      </c>
      <c r="B34" s="231"/>
      <c r="C34" s="231"/>
      <c r="D34" s="231"/>
      <c r="E34" s="117" t="s">
        <v>60</v>
      </c>
      <c r="F34" s="118"/>
      <c r="G34" s="118"/>
      <c r="H34" s="118"/>
      <c r="I34" s="118"/>
      <c r="J34" s="118"/>
      <c r="K34" s="118"/>
      <c r="L34" s="118"/>
      <c r="M34" s="118"/>
      <c r="N34" s="118"/>
      <c r="O34" s="118"/>
      <c r="P34" s="118"/>
      <c r="Q34" s="118"/>
      <c r="R34" s="118"/>
      <c r="S34" s="119"/>
      <c r="T34" s="227" t="s">
        <v>42</v>
      </c>
      <c r="U34" s="228"/>
      <c r="V34" s="228"/>
      <c r="W34" s="228"/>
      <c r="X34" s="228"/>
      <c r="Y34" s="228"/>
      <c r="Z34" s="228"/>
      <c r="AA34" s="228"/>
      <c r="AB34" s="228"/>
      <c r="AC34" s="228"/>
      <c r="AD34" s="228"/>
      <c r="AE34" s="228"/>
      <c r="AF34" s="228"/>
      <c r="AG34" s="229"/>
      <c r="AK34" s="40"/>
      <c r="AL34" s="107"/>
      <c r="AM34" s="44" t="s">
        <v>245</v>
      </c>
      <c r="AN34" s="41" t="str">
        <f>IF($AN$22="原単位基準",IF(ISBLANK(X37),"要記入","OK"),"")</f>
        <v/>
      </c>
      <c r="AO34" s="44" t="str">
        <f>IF(AN22="原単位基準",IF(AN34="OK","","CO2/の後ろの(  )内に単位を入力してください。"),"")</f>
        <v/>
      </c>
      <c r="AP34" s="43" t="s">
        <v>222</v>
      </c>
      <c r="AQ34" s="63"/>
      <c r="AR34" s="5"/>
    </row>
    <row r="35" spans="1:44" ht="12" customHeight="1">
      <c r="A35" s="232"/>
      <c r="B35" s="233"/>
      <c r="C35" s="233"/>
      <c r="D35" s="233"/>
      <c r="E35" s="161"/>
      <c r="F35" s="162"/>
      <c r="G35" s="162"/>
      <c r="H35" s="162"/>
      <c r="I35" s="162"/>
      <c r="J35" s="162"/>
      <c r="K35" s="162"/>
      <c r="L35" s="162"/>
      <c r="M35" s="162"/>
      <c r="N35" s="162"/>
      <c r="O35" s="162"/>
      <c r="P35" s="162"/>
      <c r="Q35" s="162"/>
      <c r="R35" s="162"/>
      <c r="S35" s="163"/>
      <c r="T35" s="246" t="s">
        <v>29</v>
      </c>
      <c r="U35" s="114"/>
      <c r="V35" s="114"/>
      <c r="W35" s="114"/>
      <c r="X35" s="114"/>
      <c r="Y35" s="114"/>
      <c r="Z35" s="115"/>
      <c r="AA35" s="113" t="s">
        <v>30</v>
      </c>
      <c r="AB35" s="114"/>
      <c r="AC35" s="114"/>
      <c r="AD35" s="114"/>
      <c r="AE35" s="114"/>
      <c r="AF35" s="114"/>
      <c r="AG35" s="115"/>
      <c r="AK35" s="40"/>
      <c r="AL35" s="107"/>
      <c r="AM35" s="45" t="s">
        <v>246</v>
      </c>
      <c r="AN35" s="41" t="str">
        <f>IF($AN$22="原単位基準",IF(ISBLANK(T36),"要記入","OK"),"")</f>
        <v/>
      </c>
      <c r="AO35" s="44" t="str">
        <f>IF(AN22="原単位基準",IF(AN35="OK","","『"&amp;AM35&amp;"』"&amp;"を入力してください。"),"")</f>
        <v/>
      </c>
      <c r="AP35" s="43" t="s">
        <v>221</v>
      </c>
      <c r="AQ35" s="63"/>
    </row>
    <row r="36" spans="1:44" ht="19" customHeight="1">
      <c r="A36" s="232"/>
      <c r="B36" s="233"/>
      <c r="C36" s="233"/>
      <c r="D36" s="233"/>
      <c r="E36" s="239"/>
      <c r="F36" s="162"/>
      <c r="G36" s="162"/>
      <c r="H36" s="162"/>
      <c r="I36" s="162"/>
      <c r="J36" s="162"/>
      <c r="K36" s="162"/>
      <c r="L36" s="162"/>
      <c r="M36" s="162"/>
      <c r="N36" s="162"/>
      <c r="O36" s="162"/>
      <c r="P36" s="162"/>
      <c r="Q36" s="162"/>
      <c r="R36" s="162"/>
      <c r="S36" s="163"/>
      <c r="T36" s="247"/>
      <c r="U36" s="248"/>
      <c r="V36" s="248"/>
      <c r="W36" s="248"/>
      <c r="X36" s="248"/>
      <c r="Y36" s="248"/>
      <c r="Z36" s="249"/>
      <c r="AA36" s="247" t="str">
        <f>IF(T36="","",T36-T36*(P23/100))</f>
        <v/>
      </c>
      <c r="AB36" s="248"/>
      <c r="AC36" s="248"/>
      <c r="AD36" s="248"/>
      <c r="AE36" s="248"/>
      <c r="AF36" s="248"/>
      <c r="AG36" s="249"/>
      <c r="AK36" s="40"/>
      <c r="AL36" s="107"/>
      <c r="AM36" s="45" t="s">
        <v>247</v>
      </c>
      <c r="AN36" s="41" t="str">
        <f>IF($AN$22="原単位基準",IF(ISBLANK(AA36),"要記入","OK"),"")</f>
        <v/>
      </c>
      <c r="AO36" s="44" t="str">
        <f>IF(AN22="原単位基準",IF(AN36="OK","","『"&amp;AM36&amp;"』"&amp;"を入力してください。"),"")</f>
        <v/>
      </c>
      <c r="AP36" s="43" t="s">
        <v>223</v>
      </c>
      <c r="AQ36" s="63"/>
    </row>
    <row r="37" spans="1:44" ht="19" customHeight="1">
      <c r="A37" s="234"/>
      <c r="B37" s="235"/>
      <c r="C37" s="235"/>
      <c r="D37" s="235"/>
      <c r="E37" s="164"/>
      <c r="F37" s="165"/>
      <c r="G37" s="165"/>
      <c r="H37" s="165"/>
      <c r="I37" s="165"/>
      <c r="J37" s="165"/>
      <c r="K37" s="165"/>
      <c r="L37" s="165"/>
      <c r="M37" s="165"/>
      <c r="N37" s="165"/>
      <c r="O37" s="165"/>
      <c r="P37" s="165"/>
      <c r="Q37" s="165"/>
      <c r="R37" s="165"/>
      <c r="S37" s="166"/>
      <c r="T37" s="11"/>
      <c r="U37" s="255" t="s">
        <v>71</v>
      </c>
      <c r="V37" s="255"/>
      <c r="W37" s="6" t="s">
        <v>53</v>
      </c>
      <c r="X37" s="199"/>
      <c r="Y37" s="199"/>
      <c r="Z37" s="7" t="s">
        <v>54</v>
      </c>
      <c r="AA37" s="12" t="str">
        <f>IF(T37="","",T37)</f>
        <v/>
      </c>
      <c r="AB37" s="255" t="s">
        <v>71</v>
      </c>
      <c r="AC37" s="255"/>
      <c r="AD37" s="6" t="s">
        <v>53</v>
      </c>
      <c r="AE37" s="245" t="str">
        <f>IF(X37="","",X37)</f>
        <v/>
      </c>
      <c r="AF37" s="245"/>
      <c r="AG37" s="7" t="s">
        <v>55</v>
      </c>
      <c r="AK37" s="40"/>
      <c r="AQ37" s="63"/>
    </row>
    <row r="38" spans="1:44" ht="19" customHeight="1">
      <c r="A38" s="250" t="s">
        <v>15</v>
      </c>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K38" s="40"/>
      <c r="AL38" s="105" t="s">
        <v>8</v>
      </c>
      <c r="AM38" s="45" t="s">
        <v>208</v>
      </c>
      <c r="AN38" s="57"/>
      <c r="AO38" s="58"/>
      <c r="AP38" s="59"/>
      <c r="AQ38" s="63"/>
    </row>
    <row r="39" spans="1:44" ht="19" customHeight="1">
      <c r="A39" s="182" t="s">
        <v>56</v>
      </c>
      <c r="B39" s="183"/>
      <c r="C39" s="183"/>
      <c r="D39" s="184"/>
      <c r="E39" s="111" t="s">
        <v>7</v>
      </c>
      <c r="F39" s="150"/>
      <c r="G39" s="150"/>
      <c r="H39" s="150"/>
      <c r="I39" s="150"/>
      <c r="J39" s="150"/>
      <c r="K39" s="151"/>
      <c r="L39" s="111" t="s">
        <v>8</v>
      </c>
      <c r="M39" s="150"/>
      <c r="N39" s="150"/>
      <c r="O39" s="150"/>
      <c r="P39" s="150"/>
      <c r="Q39" s="150"/>
      <c r="R39" s="150"/>
      <c r="S39" s="150"/>
      <c r="T39" s="150"/>
      <c r="U39" s="151"/>
      <c r="V39" s="253" t="s">
        <v>284</v>
      </c>
      <c r="W39" s="254"/>
      <c r="X39" s="254"/>
      <c r="Y39" s="254"/>
      <c r="Z39" s="254"/>
      <c r="AA39" s="251">
        <f>L24</f>
        <v>7</v>
      </c>
      <c r="AB39" s="251"/>
      <c r="AC39" s="254" t="s">
        <v>5</v>
      </c>
      <c r="AD39" s="256"/>
      <c r="AE39" s="111" t="s">
        <v>31</v>
      </c>
      <c r="AF39" s="150"/>
      <c r="AG39" s="151"/>
      <c r="AK39" s="40"/>
      <c r="AL39" s="105"/>
      <c r="AM39" s="45" t="s">
        <v>7</v>
      </c>
      <c r="AN39" s="41" t="str">
        <f>IF(ISBLANK(E40),"要記入","OK")</f>
        <v>要記入</v>
      </c>
      <c r="AO39" s="44" t="str">
        <f>IF(AN39="OK","","『"&amp;AM39&amp;"』"&amp;"を入力してください。")</f>
        <v>『対象事業の名称』を入力してください。</v>
      </c>
      <c r="AP39" s="43" t="s">
        <v>240</v>
      </c>
      <c r="AQ39" s="63"/>
    </row>
    <row r="40" spans="1:44" ht="19" customHeight="1">
      <c r="A40" s="8" t="s">
        <v>6</v>
      </c>
      <c r="B40" s="6"/>
      <c r="C40" s="6"/>
      <c r="D40" s="6"/>
      <c r="E40" s="145"/>
      <c r="F40" s="160"/>
      <c r="G40" s="160"/>
      <c r="H40" s="160"/>
      <c r="I40" s="160"/>
      <c r="J40" s="160"/>
      <c r="K40" s="252"/>
      <c r="L40" s="243" t="str">
        <f>IF(E40="","",VLOOKUP(E40,A209:O232,11,FALSE))</f>
        <v/>
      </c>
      <c r="M40" s="244"/>
      <c r="N40" s="244"/>
      <c r="O40" s="244"/>
      <c r="P40" s="244"/>
      <c r="Q40" s="244"/>
      <c r="R40" s="150" t="str">
        <f>IF(E40="","",VLOOKUP(E40,A208:O232,13,FALSE)&amp;"")</f>
        <v/>
      </c>
      <c r="S40" s="150"/>
      <c r="T40" s="212" t="str">
        <f>IF(E40="","",VLOOKUP(E40,A208:P232,15,FALSE))</f>
        <v/>
      </c>
      <c r="U40" s="213"/>
      <c r="V40" s="237"/>
      <c r="W40" s="238"/>
      <c r="X40" s="238"/>
      <c r="Y40" s="238"/>
      <c r="Z40" s="238"/>
      <c r="AA40" s="150" t="str">
        <f>R40</f>
        <v/>
      </c>
      <c r="AB40" s="150"/>
      <c r="AC40" s="150"/>
      <c r="AD40" s="151"/>
      <c r="AE40" s="240" t="str">
        <f>IF(V40="","",L40/V40)</f>
        <v/>
      </c>
      <c r="AF40" s="241"/>
      <c r="AG40" s="242"/>
      <c r="AK40" s="40"/>
      <c r="AL40" s="105"/>
      <c r="AM40" s="45" t="s">
        <v>209</v>
      </c>
      <c r="AN40" s="41" t="str">
        <f>IF(ISBLANK(V40),"要記入","OK")</f>
        <v>要記入</v>
      </c>
      <c r="AO40" s="44" t="str">
        <f>IF(AN40="OK","","『"&amp;AM40&amp;"』"&amp;"を入力してください。")</f>
        <v>『関連数値』を入力してください。</v>
      </c>
      <c r="AP40" s="43" t="s">
        <v>241</v>
      </c>
      <c r="AQ40" s="63"/>
    </row>
    <row r="41" spans="1:44" ht="19" customHeight="1">
      <c r="A41" s="185" t="s">
        <v>11</v>
      </c>
      <c r="B41" s="185"/>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K41" s="40"/>
      <c r="AQ41" s="63"/>
    </row>
    <row r="42" spans="1:44" ht="14.25" customHeight="1">
      <c r="A42" s="173"/>
      <c r="B42" s="174"/>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5"/>
      <c r="AK42" s="40"/>
      <c r="AQ42" s="63"/>
    </row>
    <row r="43" spans="1:44" ht="14.25" customHeight="1">
      <c r="A43" s="176"/>
      <c r="B43" s="177"/>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8"/>
      <c r="AK43" s="40"/>
      <c r="AQ43" s="63"/>
    </row>
    <row r="44" spans="1:44" ht="14.25" customHeight="1">
      <c r="A44" s="176"/>
      <c r="B44" s="177"/>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8"/>
      <c r="AK44" s="40"/>
      <c r="AL44" s="38"/>
      <c r="AM44" s="38"/>
      <c r="AP44" s="54"/>
      <c r="AQ44" s="63"/>
    </row>
    <row r="45" spans="1:44" ht="14.25" customHeight="1">
      <c r="A45" s="176"/>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8"/>
      <c r="AK45" s="40"/>
      <c r="AQ45" s="63"/>
    </row>
    <row r="46" spans="1:44" ht="14.25" customHeight="1">
      <c r="A46" s="176"/>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8"/>
      <c r="AK46" s="40"/>
      <c r="AQ46" s="63"/>
    </row>
    <row r="47" spans="1:44" ht="14.25" customHeight="1">
      <c r="A47" s="179"/>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1"/>
      <c r="AK47" s="40"/>
      <c r="AQ47" s="63"/>
    </row>
    <row r="48" spans="1:44">
      <c r="A48" s="210"/>
      <c r="B48" s="210"/>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K48" s="8"/>
      <c r="AL48" s="6"/>
      <c r="AM48" s="6"/>
      <c r="AN48" s="48"/>
      <c r="AO48" s="55"/>
      <c r="AP48" s="6"/>
      <c r="AQ48" s="7"/>
    </row>
    <row r="49" spans="1:33" ht="18.75" customHeight="1">
      <c r="A49" s="208" t="s">
        <v>27</v>
      </c>
      <c r="B49" s="208"/>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9"/>
    </row>
    <row r="50" spans="1:33" ht="18.75" customHeight="1">
      <c r="A50" s="173"/>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5"/>
    </row>
    <row r="51" spans="1:33" ht="18.75" customHeight="1">
      <c r="A51" s="176"/>
      <c r="B51" s="17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8"/>
    </row>
    <row r="52" spans="1:33" ht="18.75" customHeight="1">
      <c r="A52" s="179"/>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1"/>
    </row>
    <row r="53" spans="1:33" ht="18.75" customHeight="1">
      <c r="A53" s="185" t="s">
        <v>17</v>
      </c>
      <c r="B53" s="185"/>
      <c r="C53" s="185"/>
      <c r="D53" s="185"/>
      <c r="E53" s="185"/>
      <c r="F53" s="185"/>
      <c r="G53" s="185"/>
      <c r="H53" s="185"/>
      <c r="I53" s="185"/>
      <c r="J53" s="185"/>
      <c r="K53" s="185"/>
      <c r="L53" s="185"/>
      <c r="M53" s="185"/>
      <c r="N53" s="185"/>
      <c r="O53" s="185"/>
      <c r="P53" s="185"/>
      <c r="Q53" s="185"/>
      <c r="R53" s="185"/>
      <c r="S53" s="312"/>
      <c r="T53" s="312"/>
      <c r="U53" s="312"/>
      <c r="V53" s="312"/>
      <c r="W53" s="312"/>
      <c r="X53" s="312"/>
      <c r="Y53" s="312"/>
      <c r="Z53" s="312"/>
      <c r="AA53" s="312"/>
      <c r="AB53" s="312"/>
      <c r="AC53" s="312"/>
      <c r="AD53" s="312"/>
      <c r="AE53" s="312"/>
      <c r="AF53" s="312"/>
      <c r="AG53" s="312"/>
    </row>
    <row r="54" spans="1:33" ht="18.75" customHeight="1">
      <c r="A54" s="313" t="s">
        <v>40</v>
      </c>
      <c r="B54" s="314"/>
      <c r="C54" s="314"/>
      <c r="D54" s="314"/>
      <c r="E54" s="314"/>
      <c r="F54" s="314"/>
      <c r="G54" s="314"/>
      <c r="H54" s="314"/>
      <c r="I54" s="314"/>
      <c r="J54" s="315"/>
      <c r="K54" s="309" t="s">
        <v>18</v>
      </c>
      <c r="L54" s="310"/>
      <c r="M54" s="310"/>
      <c r="N54" s="310"/>
      <c r="O54" s="310"/>
      <c r="P54" s="310"/>
      <c r="Q54" s="310"/>
      <c r="R54" s="310"/>
      <c r="S54" s="310"/>
      <c r="T54" s="310"/>
      <c r="U54" s="310"/>
      <c r="V54" s="310"/>
      <c r="W54" s="310"/>
      <c r="X54" s="310"/>
      <c r="Y54" s="310"/>
      <c r="Z54" s="310"/>
      <c r="AA54" s="310"/>
      <c r="AB54" s="310"/>
      <c r="AC54" s="310"/>
      <c r="AD54" s="310"/>
      <c r="AE54" s="310"/>
      <c r="AF54" s="310"/>
      <c r="AG54" s="311"/>
    </row>
    <row r="55" spans="1:33" ht="18.75" customHeight="1">
      <c r="A55" s="173"/>
      <c r="B55" s="174"/>
      <c r="C55" s="174"/>
      <c r="D55" s="174"/>
      <c r="E55" s="174"/>
      <c r="F55" s="174"/>
      <c r="G55" s="174"/>
      <c r="H55" s="174"/>
      <c r="I55" s="174"/>
      <c r="J55" s="175"/>
      <c r="K55" s="173"/>
      <c r="L55" s="174"/>
      <c r="M55" s="174"/>
      <c r="N55" s="174"/>
      <c r="O55" s="174"/>
      <c r="P55" s="174"/>
      <c r="Q55" s="174"/>
      <c r="R55" s="174"/>
      <c r="S55" s="174"/>
      <c r="T55" s="174"/>
      <c r="U55" s="174"/>
      <c r="V55" s="174"/>
      <c r="W55" s="174"/>
      <c r="X55" s="174"/>
      <c r="Y55" s="174"/>
      <c r="Z55" s="174"/>
      <c r="AA55" s="174"/>
      <c r="AB55" s="174"/>
      <c r="AC55" s="174"/>
      <c r="AD55" s="174"/>
      <c r="AE55" s="174"/>
      <c r="AF55" s="174"/>
      <c r="AG55" s="175"/>
    </row>
    <row r="56" spans="1:33" ht="18.75" customHeight="1">
      <c r="A56" s="176"/>
      <c r="B56" s="177"/>
      <c r="C56" s="177"/>
      <c r="D56" s="177"/>
      <c r="E56" s="177"/>
      <c r="F56" s="177"/>
      <c r="G56" s="177"/>
      <c r="H56" s="177"/>
      <c r="I56" s="177"/>
      <c r="J56" s="178"/>
      <c r="K56" s="176"/>
      <c r="L56" s="177"/>
      <c r="M56" s="177"/>
      <c r="N56" s="177"/>
      <c r="O56" s="177"/>
      <c r="P56" s="177"/>
      <c r="Q56" s="177"/>
      <c r="R56" s="177"/>
      <c r="S56" s="177"/>
      <c r="T56" s="177"/>
      <c r="U56" s="177"/>
      <c r="V56" s="177"/>
      <c r="W56" s="177"/>
      <c r="X56" s="177"/>
      <c r="Y56" s="177"/>
      <c r="Z56" s="177"/>
      <c r="AA56" s="177"/>
      <c r="AB56" s="177"/>
      <c r="AC56" s="177"/>
      <c r="AD56" s="177"/>
      <c r="AE56" s="177"/>
      <c r="AF56" s="177"/>
      <c r="AG56" s="178"/>
    </row>
    <row r="57" spans="1:33" ht="18.75" customHeight="1">
      <c r="A57" s="176"/>
      <c r="B57" s="177"/>
      <c r="C57" s="177"/>
      <c r="D57" s="177"/>
      <c r="E57" s="177"/>
      <c r="F57" s="177"/>
      <c r="G57" s="177"/>
      <c r="H57" s="177"/>
      <c r="I57" s="177"/>
      <c r="J57" s="178"/>
      <c r="K57" s="176"/>
      <c r="L57" s="177"/>
      <c r="M57" s="177"/>
      <c r="N57" s="177"/>
      <c r="O57" s="177"/>
      <c r="P57" s="177"/>
      <c r="Q57" s="177"/>
      <c r="R57" s="177"/>
      <c r="S57" s="177"/>
      <c r="T57" s="177"/>
      <c r="U57" s="177"/>
      <c r="V57" s="177"/>
      <c r="W57" s="177"/>
      <c r="X57" s="177"/>
      <c r="Y57" s="177"/>
      <c r="Z57" s="177"/>
      <c r="AA57" s="177"/>
      <c r="AB57" s="177"/>
      <c r="AC57" s="177"/>
      <c r="AD57" s="177"/>
      <c r="AE57" s="177"/>
      <c r="AF57" s="177"/>
      <c r="AG57" s="178"/>
    </row>
    <row r="58" spans="1:33" ht="18.75" customHeight="1">
      <c r="A58" s="176"/>
      <c r="B58" s="177"/>
      <c r="C58" s="177"/>
      <c r="D58" s="177"/>
      <c r="E58" s="177"/>
      <c r="F58" s="177"/>
      <c r="G58" s="177"/>
      <c r="H58" s="177"/>
      <c r="I58" s="177"/>
      <c r="J58" s="178"/>
      <c r="K58" s="176"/>
      <c r="L58" s="177"/>
      <c r="M58" s="177"/>
      <c r="N58" s="177"/>
      <c r="O58" s="177"/>
      <c r="P58" s="177"/>
      <c r="Q58" s="177"/>
      <c r="R58" s="177"/>
      <c r="S58" s="177"/>
      <c r="T58" s="177"/>
      <c r="U58" s="177"/>
      <c r="V58" s="177"/>
      <c r="W58" s="177"/>
      <c r="X58" s="177"/>
      <c r="Y58" s="177"/>
      <c r="Z58" s="177"/>
      <c r="AA58" s="177"/>
      <c r="AB58" s="177"/>
      <c r="AC58" s="177"/>
      <c r="AD58" s="177"/>
      <c r="AE58" s="177"/>
      <c r="AF58" s="177"/>
      <c r="AG58" s="178"/>
    </row>
    <row r="59" spans="1:33" ht="18.75" customHeight="1">
      <c r="A59" s="176"/>
      <c r="B59" s="177"/>
      <c r="C59" s="177"/>
      <c r="D59" s="177"/>
      <c r="E59" s="177"/>
      <c r="F59" s="177"/>
      <c r="G59" s="177"/>
      <c r="H59" s="177"/>
      <c r="I59" s="177"/>
      <c r="J59" s="178"/>
      <c r="K59" s="176"/>
      <c r="L59" s="177"/>
      <c r="M59" s="177"/>
      <c r="N59" s="177"/>
      <c r="O59" s="177"/>
      <c r="P59" s="177"/>
      <c r="Q59" s="177"/>
      <c r="R59" s="177"/>
      <c r="S59" s="177"/>
      <c r="T59" s="177"/>
      <c r="U59" s="177"/>
      <c r="V59" s="177"/>
      <c r="W59" s="177"/>
      <c r="X59" s="177"/>
      <c r="Y59" s="177"/>
      <c r="Z59" s="177"/>
      <c r="AA59" s="177"/>
      <c r="AB59" s="177"/>
      <c r="AC59" s="177"/>
      <c r="AD59" s="177"/>
      <c r="AE59" s="177"/>
      <c r="AF59" s="177"/>
      <c r="AG59" s="178"/>
    </row>
    <row r="60" spans="1:33" ht="18.75" customHeight="1">
      <c r="A60" s="176"/>
      <c r="B60" s="177"/>
      <c r="C60" s="177"/>
      <c r="D60" s="177"/>
      <c r="E60" s="177"/>
      <c r="F60" s="177"/>
      <c r="G60" s="177"/>
      <c r="H60" s="177"/>
      <c r="I60" s="177"/>
      <c r="J60" s="178"/>
      <c r="K60" s="176"/>
      <c r="L60" s="177"/>
      <c r="M60" s="177"/>
      <c r="N60" s="177"/>
      <c r="O60" s="177"/>
      <c r="P60" s="177"/>
      <c r="Q60" s="177"/>
      <c r="R60" s="177"/>
      <c r="S60" s="177"/>
      <c r="T60" s="177"/>
      <c r="U60" s="177"/>
      <c r="V60" s="177"/>
      <c r="W60" s="177"/>
      <c r="X60" s="177"/>
      <c r="Y60" s="177"/>
      <c r="Z60" s="177"/>
      <c r="AA60" s="177"/>
      <c r="AB60" s="177"/>
      <c r="AC60" s="177"/>
      <c r="AD60" s="177"/>
      <c r="AE60" s="177"/>
      <c r="AF60" s="177"/>
      <c r="AG60" s="178"/>
    </row>
    <row r="61" spans="1:33" ht="18.75" customHeight="1">
      <c r="A61" s="179"/>
      <c r="B61" s="180"/>
      <c r="C61" s="180"/>
      <c r="D61" s="180"/>
      <c r="E61" s="180"/>
      <c r="F61" s="180"/>
      <c r="G61" s="180"/>
      <c r="H61" s="180"/>
      <c r="I61" s="180"/>
      <c r="J61" s="181"/>
      <c r="K61" s="179"/>
      <c r="L61" s="180"/>
      <c r="M61" s="180"/>
      <c r="N61" s="180"/>
      <c r="O61" s="180"/>
      <c r="P61" s="180"/>
      <c r="Q61" s="180"/>
      <c r="R61" s="180"/>
      <c r="S61" s="180"/>
      <c r="T61" s="180"/>
      <c r="U61" s="180"/>
      <c r="V61" s="180"/>
      <c r="W61" s="180"/>
      <c r="X61" s="180"/>
      <c r="Y61" s="180"/>
      <c r="Z61" s="180"/>
      <c r="AA61" s="180"/>
      <c r="AB61" s="180"/>
      <c r="AC61" s="180"/>
      <c r="AD61" s="180"/>
      <c r="AE61" s="180"/>
      <c r="AF61" s="180"/>
      <c r="AG61" s="181"/>
    </row>
    <row r="62" spans="1:33" ht="18.75" customHeight="1">
      <c r="A62" s="185" t="s">
        <v>43</v>
      </c>
      <c r="B62" s="185"/>
      <c r="C62" s="185"/>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row>
    <row r="63" spans="1:33" ht="18.75" customHeight="1">
      <c r="A63" s="313" t="s">
        <v>40</v>
      </c>
      <c r="B63" s="314"/>
      <c r="C63" s="314"/>
      <c r="D63" s="314"/>
      <c r="E63" s="314"/>
      <c r="F63" s="314"/>
      <c r="G63" s="314"/>
      <c r="H63" s="314"/>
      <c r="I63" s="314"/>
      <c r="J63" s="315"/>
      <c r="K63" s="309" t="s">
        <v>36</v>
      </c>
      <c r="L63" s="310"/>
      <c r="M63" s="310"/>
      <c r="N63" s="310"/>
      <c r="O63" s="310"/>
      <c r="P63" s="310"/>
      <c r="Q63" s="310"/>
      <c r="R63" s="310"/>
      <c r="S63" s="310"/>
      <c r="T63" s="310"/>
      <c r="U63" s="310"/>
      <c r="V63" s="310"/>
      <c r="W63" s="310"/>
      <c r="X63" s="310"/>
      <c r="Y63" s="310"/>
      <c r="Z63" s="310"/>
      <c r="AA63" s="310"/>
      <c r="AB63" s="310"/>
      <c r="AC63" s="310"/>
      <c r="AD63" s="310"/>
      <c r="AE63" s="310"/>
      <c r="AF63" s="310"/>
      <c r="AG63" s="311"/>
    </row>
    <row r="64" spans="1:33" ht="18.75" customHeight="1">
      <c r="A64" s="173"/>
      <c r="B64" s="174"/>
      <c r="C64" s="174"/>
      <c r="D64" s="174"/>
      <c r="E64" s="174"/>
      <c r="F64" s="174"/>
      <c r="G64" s="174"/>
      <c r="H64" s="174"/>
      <c r="I64" s="174"/>
      <c r="J64" s="175"/>
      <c r="K64" s="173"/>
      <c r="L64" s="174"/>
      <c r="M64" s="174"/>
      <c r="N64" s="174"/>
      <c r="O64" s="174"/>
      <c r="P64" s="174"/>
      <c r="Q64" s="174"/>
      <c r="R64" s="174"/>
      <c r="S64" s="174"/>
      <c r="T64" s="174"/>
      <c r="U64" s="174"/>
      <c r="V64" s="174"/>
      <c r="W64" s="174"/>
      <c r="X64" s="174"/>
      <c r="Y64" s="174"/>
      <c r="Z64" s="174"/>
      <c r="AA64" s="174"/>
      <c r="AB64" s="174"/>
      <c r="AC64" s="174"/>
      <c r="AD64" s="174"/>
      <c r="AE64" s="174"/>
      <c r="AF64" s="174"/>
      <c r="AG64" s="175"/>
    </row>
    <row r="65" spans="1:33" ht="18.75" customHeight="1">
      <c r="A65" s="176"/>
      <c r="B65" s="177"/>
      <c r="C65" s="177"/>
      <c r="D65" s="177"/>
      <c r="E65" s="177"/>
      <c r="F65" s="177"/>
      <c r="G65" s="177"/>
      <c r="H65" s="177"/>
      <c r="I65" s="177"/>
      <c r="J65" s="178"/>
      <c r="K65" s="176"/>
      <c r="L65" s="177"/>
      <c r="M65" s="177"/>
      <c r="N65" s="177"/>
      <c r="O65" s="177"/>
      <c r="P65" s="177"/>
      <c r="Q65" s="177"/>
      <c r="R65" s="177"/>
      <c r="S65" s="177"/>
      <c r="T65" s="177"/>
      <c r="U65" s="177"/>
      <c r="V65" s="177"/>
      <c r="W65" s="177"/>
      <c r="X65" s="177"/>
      <c r="Y65" s="177"/>
      <c r="Z65" s="177"/>
      <c r="AA65" s="177"/>
      <c r="AB65" s="177"/>
      <c r="AC65" s="177"/>
      <c r="AD65" s="177"/>
      <c r="AE65" s="177"/>
      <c r="AF65" s="177"/>
      <c r="AG65" s="178"/>
    </row>
    <row r="66" spans="1:33" ht="18.75" customHeight="1">
      <c r="A66" s="176"/>
      <c r="B66" s="177"/>
      <c r="C66" s="177"/>
      <c r="D66" s="177"/>
      <c r="E66" s="177"/>
      <c r="F66" s="177"/>
      <c r="G66" s="177"/>
      <c r="H66" s="177"/>
      <c r="I66" s="177"/>
      <c r="J66" s="178"/>
      <c r="K66" s="176"/>
      <c r="L66" s="177"/>
      <c r="M66" s="177"/>
      <c r="N66" s="177"/>
      <c r="O66" s="177"/>
      <c r="P66" s="177"/>
      <c r="Q66" s="177"/>
      <c r="R66" s="177"/>
      <c r="S66" s="177"/>
      <c r="T66" s="177"/>
      <c r="U66" s="177"/>
      <c r="V66" s="177"/>
      <c r="W66" s="177"/>
      <c r="X66" s="177"/>
      <c r="Y66" s="177"/>
      <c r="Z66" s="177"/>
      <c r="AA66" s="177"/>
      <c r="AB66" s="177"/>
      <c r="AC66" s="177"/>
      <c r="AD66" s="177"/>
      <c r="AE66" s="177"/>
      <c r="AF66" s="177"/>
      <c r="AG66" s="178"/>
    </row>
    <row r="67" spans="1:33" ht="18.75" customHeight="1">
      <c r="A67" s="176"/>
      <c r="B67" s="177"/>
      <c r="C67" s="177"/>
      <c r="D67" s="177"/>
      <c r="E67" s="177"/>
      <c r="F67" s="177"/>
      <c r="G67" s="177"/>
      <c r="H67" s="177"/>
      <c r="I67" s="177"/>
      <c r="J67" s="178"/>
      <c r="K67" s="176"/>
      <c r="L67" s="177"/>
      <c r="M67" s="177"/>
      <c r="N67" s="177"/>
      <c r="O67" s="177"/>
      <c r="P67" s="177"/>
      <c r="Q67" s="177"/>
      <c r="R67" s="177"/>
      <c r="S67" s="177"/>
      <c r="T67" s="177"/>
      <c r="U67" s="177"/>
      <c r="V67" s="177"/>
      <c r="W67" s="177"/>
      <c r="X67" s="177"/>
      <c r="Y67" s="177"/>
      <c r="Z67" s="177"/>
      <c r="AA67" s="177"/>
      <c r="AB67" s="177"/>
      <c r="AC67" s="177"/>
      <c r="AD67" s="177"/>
      <c r="AE67" s="177"/>
      <c r="AF67" s="177"/>
      <c r="AG67" s="178"/>
    </row>
    <row r="68" spans="1:33" ht="18.75" customHeight="1">
      <c r="A68" s="176"/>
      <c r="B68" s="177"/>
      <c r="C68" s="177"/>
      <c r="D68" s="177"/>
      <c r="E68" s="177"/>
      <c r="F68" s="177"/>
      <c r="G68" s="177"/>
      <c r="H68" s="177"/>
      <c r="I68" s="177"/>
      <c r="J68" s="178"/>
      <c r="K68" s="176"/>
      <c r="L68" s="177"/>
      <c r="M68" s="177"/>
      <c r="N68" s="177"/>
      <c r="O68" s="177"/>
      <c r="P68" s="177"/>
      <c r="Q68" s="177"/>
      <c r="R68" s="177"/>
      <c r="S68" s="177"/>
      <c r="T68" s="177"/>
      <c r="U68" s="177"/>
      <c r="V68" s="177"/>
      <c r="W68" s="177"/>
      <c r="X68" s="177"/>
      <c r="Y68" s="177"/>
      <c r="Z68" s="177"/>
      <c r="AA68" s="177"/>
      <c r="AB68" s="177"/>
      <c r="AC68" s="177"/>
      <c r="AD68" s="177"/>
      <c r="AE68" s="177"/>
      <c r="AF68" s="177"/>
      <c r="AG68" s="178"/>
    </row>
    <row r="69" spans="1:33" ht="18.75" customHeight="1">
      <c r="A69" s="176"/>
      <c r="B69" s="177"/>
      <c r="C69" s="177"/>
      <c r="D69" s="177"/>
      <c r="E69" s="177"/>
      <c r="F69" s="177"/>
      <c r="G69" s="177"/>
      <c r="H69" s="177"/>
      <c r="I69" s="177"/>
      <c r="J69" s="178"/>
      <c r="K69" s="176"/>
      <c r="L69" s="177"/>
      <c r="M69" s="177"/>
      <c r="N69" s="177"/>
      <c r="O69" s="177"/>
      <c r="P69" s="177"/>
      <c r="Q69" s="177"/>
      <c r="R69" s="177"/>
      <c r="S69" s="177"/>
      <c r="T69" s="177"/>
      <c r="U69" s="177"/>
      <c r="V69" s="177"/>
      <c r="W69" s="177"/>
      <c r="X69" s="177"/>
      <c r="Y69" s="177"/>
      <c r="Z69" s="177"/>
      <c r="AA69" s="177"/>
      <c r="AB69" s="177"/>
      <c r="AC69" s="177"/>
      <c r="AD69" s="177"/>
      <c r="AE69" s="177"/>
      <c r="AF69" s="177"/>
      <c r="AG69" s="178"/>
    </row>
    <row r="70" spans="1:33" ht="18.75" customHeight="1">
      <c r="A70" s="176"/>
      <c r="B70" s="177"/>
      <c r="C70" s="177"/>
      <c r="D70" s="177"/>
      <c r="E70" s="177"/>
      <c r="F70" s="177"/>
      <c r="G70" s="177"/>
      <c r="H70" s="177"/>
      <c r="I70" s="177"/>
      <c r="J70" s="178"/>
      <c r="K70" s="176"/>
      <c r="L70" s="177"/>
      <c r="M70" s="177"/>
      <c r="N70" s="177"/>
      <c r="O70" s="177"/>
      <c r="P70" s="177"/>
      <c r="Q70" s="177"/>
      <c r="R70" s="177"/>
      <c r="S70" s="177"/>
      <c r="T70" s="177"/>
      <c r="U70" s="177"/>
      <c r="V70" s="177"/>
      <c r="W70" s="177"/>
      <c r="X70" s="177"/>
      <c r="Y70" s="177"/>
      <c r="Z70" s="177"/>
      <c r="AA70" s="177"/>
      <c r="AB70" s="177"/>
      <c r="AC70" s="177"/>
      <c r="AD70" s="177"/>
      <c r="AE70" s="177"/>
      <c r="AF70" s="177"/>
      <c r="AG70" s="178"/>
    </row>
    <row r="71" spans="1:33" ht="18.75" customHeight="1">
      <c r="A71" s="176"/>
      <c r="B71" s="177"/>
      <c r="C71" s="177"/>
      <c r="D71" s="177"/>
      <c r="E71" s="177"/>
      <c r="F71" s="177"/>
      <c r="G71" s="177"/>
      <c r="H71" s="177"/>
      <c r="I71" s="177"/>
      <c r="J71" s="178"/>
      <c r="K71" s="176"/>
      <c r="L71" s="177"/>
      <c r="M71" s="177"/>
      <c r="N71" s="177"/>
      <c r="O71" s="177"/>
      <c r="P71" s="177"/>
      <c r="Q71" s="177"/>
      <c r="R71" s="177"/>
      <c r="S71" s="177"/>
      <c r="T71" s="177"/>
      <c r="U71" s="177"/>
      <c r="V71" s="177"/>
      <c r="W71" s="177"/>
      <c r="X71" s="177"/>
      <c r="Y71" s="177"/>
      <c r="Z71" s="177"/>
      <c r="AA71" s="177"/>
      <c r="AB71" s="177"/>
      <c r="AC71" s="177"/>
      <c r="AD71" s="177"/>
      <c r="AE71" s="177"/>
      <c r="AF71" s="177"/>
      <c r="AG71" s="178"/>
    </row>
    <row r="72" spans="1:33" ht="18.75" customHeight="1">
      <c r="A72" s="176"/>
      <c r="B72" s="177"/>
      <c r="C72" s="177"/>
      <c r="D72" s="177"/>
      <c r="E72" s="177"/>
      <c r="F72" s="177"/>
      <c r="G72" s="177"/>
      <c r="H72" s="177"/>
      <c r="I72" s="177"/>
      <c r="J72" s="178"/>
      <c r="K72" s="176"/>
      <c r="L72" s="177"/>
      <c r="M72" s="177"/>
      <c r="N72" s="177"/>
      <c r="O72" s="177"/>
      <c r="P72" s="177"/>
      <c r="Q72" s="177"/>
      <c r="R72" s="177"/>
      <c r="S72" s="177"/>
      <c r="T72" s="177"/>
      <c r="U72" s="177"/>
      <c r="V72" s="177"/>
      <c r="W72" s="177"/>
      <c r="X72" s="177"/>
      <c r="Y72" s="177"/>
      <c r="Z72" s="177"/>
      <c r="AA72" s="177"/>
      <c r="AB72" s="177"/>
      <c r="AC72" s="177"/>
      <c r="AD72" s="177"/>
      <c r="AE72" s="177"/>
      <c r="AF72" s="177"/>
      <c r="AG72" s="178"/>
    </row>
    <row r="73" spans="1:33" ht="18.75" customHeight="1">
      <c r="A73" s="179"/>
      <c r="B73" s="180"/>
      <c r="C73" s="180"/>
      <c r="D73" s="180"/>
      <c r="E73" s="180"/>
      <c r="F73" s="180"/>
      <c r="G73" s="180"/>
      <c r="H73" s="180"/>
      <c r="I73" s="180"/>
      <c r="J73" s="181"/>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1"/>
    </row>
    <row r="74" spans="1:33" ht="18.75" customHeight="1">
      <c r="A74" s="316" t="s">
        <v>78</v>
      </c>
      <c r="B74" s="316"/>
      <c r="C74" s="316"/>
      <c r="D74" s="316"/>
      <c r="E74" s="316"/>
      <c r="F74" s="316"/>
      <c r="G74" s="316"/>
      <c r="H74" s="316"/>
      <c r="I74" s="316"/>
      <c r="J74" s="316"/>
      <c r="K74" s="316"/>
      <c r="L74" s="316"/>
      <c r="M74" s="316"/>
      <c r="N74" s="316"/>
      <c r="O74" s="316"/>
      <c r="P74" s="316"/>
      <c r="Q74" s="316"/>
      <c r="R74" s="316"/>
      <c r="S74" s="316"/>
      <c r="T74" s="316"/>
      <c r="U74" s="316"/>
      <c r="V74" s="316"/>
      <c r="W74" s="316"/>
      <c r="X74" s="316"/>
      <c r="Y74" s="316"/>
      <c r="Z74" s="316"/>
      <c r="AA74" s="316"/>
      <c r="AB74" s="316"/>
      <c r="AC74" s="316"/>
      <c r="AD74" s="316"/>
      <c r="AE74" s="316"/>
      <c r="AF74" s="316"/>
      <c r="AG74" s="316"/>
    </row>
    <row r="75" spans="1:33" ht="18.75" hidden="1" customHeight="1">
      <c r="A75" s="9"/>
      <c r="B75" s="9"/>
      <c r="C75" s="9"/>
      <c r="D75" s="9"/>
      <c r="E75" s="9"/>
      <c r="F75" s="9"/>
      <c r="G75" s="9"/>
      <c r="H75" s="9"/>
      <c r="I75" s="9"/>
      <c r="L75" s="13"/>
      <c r="M75" s="13"/>
      <c r="N75" s="13"/>
      <c r="O75" s="13"/>
      <c r="P75" s="13"/>
      <c r="Q75" s="13"/>
      <c r="R75" s="13" t="s">
        <v>72</v>
      </c>
      <c r="S75" s="13" t="s">
        <v>73</v>
      </c>
      <c r="T75" s="13" t="s">
        <v>74</v>
      </c>
      <c r="U75" s="13" t="s">
        <v>75</v>
      </c>
      <c r="V75" s="13" t="s">
        <v>76</v>
      </c>
      <c r="W75" s="13" t="s">
        <v>77</v>
      </c>
      <c r="X75" s="9"/>
      <c r="Y75" s="9"/>
      <c r="Z75" s="9"/>
      <c r="AA75" s="13" t="s">
        <v>171</v>
      </c>
      <c r="AB75" s="13" t="s">
        <v>172</v>
      </c>
      <c r="AC75" s="10"/>
      <c r="AD75" s="10"/>
      <c r="AE75" s="13" t="s">
        <v>173</v>
      </c>
      <c r="AF75" s="10"/>
      <c r="AG75" s="10"/>
    </row>
    <row r="76" spans="1:33" ht="18.75" customHeight="1">
      <c r="A76" s="280" t="s">
        <v>44</v>
      </c>
      <c r="B76" s="281"/>
      <c r="C76" s="282"/>
      <c r="D76" s="182" t="str">
        <f>IF(F76="","　 無","有　")</f>
        <v>　 無</v>
      </c>
      <c r="E76" s="330"/>
      <c r="F76" s="173"/>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5"/>
    </row>
    <row r="77" spans="1:33" ht="18.75" customHeight="1">
      <c r="A77" s="283"/>
      <c r="B77" s="284"/>
      <c r="C77" s="285"/>
      <c r="D77" s="262"/>
      <c r="E77" s="331"/>
      <c r="F77" s="179"/>
      <c r="G77" s="180"/>
      <c r="H77" s="180"/>
      <c r="I77" s="180"/>
      <c r="J77" s="180"/>
      <c r="K77" s="180"/>
      <c r="L77" s="180"/>
      <c r="M77" s="180"/>
      <c r="N77" s="180"/>
      <c r="O77" s="180"/>
      <c r="P77" s="180"/>
      <c r="Q77" s="180"/>
      <c r="R77" s="180"/>
      <c r="S77" s="180"/>
      <c r="T77" s="180"/>
      <c r="U77" s="180"/>
      <c r="V77" s="180"/>
      <c r="W77" s="180"/>
      <c r="X77" s="180"/>
      <c r="Y77" s="180"/>
      <c r="Z77" s="180"/>
      <c r="AA77" s="180"/>
      <c r="AB77" s="180"/>
      <c r="AC77" s="180"/>
      <c r="AD77" s="180"/>
      <c r="AE77" s="180"/>
      <c r="AF77" s="180"/>
      <c r="AG77" s="181"/>
    </row>
    <row r="78" spans="1:33" ht="18.75" customHeight="1">
      <c r="A78" s="290" t="s">
        <v>16</v>
      </c>
      <c r="B78" s="291"/>
      <c r="C78" s="291"/>
      <c r="D78" s="182" t="str">
        <f>IF(F78="","　 無","有　")</f>
        <v>　 無</v>
      </c>
      <c r="E78" s="330"/>
      <c r="F78" s="173"/>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5"/>
    </row>
    <row r="79" spans="1:33" ht="18.75" customHeight="1">
      <c r="A79" s="189"/>
      <c r="B79" s="190"/>
      <c r="C79" s="190"/>
      <c r="D79" s="262"/>
      <c r="E79" s="331"/>
      <c r="F79" s="179"/>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1"/>
    </row>
    <row r="80" spans="1:33" ht="18.75" customHeight="1">
      <c r="A80" s="316" t="s">
        <v>174</v>
      </c>
      <c r="B80" s="316"/>
      <c r="C80" s="316"/>
      <c r="D80" s="316"/>
      <c r="E80" s="316"/>
      <c r="F80" s="316"/>
      <c r="G80" s="316"/>
      <c r="H80" s="316"/>
      <c r="I80" s="316"/>
      <c r="J80" s="316"/>
      <c r="K80" s="316"/>
      <c r="L80" s="316"/>
      <c r="M80" s="316"/>
      <c r="N80" s="316"/>
      <c r="O80" s="316"/>
      <c r="P80" s="316"/>
      <c r="Q80" s="316"/>
      <c r="R80" s="316"/>
      <c r="S80" s="316"/>
      <c r="T80" s="316"/>
      <c r="U80" s="316"/>
      <c r="V80" s="316"/>
      <c r="W80" s="316"/>
      <c r="X80" s="316"/>
      <c r="Y80" s="316"/>
      <c r="Z80" s="316"/>
      <c r="AA80" s="316"/>
      <c r="AB80" s="316"/>
      <c r="AC80" s="316"/>
      <c r="AD80" s="316"/>
      <c r="AE80" s="316"/>
      <c r="AF80" s="316"/>
      <c r="AG80" s="316"/>
    </row>
    <row r="81" spans="1:33" ht="18.75" hidden="1" customHeight="1">
      <c r="A81" s="9"/>
      <c r="B81" s="9"/>
      <c r="C81" s="9"/>
      <c r="D81" s="9"/>
      <c r="E81" s="9"/>
      <c r="F81" s="9"/>
      <c r="G81" s="9"/>
      <c r="H81" s="9"/>
      <c r="I81" s="9"/>
      <c r="J81" s="9"/>
      <c r="K81" s="9"/>
      <c r="L81" s="9"/>
      <c r="M81" s="9"/>
      <c r="N81" s="9"/>
      <c r="O81" s="9"/>
      <c r="P81" s="9"/>
      <c r="Q81" s="9"/>
      <c r="R81" s="13"/>
      <c r="S81" s="13">
        <v>1</v>
      </c>
      <c r="T81" s="13">
        <v>2</v>
      </c>
      <c r="U81" s="13">
        <v>3</v>
      </c>
      <c r="V81" s="13">
        <v>4</v>
      </c>
      <c r="W81" s="13">
        <v>5</v>
      </c>
      <c r="X81" s="13">
        <v>6</v>
      </c>
      <c r="Y81" s="13">
        <v>7</v>
      </c>
      <c r="Z81" s="13">
        <v>8</v>
      </c>
      <c r="AA81" s="13">
        <v>9</v>
      </c>
      <c r="AB81" s="13">
        <v>0</v>
      </c>
      <c r="AC81" s="9"/>
      <c r="AD81" s="9"/>
      <c r="AE81" s="9"/>
      <c r="AF81" s="9"/>
      <c r="AG81" s="9"/>
    </row>
    <row r="82" spans="1:33" ht="18.75" customHeight="1">
      <c r="A82" s="280" t="s">
        <v>44</v>
      </c>
      <c r="B82" s="281"/>
      <c r="C82" s="281"/>
      <c r="D82" s="182" t="str">
        <f>IF(F82="","　 無","有　")</f>
        <v>　 無</v>
      </c>
      <c r="E82" s="330"/>
      <c r="F82" s="173"/>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5"/>
    </row>
    <row r="83" spans="1:33" ht="18.75" customHeight="1">
      <c r="A83" s="283"/>
      <c r="B83" s="284"/>
      <c r="C83" s="284"/>
      <c r="D83" s="262"/>
      <c r="E83" s="331"/>
      <c r="F83" s="179"/>
      <c r="G83" s="180"/>
      <c r="H83" s="180"/>
      <c r="I83" s="180"/>
      <c r="J83" s="180"/>
      <c r="K83" s="180"/>
      <c r="L83" s="180"/>
      <c r="M83" s="180"/>
      <c r="N83" s="180"/>
      <c r="O83" s="180"/>
      <c r="P83" s="180"/>
      <c r="Q83" s="180"/>
      <c r="R83" s="180"/>
      <c r="S83" s="180"/>
      <c r="T83" s="180"/>
      <c r="U83" s="180"/>
      <c r="V83" s="180"/>
      <c r="W83" s="180"/>
      <c r="X83" s="180"/>
      <c r="Y83" s="180"/>
      <c r="Z83" s="180"/>
      <c r="AA83" s="180"/>
      <c r="AB83" s="180"/>
      <c r="AC83" s="180"/>
      <c r="AD83" s="180"/>
      <c r="AE83" s="180"/>
      <c r="AF83" s="180"/>
      <c r="AG83" s="181"/>
    </row>
    <row r="84" spans="1:33" ht="18.75" customHeight="1">
      <c r="A84" s="290" t="s">
        <v>16</v>
      </c>
      <c r="B84" s="291"/>
      <c r="C84" s="291"/>
      <c r="D84" s="182" t="str">
        <f>IF(F84="","　 無","有　")</f>
        <v>　 無</v>
      </c>
      <c r="E84" s="330"/>
      <c r="F84" s="173"/>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5"/>
    </row>
    <row r="85" spans="1:33" ht="18.75" customHeight="1">
      <c r="A85" s="189"/>
      <c r="B85" s="190"/>
      <c r="C85" s="190"/>
      <c r="D85" s="262"/>
      <c r="E85" s="331"/>
      <c r="F85" s="179"/>
      <c r="G85" s="180"/>
      <c r="H85" s="180"/>
      <c r="I85" s="180"/>
      <c r="J85" s="180"/>
      <c r="K85" s="180"/>
      <c r="L85" s="180"/>
      <c r="M85" s="180"/>
      <c r="N85" s="180"/>
      <c r="O85" s="180"/>
      <c r="P85" s="180"/>
      <c r="Q85" s="180"/>
      <c r="R85" s="180"/>
      <c r="S85" s="180"/>
      <c r="T85" s="180"/>
      <c r="U85" s="180"/>
      <c r="V85" s="180"/>
      <c r="W85" s="180"/>
      <c r="X85" s="180"/>
      <c r="Y85" s="180"/>
      <c r="Z85" s="180"/>
      <c r="AA85" s="180"/>
      <c r="AB85" s="180"/>
      <c r="AC85" s="180"/>
      <c r="AD85" s="180"/>
      <c r="AE85" s="180"/>
      <c r="AF85" s="180"/>
      <c r="AG85" s="181"/>
    </row>
    <row r="86" spans="1:33" ht="18.75" customHeight="1">
      <c r="A86" s="185" t="s">
        <v>19</v>
      </c>
      <c r="B86" s="185"/>
      <c r="C86" s="185"/>
      <c r="D86" s="185"/>
      <c r="E86" s="185"/>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c r="AE86" s="185"/>
      <c r="AF86" s="185"/>
      <c r="AG86" s="185"/>
    </row>
    <row r="87" spans="1:33" ht="18.75" customHeight="1">
      <c r="A87" s="173"/>
      <c r="B87" s="174"/>
      <c r="C87" s="174"/>
      <c r="D87" s="174"/>
      <c r="E87" s="174"/>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174"/>
      <c r="AF87" s="174"/>
      <c r="AG87" s="175"/>
    </row>
    <row r="88" spans="1:33" ht="18.75" customHeight="1">
      <c r="A88" s="176"/>
      <c r="B88" s="177"/>
      <c r="C88" s="177"/>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7"/>
      <c r="AG88" s="178"/>
    </row>
    <row r="89" spans="1:33" ht="18.75" customHeight="1">
      <c r="A89" s="176"/>
      <c r="B89" s="177"/>
      <c r="C89" s="177"/>
      <c r="D89" s="177"/>
      <c r="E89" s="177"/>
      <c r="F89" s="177"/>
      <c r="G89" s="177"/>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7"/>
      <c r="AG89" s="178"/>
    </row>
    <row r="90" spans="1:33">
      <c r="A90" s="176"/>
      <c r="B90" s="177"/>
      <c r="C90" s="177"/>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177"/>
      <c r="AB90" s="177"/>
      <c r="AC90" s="177"/>
      <c r="AD90" s="177"/>
      <c r="AE90" s="177"/>
      <c r="AF90" s="177"/>
      <c r="AG90" s="178"/>
    </row>
    <row r="91" spans="1:33" ht="18.75" customHeight="1">
      <c r="A91" s="176"/>
      <c r="B91" s="177"/>
      <c r="C91" s="177"/>
      <c r="D91" s="177"/>
      <c r="E91" s="177"/>
      <c r="F91" s="177"/>
      <c r="G91" s="177"/>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8"/>
    </row>
    <row r="92" spans="1:33" ht="18.75" customHeight="1">
      <c r="A92" s="176"/>
      <c r="B92" s="177"/>
      <c r="C92" s="177"/>
      <c r="D92" s="177"/>
      <c r="E92" s="177"/>
      <c r="F92" s="177"/>
      <c r="G92" s="177"/>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c r="AE92" s="177"/>
      <c r="AF92" s="177"/>
      <c r="AG92" s="178"/>
    </row>
    <row r="93" spans="1:33" ht="18.75" customHeight="1">
      <c r="A93" s="179"/>
      <c r="B93" s="180"/>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80"/>
      <c r="AA93" s="180"/>
      <c r="AB93" s="180"/>
      <c r="AC93" s="180"/>
      <c r="AD93" s="180"/>
      <c r="AE93" s="180"/>
      <c r="AF93" s="180"/>
      <c r="AG93" s="181"/>
    </row>
    <row r="94" spans="1:33" ht="7.15" customHeight="1">
      <c r="A94" s="332"/>
      <c r="B94" s="332"/>
      <c r="C94" s="332"/>
      <c r="D94" s="332"/>
      <c r="E94" s="332"/>
      <c r="F94" s="332"/>
      <c r="G94" s="332"/>
      <c r="H94" s="332"/>
      <c r="I94" s="332"/>
      <c r="J94" s="332"/>
      <c r="K94" s="332"/>
      <c r="L94" s="332"/>
      <c r="M94" s="332"/>
      <c r="N94" s="332"/>
      <c r="O94" s="332"/>
      <c r="P94" s="332"/>
      <c r="Q94" s="332"/>
      <c r="R94" s="332"/>
      <c r="S94" s="332"/>
      <c r="T94" s="332"/>
      <c r="U94" s="332"/>
      <c r="V94" s="332"/>
      <c r="W94" s="332"/>
      <c r="X94" s="332"/>
      <c r="Y94" s="332"/>
      <c r="Z94" s="332"/>
      <c r="AA94" s="332"/>
      <c r="AB94" s="332"/>
      <c r="AC94" s="332"/>
      <c r="AD94" s="332"/>
      <c r="AE94" s="332"/>
      <c r="AF94" s="332"/>
      <c r="AG94" s="332"/>
    </row>
    <row r="95" spans="1:33" ht="7.15" customHeight="1">
      <c r="E95" s="72"/>
    </row>
    <row r="96" spans="1:33">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row>
    <row r="97" spans="1:33">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row>
    <row r="98" spans="1:33" ht="23.5">
      <c r="A98" s="25" t="s">
        <v>175</v>
      </c>
      <c r="B98" s="14"/>
      <c r="C98" s="14"/>
      <c r="D98" s="14"/>
      <c r="E98" s="14"/>
      <c r="F98" s="14"/>
      <c r="G98" s="14"/>
      <c r="H98" s="14"/>
      <c r="I98" s="14"/>
      <c r="J98" s="14"/>
      <c r="K98" s="14"/>
      <c r="L98" s="14"/>
      <c r="M98" s="14"/>
      <c r="N98" s="14"/>
      <c r="O98" s="14"/>
      <c r="P98" s="14"/>
      <c r="Q98" s="14"/>
      <c r="R98" s="14"/>
      <c r="S98" s="14"/>
      <c r="T98" s="326" t="s">
        <v>185</v>
      </c>
      <c r="U98" s="326"/>
      <c r="V98" s="326"/>
      <c r="W98" s="326"/>
      <c r="X98" s="326"/>
      <c r="Y98" s="326"/>
      <c r="Z98" s="327"/>
      <c r="AA98" s="327"/>
      <c r="AB98" s="14"/>
      <c r="AC98" s="14"/>
      <c r="AD98" s="14"/>
      <c r="AE98" s="14"/>
      <c r="AF98" s="14"/>
      <c r="AG98" s="14"/>
    </row>
    <row r="99" spans="1:33" ht="23.5">
      <c r="A99" s="26" t="s">
        <v>178</v>
      </c>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row>
    <row r="100" spans="1:33" ht="13"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row>
    <row r="101" spans="1:33" ht="13" customHeight="1">
      <c r="A101" s="18" t="s">
        <v>176</v>
      </c>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row>
    <row r="102" spans="1:33" ht="13" customHeight="1" thickBot="1">
      <c r="A102" s="17" t="s">
        <v>177</v>
      </c>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row>
    <row r="103" spans="1:33" ht="13" customHeight="1">
      <c r="A103" s="73" t="s">
        <v>79</v>
      </c>
      <c r="B103" s="74" t="s">
        <v>299</v>
      </c>
      <c r="C103" s="70"/>
      <c r="D103" s="70"/>
      <c r="E103" s="70"/>
      <c r="F103" s="70"/>
      <c r="G103" s="70"/>
      <c r="H103" s="70"/>
      <c r="I103" s="70"/>
      <c r="J103" s="70"/>
      <c r="K103" s="70"/>
      <c r="L103" s="70"/>
      <c r="M103" s="70"/>
      <c r="N103" s="70"/>
      <c r="O103" s="70"/>
      <c r="P103" s="70"/>
      <c r="Q103" s="16"/>
    </row>
    <row r="104" spans="1:33" ht="13" customHeight="1">
      <c r="A104" s="75" t="s">
        <v>300</v>
      </c>
      <c r="B104" s="76" t="s">
        <v>301</v>
      </c>
      <c r="C104" s="70"/>
      <c r="D104" s="70"/>
      <c r="E104" s="70"/>
      <c r="F104" s="70"/>
      <c r="G104" s="70"/>
      <c r="H104" s="70"/>
      <c r="I104" s="70"/>
      <c r="J104" s="70"/>
      <c r="K104" s="70"/>
      <c r="L104" s="70"/>
      <c r="M104" s="70"/>
      <c r="N104" s="70"/>
      <c r="O104" s="70"/>
      <c r="P104" s="70"/>
      <c r="Q104" s="16"/>
    </row>
    <row r="105" spans="1:33" ht="13" customHeight="1">
      <c r="A105" s="75" t="s">
        <v>302</v>
      </c>
      <c r="B105" s="76" t="s">
        <v>303</v>
      </c>
      <c r="C105" s="70"/>
      <c r="D105" s="70"/>
      <c r="E105" s="70"/>
      <c r="F105" s="70"/>
      <c r="G105" s="70"/>
      <c r="H105" s="70"/>
      <c r="I105" s="70"/>
      <c r="J105" s="70"/>
      <c r="K105" s="70"/>
      <c r="L105" s="70"/>
      <c r="M105" s="70"/>
      <c r="N105" s="70"/>
      <c r="O105" s="70"/>
      <c r="P105" s="70"/>
      <c r="Q105" s="16"/>
    </row>
    <row r="106" spans="1:33" ht="13" customHeight="1">
      <c r="A106" s="75" t="s">
        <v>304</v>
      </c>
      <c r="B106" s="76" t="s">
        <v>305</v>
      </c>
      <c r="C106" s="70"/>
      <c r="D106" s="70"/>
      <c r="E106" s="70"/>
      <c r="F106" s="70"/>
      <c r="G106" s="70"/>
      <c r="H106" s="70"/>
      <c r="I106" s="70"/>
      <c r="J106" s="70"/>
      <c r="K106" s="70"/>
      <c r="L106" s="70"/>
      <c r="M106" s="70"/>
      <c r="N106" s="70"/>
      <c r="O106" s="70"/>
      <c r="P106" s="70"/>
      <c r="Q106" s="16"/>
    </row>
    <row r="107" spans="1:33" ht="13" customHeight="1">
      <c r="A107" s="75" t="s">
        <v>306</v>
      </c>
      <c r="B107" s="76" t="s">
        <v>307</v>
      </c>
      <c r="C107" s="70"/>
      <c r="D107" s="70"/>
      <c r="E107" s="70"/>
      <c r="F107" s="70"/>
      <c r="G107" s="70"/>
      <c r="H107" s="70"/>
      <c r="I107" s="70"/>
      <c r="J107" s="70"/>
      <c r="K107" s="70"/>
      <c r="L107" s="70"/>
      <c r="M107" s="70"/>
      <c r="N107" s="70"/>
      <c r="O107" s="70"/>
      <c r="P107" s="70"/>
      <c r="Q107" s="16"/>
    </row>
    <row r="108" spans="1:33" ht="13" customHeight="1">
      <c r="A108" s="75" t="s">
        <v>308</v>
      </c>
      <c r="B108" s="76" t="s">
        <v>80</v>
      </c>
      <c r="C108" s="70"/>
      <c r="D108" s="70"/>
      <c r="E108" s="70"/>
      <c r="F108" s="70"/>
      <c r="G108" s="70"/>
      <c r="H108" s="70"/>
      <c r="I108" s="70"/>
      <c r="J108" s="70"/>
      <c r="K108" s="70"/>
      <c r="L108" s="70"/>
      <c r="M108" s="70"/>
      <c r="N108" s="70"/>
      <c r="O108" s="70"/>
      <c r="P108" s="70"/>
      <c r="Q108" s="16"/>
    </row>
    <row r="109" spans="1:33" ht="13" customHeight="1">
      <c r="A109" s="75" t="s">
        <v>309</v>
      </c>
      <c r="B109" s="76" t="s">
        <v>310</v>
      </c>
      <c r="C109" s="70"/>
      <c r="D109" s="70"/>
      <c r="E109" s="70"/>
      <c r="F109" s="70"/>
      <c r="G109" s="70"/>
      <c r="H109" s="70"/>
      <c r="I109" s="70"/>
      <c r="J109" s="70"/>
      <c r="K109" s="70"/>
      <c r="L109" s="70"/>
      <c r="M109" s="70"/>
      <c r="N109" s="70"/>
      <c r="O109" s="70"/>
      <c r="P109" s="70"/>
      <c r="Q109" s="16"/>
    </row>
    <row r="110" spans="1:33" ht="13" customHeight="1">
      <c r="A110" s="75" t="s">
        <v>311</v>
      </c>
      <c r="B110" s="76" t="s">
        <v>81</v>
      </c>
      <c r="C110" s="70"/>
      <c r="D110" s="70"/>
      <c r="E110" s="70"/>
      <c r="F110" s="70"/>
      <c r="G110" s="70"/>
      <c r="H110" s="70"/>
      <c r="I110" s="70"/>
      <c r="J110" s="70"/>
      <c r="K110" s="70"/>
      <c r="L110" s="70"/>
      <c r="M110" s="70"/>
      <c r="N110" s="70"/>
      <c r="O110" s="70"/>
      <c r="P110" s="70"/>
      <c r="Q110" s="16"/>
    </row>
    <row r="111" spans="1:33" ht="13" customHeight="1">
      <c r="A111" s="75" t="s">
        <v>312</v>
      </c>
      <c r="B111" s="76" t="s">
        <v>82</v>
      </c>
      <c r="C111" s="70"/>
      <c r="D111" s="70"/>
      <c r="E111" s="70"/>
      <c r="F111" s="70"/>
      <c r="G111" s="70"/>
      <c r="H111" s="70"/>
      <c r="I111" s="70"/>
      <c r="J111" s="70"/>
      <c r="K111" s="70"/>
      <c r="L111" s="70"/>
      <c r="M111" s="70"/>
      <c r="N111" s="70"/>
      <c r="O111" s="70"/>
      <c r="P111" s="70"/>
      <c r="Q111" s="16"/>
    </row>
    <row r="112" spans="1:33" ht="13" customHeight="1" thickBot="1">
      <c r="A112" s="77">
        <v>10</v>
      </c>
      <c r="B112" s="76" t="s">
        <v>83</v>
      </c>
      <c r="C112" s="70"/>
      <c r="D112" s="70"/>
      <c r="E112" s="70"/>
      <c r="F112" s="70"/>
      <c r="G112" s="70"/>
      <c r="H112" s="70"/>
      <c r="I112" s="70"/>
      <c r="J112" s="70"/>
      <c r="K112" s="70"/>
      <c r="L112" s="70"/>
      <c r="M112" s="70"/>
      <c r="N112" s="70"/>
      <c r="O112" s="70"/>
      <c r="P112" s="70"/>
      <c r="Q112" s="16"/>
    </row>
    <row r="113" spans="1:17" ht="13" customHeight="1">
      <c r="A113" s="78">
        <v>11</v>
      </c>
      <c r="B113" s="76" t="s">
        <v>84</v>
      </c>
      <c r="C113" s="70"/>
      <c r="D113" s="70"/>
      <c r="E113" s="70"/>
      <c r="F113" s="70"/>
      <c r="G113" s="70"/>
      <c r="H113" s="70"/>
      <c r="I113" s="70"/>
      <c r="J113" s="70"/>
      <c r="K113" s="70"/>
      <c r="L113" s="70"/>
      <c r="M113" s="70"/>
      <c r="N113" s="70"/>
      <c r="O113" s="70"/>
      <c r="P113" s="70"/>
      <c r="Q113" s="16"/>
    </row>
    <row r="114" spans="1:17" ht="13" customHeight="1" thickBot="1">
      <c r="A114" s="77">
        <v>12</v>
      </c>
      <c r="B114" s="76" t="s">
        <v>85</v>
      </c>
      <c r="C114" s="70"/>
      <c r="D114" s="70"/>
      <c r="E114" s="70"/>
      <c r="F114" s="70"/>
      <c r="G114" s="70"/>
      <c r="H114" s="70"/>
      <c r="I114" s="70"/>
      <c r="J114" s="70"/>
      <c r="K114" s="70"/>
      <c r="L114" s="70"/>
      <c r="M114" s="70"/>
      <c r="N114" s="70"/>
      <c r="O114" s="70"/>
      <c r="P114" s="70"/>
      <c r="Q114" s="16"/>
    </row>
    <row r="115" spans="1:17" ht="13" customHeight="1">
      <c r="A115" s="78">
        <v>13</v>
      </c>
      <c r="B115" s="76" t="s">
        <v>86</v>
      </c>
      <c r="C115" s="70"/>
      <c r="D115" s="70"/>
      <c r="E115" s="70"/>
      <c r="F115" s="70"/>
      <c r="G115" s="70"/>
      <c r="H115" s="70"/>
      <c r="I115" s="70"/>
      <c r="J115" s="70"/>
      <c r="K115" s="70"/>
      <c r="L115" s="70"/>
      <c r="M115" s="70"/>
      <c r="N115" s="70"/>
      <c r="O115" s="70"/>
      <c r="P115" s="70"/>
      <c r="Q115" s="16"/>
    </row>
    <row r="116" spans="1:17" ht="13" customHeight="1" thickBot="1">
      <c r="A116" s="77">
        <v>14</v>
      </c>
      <c r="B116" s="76" t="s">
        <v>87</v>
      </c>
      <c r="C116" s="70"/>
      <c r="D116" s="70"/>
      <c r="E116" s="70"/>
      <c r="F116" s="70"/>
      <c r="G116" s="70"/>
      <c r="H116" s="70"/>
      <c r="I116" s="70"/>
      <c r="J116" s="70"/>
      <c r="K116" s="70"/>
      <c r="L116" s="70"/>
      <c r="M116" s="70"/>
      <c r="N116" s="70"/>
      <c r="O116" s="70"/>
      <c r="P116" s="70"/>
      <c r="Q116" s="16"/>
    </row>
    <row r="117" spans="1:17" ht="13" customHeight="1">
      <c r="A117" s="78">
        <v>15</v>
      </c>
      <c r="B117" s="76" t="s">
        <v>88</v>
      </c>
      <c r="C117" s="70"/>
      <c r="D117" s="70"/>
      <c r="E117" s="70"/>
      <c r="F117" s="70"/>
      <c r="G117" s="70"/>
      <c r="H117" s="70"/>
      <c r="I117" s="70"/>
      <c r="J117" s="70"/>
      <c r="K117" s="70"/>
      <c r="L117" s="70"/>
      <c r="M117" s="70"/>
      <c r="N117" s="70"/>
      <c r="O117" s="70"/>
      <c r="P117" s="70"/>
      <c r="Q117" s="16"/>
    </row>
    <row r="118" spans="1:17" ht="13" customHeight="1" thickBot="1">
      <c r="A118" s="77">
        <v>16</v>
      </c>
      <c r="B118" s="76" t="s">
        <v>89</v>
      </c>
      <c r="C118" s="70"/>
      <c r="D118" s="70"/>
      <c r="E118" s="70"/>
      <c r="F118" s="70"/>
      <c r="G118" s="70"/>
      <c r="H118" s="70"/>
      <c r="I118" s="70"/>
      <c r="J118" s="70"/>
      <c r="K118" s="70"/>
      <c r="L118" s="70"/>
      <c r="M118" s="70"/>
      <c r="N118" s="70"/>
      <c r="O118" s="70"/>
      <c r="P118" s="70"/>
      <c r="Q118" s="16"/>
    </row>
    <row r="119" spans="1:17" ht="13" customHeight="1">
      <c r="A119" s="78">
        <v>17</v>
      </c>
      <c r="B119" s="76" t="s">
        <v>90</v>
      </c>
      <c r="C119" s="70"/>
      <c r="D119" s="70"/>
      <c r="E119" s="70"/>
      <c r="F119" s="70"/>
      <c r="G119" s="70"/>
      <c r="H119" s="70"/>
      <c r="I119" s="70"/>
      <c r="J119" s="70"/>
      <c r="K119" s="70"/>
      <c r="L119" s="70"/>
      <c r="M119" s="70"/>
      <c r="N119" s="70"/>
      <c r="O119" s="70"/>
      <c r="P119" s="70"/>
      <c r="Q119" s="16"/>
    </row>
    <row r="120" spans="1:17" ht="13" customHeight="1" thickBot="1">
      <c r="A120" s="77">
        <v>18</v>
      </c>
      <c r="B120" s="76" t="s">
        <v>313</v>
      </c>
      <c r="C120" s="70"/>
      <c r="D120" s="70"/>
      <c r="E120" s="70"/>
      <c r="F120" s="70"/>
      <c r="G120" s="70"/>
      <c r="H120" s="70"/>
      <c r="I120" s="70"/>
      <c r="J120" s="70"/>
      <c r="K120" s="70"/>
      <c r="L120" s="70"/>
      <c r="M120" s="70"/>
      <c r="N120" s="70"/>
      <c r="O120" s="70"/>
      <c r="P120" s="70"/>
      <c r="Q120" s="16"/>
    </row>
    <row r="121" spans="1:17" ht="13" customHeight="1">
      <c r="A121" s="78">
        <v>19</v>
      </c>
      <c r="B121" s="76" t="s">
        <v>91</v>
      </c>
      <c r="C121" s="70"/>
      <c r="D121" s="70"/>
      <c r="E121" s="70"/>
      <c r="F121" s="70"/>
      <c r="G121" s="70"/>
      <c r="H121" s="70"/>
      <c r="I121" s="70"/>
      <c r="J121" s="70"/>
      <c r="K121" s="70"/>
      <c r="L121" s="70"/>
      <c r="M121" s="70"/>
      <c r="N121" s="70"/>
      <c r="O121" s="70"/>
      <c r="P121" s="70"/>
      <c r="Q121" s="16"/>
    </row>
    <row r="122" spans="1:17" ht="13" customHeight="1" thickBot="1">
      <c r="A122" s="77">
        <v>20</v>
      </c>
      <c r="B122" s="76" t="s">
        <v>314</v>
      </c>
      <c r="C122" s="70"/>
      <c r="D122" s="70"/>
      <c r="E122" s="70"/>
      <c r="F122" s="70"/>
      <c r="G122" s="70"/>
      <c r="H122" s="70"/>
      <c r="I122" s="70"/>
      <c r="J122" s="70"/>
      <c r="K122" s="70"/>
      <c r="L122" s="70"/>
      <c r="M122" s="70"/>
      <c r="N122" s="70"/>
      <c r="O122" s="70"/>
      <c r="P122" s="70"/>
      <c r="Q122" s="16"/>
    </row>
    <row r="123" spans="1:17" ht="13" customHeight="1">
      <c r="A123" s="78">
        <v>21</v>
      </c>
      <c r="B123" s="76" t="s">
        <v>92</v>
      </c>
      <c r="C123" s="70"/>
      <c r="D123" s="70"/>
      <c r="E123" s="70"/>
      <c r="F123" s="70"/>
      <c r="G123" s="70"/>
      <c r="H123" s="70"/>
      <c r="I123" s="70"/>
      <c r="J123" s="70"/>
      <c r="K123" s="70"/>
      <c r="L123" s="70"/>
      <c r="M123" s="70"/>
      <c r="N123" s="70"/>
      <c r="O123" s="70"/>
      <c r="P123" s="70"/>
      <c r="Q123" s="16"/>
    </row>
    <row r="124" spans="1:17" ht="13.5" thickBot="1">
      <c r="A124" s="77">
        <v>22</v>
      </c>
      <c r="B124" s="76" t="s">
        <v>93</v>
      </c>
      <c r="C124" s="70"/>
      <c r="D124" s="70"/>
      <c r="E124" s="70"/>
      <c r="F124" s="70"/>
      <c r="G124" s="70"/>
      <c r="H124" s="70"/>
      <c r="I124" s="70"/>
      <c r="J124" s="70"/>
      <c r="K124" s="70"/>
      <c r="L124" s="70"/>
      <c r="M124" s="70"/>
      <c r="N124" s="70"/>
      <c r="O124" s="70"/>
      <c r="P124" s="70"/>
      <c r="Q124" s="16"/>
    </row>
    <row r="125" spans="1:17">
      <c r="A125" s="78">
        <v>23</v>
      </c>
      <c r="B125" s="76" t="s">
        <v>94</v>
      </c>
      <c r="C125" s="70"/>
      <c r="D125" s="70"/>
      <c r="E125" s="70"/>
      <c r="F125" s="70"/>
      <c r="G125" s="70"/>
      <c r="H125" s="70"/>
      <c r="I125" s="70"/>
      <c r="J125" s="70"/>
      <c r="K125" s="70"/>
      <c r="L125" s="70"/>
      <c r="M125" s="70"/>
      <c r="N125" s="70"/>
      <c r="O125" s="70"/>
      <c r="P125" s="70"/>
      <c r="Q125" s="16"/>
    </row>
    <row r="126" spans="1:17" ht="13.5" thickBot="1">
      <c r="A126" s="77">
        <v>24</v>
      </c>
      <c r="B126" s="76" t="s">
        <v>95</v>
      </c>
      <c r="C126" s="70"/>
      <c r="D126" s="70"/>
      <c r="E126" s="70"/>
      <c r="F126" s="70"/>
      <c r="G126" s="70"/>
      <c r="H126" s="70"/>
      <c r="I126" s="70"/>
      <c r="J126" s="70"/>
      <c r="K126" s="70"/>
      <c r="L126" s="70"/>
      <c r="M126" s="70"/>
      <c r="N126" s="70"/>
      <c r="O126" s="70"/>
      <c r="P126" s="70"/>
      <c r="Q126" s="16"/>
    </row>
    <row r="127" spans="1:17">
      <c r="A127" s="78">
        <v>25</v>
      </c>
      <c r="B127" s="76" t="s">
        <v>96</v>
      </c>
      <c r="C127" s="70"/>
      <c r="D127" s="70"/>
      <c r="E127" s="70"/>
      <c r="F127" s="70"/>
      <c r="G127" s="70"/>
      <c r="H127" s="70"/>
      <c r="I127" s="70"/>
      <c r="J127" s="70"/>
      <c r="K127" s="70"/>
      <c r="L127" s="70"/>
      <c r="M127" s="70"/>
      <c r="N127" s="70"/>
      <c r="O127" s="70"/>
      <c r="P127" s="70"/>
      <c r="Q127" s="16"/>
    </row>
    <row r="128" spans="1:17" ht="13.5" thickBot="1">
      <c r="A128" s="77">
        <v>26</v>
      </c>
      <c r="B128" s="76" t="s">
        <v>97</v>
      </c>
      <c r="C128" s="70"/>
      <c r="D128" s="70"/>
      <c r="E128" s="70"/>
      <c r="F128" s="70"/>
      <c r="G128" s="70"/>
      <c r="H128" s="70"/>
      <c r="I128" s="70"/>
      <c r="J128" s="70"/>
      <c r="K128" s="70"/>
      <c r="L128" s="70"/>
      <c r="M128" s="70"/>
      <c r="N128" s="70"/>
      <c r="O128" s="70"/>
      <c r="P128" s="70"/>
      <c r="Q128" s="16"/>
    </row>
    <row r="129" spans="1:17">
      <c r="A129" s="78">
        <v>27</v>
      </c>
      <c r="B129" s="76" t="s">
        <v>98</v>
      </c>
      <c r="C129" s="70"/>
      <c r="D129" s="70"/>
      <c r="E129" s="70"/>
      <c r="F129" s="70"/>
      <c r="G129" s="70"/>
      <c r="H129" s="70"/>
      <c r="I129" s="70"/>
      <c r="J129" s="70"/>
      <c r="K129" s="70"/>
      <c r="L129" s="70"/>
      <c r="M129" s="70"/>
      <c r="N129" s="70"/>
      <c r="O129" s="70"/>
      <c r="P129" s="70"/>
      <c r="Q129" s="16"/>
    </row>
    <row r="130" spans="1:17" ht="13.5" thickBot="1">
      <c r="A130" s="77">
        <v>28</v>
      </c>
      <c r="B130" s="76" t="s">
        <v>99</v>
      </c>
      <c r="C130" s="70"/>
      <c r="D130" s="70"/>
      <c r="E130" s="70"/>
      <c r="F130" s="70"/>
      <c r="G130" s="70"/>
      <c r="H130" s="70"/>
      <c r="I130" s="70"/>
      <c r="J130" s="70"/>
      <c r="K130" s="70"/>
      <c r="L130" s="70"/>
      <c r="M130" s="70"/>
      <c r="N130" s="70"/>
      <c r="O130" s="70"/>
      <c r="P130" s="70"/>
      <c r="Q130" s="16"/>
    </row>
    <row r="131" spans="1:17">
      <c r="A131" s="78">
        <v>29</v>
      </c>
      <c r="B131" s="76" t="s">
        <v>100</v>
      </c>
      <c r="C131" s="70"/>
      <c r="D131" s="70"/>
      <c r="E131" s="70"/>
      <c r="F131" s="70"/>
      <c r="G131" s="70"/>
      <c r="H131" s="70"/>
      <c r="I131" s="70"/>
      <c r="J131" s="70"/>
      <c r="K131" s="70"/>
      <c r="L131" s="70"/>
      <c r="M131" s="70"/>
      <c r="N131" s="70"/>
      <c r="O131" s="70"/>
      <c r="P131" s="70"/>
      <c r="Q131" s="16"/>
    </row>
    <row r="132" spans="1:17" ht="13.5" thickBot="1">
      <c r="A132" s="77">
        <v>30</v>
      </c>
      <c r="B132" s="76" t="s">
        <v>101</v>
      </c>
      <c r="C132" s="70"/>
      <c r="D132" s="70"/>
      <c r="E132" s="70"/>
      <c r="F132" s="70"/>
      <c r="G132" s="70"/>
      <c r="H132" s="70"/>
      <c r="I132" s="70"/>
      <c r="J132" s="70"/>
      <c r="K132" s="70"/>
      <c r="L132" s="70"/>
      <c r="M132" s="70"/>
      <c r="N132" s="70"/>
      <c r="O132" s="70"/>
      <c r="P132" s="70"/>
      <c r="Q132" s="16"/>
    </row>
    <row r="133" spans="1:17">
      <c r="A133" s="78">
        <v>31</v>
      </c>
      <c r="B133" s="76" t="s">
        <v>102</v>
      </c>
      <c r="C133" s="70"/>
      <c r="D133" s="70"/>
      <c r="E133" s="70"/>
      <c r="F133" s="70"/>
      <c r="G133" s="70"/>
      <c r="H133" s="70"/>
      <c r="I133" s="70"/>
      <c r="J133" s="70"/>
      <c r="K133" s="70"/>
      <c r="L133" s="70"/>
      <c r="M133" s="70"/>
      <c r="N133" s="70"/>
      <c r="O133" s="70"/>
      <c r="P133" s="70"/>
      <c r="Q133" s="16"/>
    </row>
    <row r="134" spans="1:17" ht="13.5" thickBot="1">
      <c r="A134" s="77">
        <v>32</v>
      </c>
      <c r="B134" s="76" t="s">
        <v>103</v>
      </c>
      <c r="C134" s="70"/>
      <c r="D134" s="70"/>
      <c r="E134" s="70"/>
      <c r="F134" s="70"/>
      <c r="G134" s="70"/>
      <c r="H134" s="70"/>
      <c r="I134" s="70"/>
      <c r="J134" s="70"/>
      <c r="K134" s="70"/>
      <c r="L134" s="70"/>
      <c r="M134" s="70"/>
      <c r="N134" s="70"/>
      <c r="O134" s="70"/>
      <c r="P134" s="70"/>
      <c r="Q134" s="16"/>
    </row>
    <row r="135" spans="1:17">
      <c r="A135" s="78">
        <v>33</v>
      </c>
      <c r="B135" s="76" t="s">
        <v>104</v>
      </c>
      <c r="C135" s="70"/>
      <c r="D135" s="70"/>
      <c r="E135" s="70"/>
      <c r="F135" s="70"/>
      <c r="G135" s="70"/>
      <c r="H135" s="70"/>
      <c r="I135" s="70"/>
      <c r="J135" s="70"/>
      <c r="K135" s="70"/>
      <c r="L135" s="70"/>
      <c r="M135" s="70"/>
      <c r="N135" s="70"/>
      <c r="O135" s="70"/>
      <c r="P135" s="70"/>
      <c r="Q135" s="16"/>
    </row>
    <row r="136" spans="1:17" ht="13.5" thickBot="1">
      <c r="A136" s="77">
        <v>34</v>
      </c>
      <c r="B136" s="76" t="s">
        <v>105</v>
      </c>
      <c r="C136" s="70"/>
      <c r="D136" s="70"/>
      <c r="E136" s="70"/>
      <c r="F136" s="70"/>
      <c r="G136" s="70"/>
      <c r="H136" s="70"/>
      <c r="I136" s="70"/>
      <c r="J136" s="70"/>
      <c r="K136" s="70"/>
      <c r="L136" s="70"/>
      <c r="M136" s="70"/>
      <c r="N136" s="70"/>
      <c r="O136" s="70"/>
      <c r="P136" s="70"/>
      <c r="Q136" s="16"/>
    </row>
    <row r="137" spans="1:17">
      <c r="A137" s="78">
        <v>35</v>
      </c>
      <c r="B137" s="76" t="s">
        <v>106</v>
      </c>
      <c r="C137" s="70"/>
      <c r="D137" s="70"/>
      <c r="E137" s="70"/>
      <c r="F137" s="70"/>
      <c r="G137" s="70"/>
      <c r="H137" s="70"/>
      <c r="I137" s="70"/>
      <c r="J137" s="70"/>
      <c r="K137" s="70"/>
      <c r="L137" s="70"/>
      <c r="M137" s="70"/>
      <c r="N137" s="70"/>
      <c r="O137" s="70"/>
      <c r="P137" s="70"/>
      <c r="Q137" s="16"/>
    </row>
    <row r="138" spans="1:17" ht="13.5" thickBot="1">
      <c r="A138" s="77">
        <v>36</v>
      </c>
      <c r="B138" s="76" t="s">
        <v>107</v>
      </c>
      <c r="C138" s="70"/>
      <c r="D138" s="70"/>
      <c r="E138" s="70"/>
      <c r="F138" s="70"/>
      <c r="G138" s="70"/>
      <c r="H138" s="70"/>
      <c r="I138" s="70"/>
      <c r="J138" s="70"/>
      <c r="K138" s="70"/>
      <c r="L138" s="70"/>
      <c r="M138" s="70"/>
      <c r="N138" s="70"/>
      <c r="O138" s="70"/>
      <c r="P138" s="70"/>
      <c r="Q138" s="16"/>
    </row>
    <row r="139" spans="1:17">
      <c r="A139" s="78">
        <v>37</v>
      </c>
      <c r="B139" s="76" t="s">
        <v>108</v>
      </c>
      <c r="C139" s="70"/>
      <c r="D139" s="70"/>
      <c r="E139" s="70"/>
      <c r="F139" s="70"/>
      <c r="G139" s="70"/>
      <c r="H139" s="70"/>
      <c r="I139" s="70"/>
      <c r="J139" s="70"/>
      <c r="K139" s="70"/>
      <c r="L139" s="70"/>
      <c r="M139" s="70"/>
      <c r="N139" s="70"/>
      <c r="O139" s="70"/>
      <c r="P139" s="70"/>
      <c r="Q139" s="16"/>
    </row>
    <row r="140" spans="1:17" ht="13.5" thickBot="1">
      <c r="A140" s="77">
        <v>38</v>
      </c>
      <c r="B140" s="76" t="s">
        <v>109</v>
      </c>
      <c r="C140" s="70"/>
      <c r="D140" s="70"/>
      <c r="E140" s="70"/>
      <c r="F140" s="70"/>
      <c r="G140" s="70"/>
      <c r="H140" s="70"/>
      <c r="I140" s="70"/>
      <c r="J140" s="70"/>
      <c r="K140" s="70"/>
      <c r="L140" s="70"/>
      <c r="M140" s="70"/>
      <c r="N140" s="70"/>
      <c r="O140" s="70"/>
      <c r="P140" s="70"/>
      <c r="Q140" s="16"/>
    </row>
    <row r="141" spans="1:17">
      <c r="A141" s="78">
        <v>39</v>
      </c>
      <c r="B141" s="76" t="s">
        <v>110</v>
      </c>
      <c r="C141" s="70"/>
      <c r="D141" s="70"/>
      <c r="E141" s="70"/>
      <c r="F141" s="70"/>
      <c r="G141" s="70"/>
      <c r="H141" s="70"/>
      <c r="I141" s="70"/>
      <c r="J141" s="70"/>
      <c r="K141" s="70"/>
      <c r="L141" s="70"/>
      <c r="M141" s="70"/>
      <c r="N141" s="70"/>
      <c r="O141" s="70"/>
      <c r="P141" s="70"/>
      <c r="Q141" s="16"/>
    </row>
    <row r="142" spans="1:17" ht="13.5" thickBot="1">
      <c r="A142" s="77">
        <v>40</v>
      </c>
      <c r="B142" s="76" t="s">
        <v>111</v>
      </c>
      <c r="C142" s="70"/>
      <c r="D142" s="70"/>
      <c r="E142" s="70"/>
      <c r="F142" s="70"/>
      <c r="G142" s="70"/>
      <c r="H142" s="70"/>
      <c r="I142" s="70"/>
      <c r="J142" s="70"/>
      <c r="K142" s="70"/>
      <c r="L142" s="70"/>
      <c r="M142" s="70"/>
      <c r="N142" s="70"/>
      <c r="O142" s="70"/>
      <c r="P142" s="70"/>
      <c r="Q142" s="16"/>
    </row>
    <row r="143" spans="1:17">
      <c r="A143" s="78">
        <v>41</v>
      </c>
      <c r="B143" s="76" t="s">
        <v>112</v>
      </c>
      <c r="C143" s="70"/>
      <c r="D143" s="70"/>
      <c r="E143" s="70"/>
      <c r="F143" s="70"/>
      <c r="G143" s="70"/>
      <c r="H143" s="70"/>
      <c r="I143" s="70"/>
      <c r="J143" s="70"/>
      <c r="K143" s="70"/>
      <c r="L143" s="70"/>
      <c r="M143" s="70"/>
      <c r="N143" s="70"/>
      <c r="O143" s="70"/>
      <c r="P143" s="70"/>
      <c r="Q143" s="16"/>
    </row>
    <row r="144" spans="1:17" ht="13.5" thickBot="1">
      <c r="A144" s="77">
        <v>42</v>
      </c>
      <c r="B144" s="76" t="s">
        <v>113</v>
      </c>
      <c r="C144" s="70"/>
      <c r="D144" s="70"/>
      <c r="E144" s="70"/>
      <c r="F144" s="70"/>
      <c r="G144" s="70"/>
      <c r="H144" s="70"/>
      <c r="I144" s="70"/>
      <c r="J144" s="70"/>
      <c r="K144" s="70"/>
      <c r="L144" s="70"/>
      <c r="M144" s="70"/>
      <c r="N144" s="70"/>
      <c r="O144" s="70"/>
      <c r="P144" s="70"/>
      <c r="Q144" s="16"/>
    </row>
    <row r="145" spans="1:17">
      <c r="A145" s="78">
        <v>43</v>
      </c>
      <c r="B145" s="76" t="s">
        <v>114</v>
      </c>
      <c r="C145" s="70"/>
      <c r="D145" s="70"/>
      <c r="E145" s="70"/>
      <c r="F145" s="70"/>
      <c r="G145" s="70"/>
      <c r="H145" s="70"/>
      <c r="I145" s="70"/>
      <c r="J145" s="70"/>
      <c r="K145" s="70"/>
      <c r="L145" s="70"/>
      <c r="M145" s="70"/>
      <c r="N145" s="70"/>
      <c r="O145" s="70"/>
      <c r="P145" s="70"/>
      <c r="Q145" s="16"/>
    </row>
    <row r="146" spans="1:17" ht="13.5" thickBot="1">
      <c r="A146" s="77">
        <v>44</v>
      </c>
      <c r="B146" s="76" t="s">
        <v>115</v>
      </c>
      <c r="C146" s="70"/>
      <c r="D146" s="70"/>
      <c r="E146" s="70"/>
      <c r="F146" s="70"/>
      <c r="G146" s="70"/>
      <c r="H146" s="70"/>
      <c r="I146" s="70"/>
      <c r="J146" s="70"/>
      <c r="K146" s="70"/>
      <c r="L146" s="70"/>
      <c r="M146" s="70"/>
      <c r="N146" s="70"/>
      <c r="O146" s="70"/>
      <c r="P146" s="70"/>
      <c r="Q146" s="16"/>
    </row>
    <row r="147" spans="1:17">
      <c r="A147" s="78">
        <v>45</v>
      </c>
      <c r="B147" s="76" t="s">
        <v>116</v>
      </c>
      <c r="C147" s="70"/>
      <c r="D147" s="70"/>
      <c r="E147" s="70"/>
      <c r="F147" s="70"/>
      <c r="G147" s="70"/>
      <c r="H147" s="70"/>
      <c r="I147" s="70"/>
      <c r="J147" s="70"/>
      <c r="K147" s="70"/>
      <c r="L147" s="70"/>
      <c r="M147" s="70"/>
      <c r="N147" s="70"/>
      <c r="O147" s="70"/>
      <c r="P147" s="70"/>
      <c r="Q147" s="16"/>
    </row>
    <row r="148" spans="1:17" ht="13.5" thickBot="1">
      <c r="A148" s="77">
        <v>46</v>
      </c>
      <c r="B148" s="76" t="s">
        <v>117</v>
      </c>
      <c r="C148" s="70"/>
      <c r="D148" s="70"/>
      <c r="E148" s="70"/>
      <c r="F148" s="70"/>
      <c r="G148" s="70"/>
      <c r="H148" s="70"/>
      <c r="I148" s="70"/>
      <c r="J148" s="70"/>
      <c r="K148" s="70"/>
      <c r="L148" s="70"/>
      <c r="M148" s="70"/>
      <c r="N148" s="70"/>
      <c r="O148" s="70"/>
      <c r="P148" s="70"/>
      <c r="Q148" s="16"/>
    </row>
    <row r="149" spans="1:17">
      <c r="A149" s="78">
        <v>47</v>
      </c>
      <c r="B149" s="76" t="s">
        <v>118</v>
      </c>
      <c r="C149" s="70"/>
      <c r="D149" s="70"/>
      <c r="E149" s="70"/>
      <c r="F149" s="70"/>
      <c r="G149" s="70"/>
      <c r="H149" s="70"/>
      <c r="I149" s="70"/>
      <c r="J149" s="70"/>
      <c r="K149" s="70"/>
      <c r="L149" s="70"/>
      <c r="M149" s="70"/>
      <c r="N149" s="70"/>
      <c r="O149" s="70"/>
      <c r="P149" s="70"/>
      <c r="Q149" s="16"/>
    </row>
    <row r="150" spans="1:17" ht="13.5" thickBot="1">
      <c r="A150" s="77">
        <v>48</v>
      </c>
      <c r="B150" s="76" t="s">
        <v>119</v>
      </c>
      <c r="C150" s="70"/>
      <c r="D150" s="70"/>
      <c r="E150" s="70"/>
      <c r="F150" s="70"/>
      <c r="G150" s="70"/>
      <c r="H150" s="70"/>
      <c r="I150" s="70"/>
      <c r="J150" s="70"/>
      <c r="K150" s="70"/>
      <c r="L150" s="70"/>
      <c r="M150" s="70"/>
      <c r="N150" s="70"/>
      <c r="O150" s="70"/>
      <c r="P150" s="70"/>
      <c r="Q150" s="16"/>
    </row>
    <row r="151" spans="1:17">
      <c r="A151" s="78">
        <v>49</v>
      </c>
      <c r="B151" s="76" t="s">
        <v>120</v>
      </c>
      <c r="C151" s="70"/>
      <c r="D151" s="70"/>
      <c r="E151" s="70"/>
      <c r="F151" s="70"/>
      <c r="G151" s="70"/>
      <c r="H151" s="70"/>
      <c r="I151" s="70"/>
      <c r="J151" s="70"/>
      <c r="K151" s="70"/>
      <c r="L151" s="70"/>
      <c r="M151" s="70"/>
      <c r="N151" s="70"/>
      <c r="O151" s="70"/>
      <c r="P151" s="70"/>
      <c r="Q151" s="16"/>
    </row>
    <row r="152" spans="1:17" ht="13.5" thickBot="1">
      <c r="A152" s="77">
        <v>50</v>
      </c>
      <c r="B152" s="76" t="s">
        <v>121</v>
      </c>
      <c r="C152" s="70"/>
      <c r="D152" s="70"/>
      <c r="E152" s="70"/>
      <c r="F152" s="70"/>
      <c r="G152" s="70"/>
      <c r="H152" s="70"/>
      <c r="I152" s="70"/>
      <c r="J152" s="70"/>
      <c r="K152" s="70"/>
      <c r="L152" s="70"/>
      <c r="M152" s="70"/>
      <c r="N152" s="70"/>
      <c r="O152" s="70"/>
      <c r="Q152" s="16"/>
    </row>
    <row r="153" spans="1:17">
      <c r="A153" s="78">
        <v>51</v>
      </c>
      <c r="B153" s="79" t="s">
        <v>122</v>
      </c>
      <c r="C153" s="70"/>
      <c r="D153" s="70"/>
      <c r="E153" s="70"/>
      <c r="F153" s="70"/>
      <c r="G153" s="70"/>
      <c r="H153" s="70"/>
      <c r="I153" s="70"/>
      <c r="J153" s="70"/>
      <c r="K153" s="70"/>
      <c r="L153" s="70"/>
      <c r="M153" s="70"/>
      <c r="N153" s="70"/>
      <c r="O153" s="70"/>
      <c r="P153" s="70"/>
      <c r="Q153" s="16"/>
    </row>
    <row r="154" spans="1:17">
      <c r="A154" s="77">
        <v>52</v>
      </c>
      <c r="B154" s="80" t="s">
        <v>123</v>
      </c>
      <c r="C154" s="70"/>
      <c r="D154" s="70"/>
      <c r="E154" s="70"/>
      <c r="F154" s="70"/>
      <c r="G154" s="70"/>
      <c r="H154" s="70"/>
      <c r="I154" s="70"/>
      <c r="J154" s="70"/>
      <c r="K154" s="70"/>
      <c r="L154" s="70"/>
      <c r="M154" s="70"/>
      <c r="N154" s="70"/>
      <c r="O154" s="70"/>
      <c r="P154" s="70"/>
      <c r="Q154" s="16"/>
    </row>
    <row r="155" spans="1:17">
      <c r="A155" s="77">
        <v>53</v>
      </c>
      <c r="B155" s="80" t="s">
        <v>124</v>
      </c>
      <c r="C155" s="70"/>
      <c r="D155" s="70"/>
      <c r="E155" s="70"/>
      <c r="F155" s="70"/>
      <c r="G155" s="70"/>
      <c r="H155" s="70"/>
      <c r="I155" s="70"/>
      <c r="J155" s="70"/>
      <c r="K155" s="70"/>
      <c r="L155" s="70"/>
      <c r="M155" s="70"/>
      <c r="N155" s="70"/>
      <c r="O155" s="70"/>
      <c r="P155" s="70"/>
      <c r="Q155" s="16"/>
    </row>
    <row r="156" spans="1:17">
      <c r="A156" s="77">
        <v>54</v>
      </c>
      <c r="B156" s="80" t="s">
        <v>125</v>
      </c>
      <c r="C156" s="70"/>
      <c r="D156" s="70"/>
      <c r="E156" s="70"/>
      <c r="F156" s="70"/>
      <c r="G156" s="70"/>
      <c r="H156" s="70"/>
      <c r="I156" s="70"/>
      <c r="J156" s="70"/>
      <c r="K156" s="70"/>
      <c r="L156" s="70"/>
      <c r="M156" s="70"/>
      <c r="N156" s="70"/>
      <c r="O156" s="70"/>
      <c r="P156" s="70"/>
      <c r="Q156" s="16"/>
    </row>
    <row r="157" spans="1:17">
      <c r="A157" s="77">
        <v>55</v>
      </c>
      <c r="B157" s="80" t="s">
        <v>126</v>
      </c>
      <c r="C157" s="70"/>
      <c r="D157" s="70"/>
      <c r="E157" s="70"/>
      <c r="F157" s="70"/>
      <c r="G157" s="70"/>
      <c r="H157" s="70"/>
      <c r="I157" s="70"/>
      <c r="J157" s="70"/>
      <c r="K157" s="70"/>
      <c r="L157" s="70"/>
      <c r="M157" s="70"/>
      <c r="N157" s="70"/>
      <c r="O157" s="70"/>
      <c r="P157" s="70"/>
      <c r="Q157" s="16"/>
    </row>
    <row r="158" spans="1:17">
      <c r="A158" s="77">
        <v>56</v>
      </c>
      <c r="B158" s="80" t="s">
        <v>127</v>
      </c>
      <c r="C158" s="70"/>
      <c r="D158" s="70"/>
      <c r="E158" s="70"/>
      <c r="F158" s="70"/>
      <c r="G158" s="70"/>
      <c r="H158" s="70"/>
      <c r="I158" s="70"/>
      <c r="J158" s="70"/>
      <c r="K158" s="70"/>
      <c r="L158" s="70"/>
      <c r="M158" s="70"/>
      <c r="N158" s="70"/>
      <c r="O158" s="70"/>
      <c r="P158" s="70"/>
      <c r="Q158" s="16"/>
    </row>
    <row r="159" spans="1:17">
      <c r="A159" s="77">
        <v>57</v>
      </c>
      <c r="B159" s="80" t="s">
        <v>128</v>
      </c>
      <c r="C159" s="70"/>
      <c r="D159" s="70"/>
      <c r="E159" s="70"/>
      <c r="F159" s="70"/>
      <c r="G159" s="70"/>
      <c r="H159" s="70"/>
      <c r="I159" s="70"/>
      <c r="J159" s="70"/>
      <c r="K159" s="70"/>
      <c r="L159" s="70"/>
      <c r="M159" s="70"/>
      <c r="N159" s="70"/>
      <c r="O159" s="70"/>
      <c r="P159" s="70"/>
      <c r="Q159" s="16"/>
    </row>
    <row r="160" spans="1:17">
      <c r="A160" s="77">
        <v>58</v>
      </c>
      <c r="B160" s="80" t="s">
        <v>129</v>
      </c>
      <c r="C160" s="70"/>
      <c r="D160" s="70"/>
      <c r="E160" s="70"/>
      <c r="F160" s="70"/>
      <c r="G160" s="70"/>
      <c r="H160" s="70"/>
      <c r="I160" s="70"/>
      <c r="J160" s="70"/>
      <c r="K160" s="70"/>
      <c r="L160" s="70"/>
      <c r="M160" s="70"/>
      <c r="N160" s="70"/>
      <c r="O160" s="70"/>
      <c r="P160" s="70"/>
      <c r="Q160" s="16"/>
    </row>
    <row r="161" spans="1:17">
      <c r="A161" s="77">
        <v>59</v>
      </c>
      <c r="B161" s="80" t="s">
        <v>130</v>
      </c>
      <c r="C161" s="70"/>
      <c r="D161" s="70"/>
      <c r="E161" s="70"/>
      <c r="F161" s="70"/>
      <c r="G161" s="70"/>
      <c r="H161" s="70"/>
      <c r="I161" s="70"/>
      <c r="J161" s="70"/>
      <c r="K161" s="70"/>
      <c r="L161" s="70"/>
      <c r="M161" s="70"/>
      <c r="N161" s="70"/>
      <c r="O161" s="70"/>
      <c r="P161" s="70"/>
      <c r="Q161" s="16"/>
    </row>
    <row r="162" spans="1:17">
      <c r="A162" s="77">
        <v>60</v>
      </c>
      <c r="B162" s="80" t="s">
        <v>131</v>
      </c>
      <c r="C162" s="70"/>
      <c r="D162" s="70"/>
      <c r="E162" s="70"/>
      <c r="F162" s="70"/>
      <c r="G162" s="70"/>
      <c r="H162" s="70"/>
      <c r="I162" s="70"/>
      <c r="J162" s="70"/>
      <c r="K162" s="70"/>
      <c r="L162" s="70"/>
      <c r="M162" s="70"/>
      <c r="N162" s="70"/>
      <c r="O162" s="70"/>
      <c r="P162" s="70"/>
      <c r="Q162" s="16"/>
    </row>
    <row r="163" spans="1:17">
      <c r="A163" s="77">
        <v>61</v>
      </c>
      <c r="B163" s="80" t="s">
        <v>132</v>
      </c>
      <c r="C163" s="70"/>
      <c r="D163" s="70"/>
      <c r="E163" s="70"/>
      <c r="F163" s="70"/>
      <c r="G163" s="70"/>
      <c r="H163" s="70"/>
      <c r="I163" s="70"/>
      <c r="J163" s="70"/>
      <c r="K163" s="70"/>
      <c r="L163" s="70"/>
      <c r="M163" s="70"/>
      <c r="N163" s="70"/>
      <c r="O163" s="70"/>
      <c r="P163" s="70"/>
      <c r="Q163" s="16"/>
    </row>
    <row r="164" spans="1:17">
      <c r="A164" s="77">
        <v>62</v>
      </c>
      <c r="B164" s="80" t="s">
        <v>133</v>
      </c>
      <c r="C164" s="70"/>
      <c r="D164" s="70"/>
      <c r="E164" s="70"/>
      <c r="F164" s="70"/>
      <c r="G164" s="70"/>
      <c r="H164" s="70"/>
      <c r="I164" s="70"/>
      <c r="J164" s="70"/>
      <c r="K164" s="70"/>
      <c r="L164" s="70"/>
      <c r="M164" s="70"/>
      <c r="N164" s="70"/>
      <c r="O164" s="70"/>
      <c r="P164" s="70"/>
      <c r="Q164" s="16"/>
    </row>
    <row r="165" spans="1:17">
      <c r="A165" s="77">
        <v>63</v>
      </c>
      <c r="B165" s="80" t="s">
        <v>134</v>
      </c>
      <c r="C165" s="70"/>
      <c r="D165" s="70"/>
      <c r="E165" s="70"/>
      <c r="F165" s="70"/>
      <c r="G165" s="70"/>
      <c r="H165" s="70"/>
      <c r="I165" s="70"/>
      <c r="J165" s="70"/>
      <c r="K165" s="70"/>
      <c r="L165" s="70"/>
      <c r="M165" s="70"/>
      <c r="N165" s="70"/>
      <c r="O165" s="70"/>
      <c r="P165" s="70"/>
      <c r="Q165" s="16"/>
    </row>
    <row r="166" spans="1:17">
      <c r="A166" s="77">
        <v>64</v>
      </c>
      <c r="B166" s="80" t="s">
        <v>135</v>
      </c>
      <c r="C166" s="70"/>
      <c r="D166" s="70"/>
      <c r="E166" s="70"/>
      <c r="F166" s="70"/>
      <c r="G166" s="70"/>
      <c r="H166" s="70"/>
      <c r="I166" s="70"/>
      <c r="J166" s="70"/>
      <c r="K166" s="70"/>
      <c r="L166" s="70"/>
      <c r="M166" s="70"/>
      <c r="N166" s="70"/>
      <c r="O166" s="70"/>
      <c r="P166" s="70"/>
      <c r="Q166" s="16"/>
    </row>
    <row r="167" spans="1:17">
      <c r="A167" s="77">
        <v>65</v>
      </c>
      <c r="B167" s="80" t="s">
        <v>136</v>
      </c>
      <c r="C167" s="70"/>
      <c r="D167" s="70"/>
      <c r="E167" s="70"/>
      <c r="F167" s="70"/>
      <c r="G167" s="70"/>
      <c r="H167" s="70"/>
      <c r="I167" s="70"/>
      <c r="J167" s="70"/>
      <c r="K167" s="70"/>
      <c r="L167" s="70"/>
      <c r="M167" s="70"/>
      <c r="N167" s="70"/>
      <c r="O167" s="70"/>
      <c r="P167" s="70"/>
      <c r="Q167" s="16"/>
    </row>
    <row r="168" spans="1:17">
      <c r="A168" s="77">
        <v>66</v>
      </c>
      <c r="B168" s="80" t="s">
        <v>137</v>
      </c>
      <c r="C168" s="70"/>
      <c r="D168" s="70"/>
      <c r="E168" s="70"/>
      <c r="F168" s="70"/>
      <c r="G168" s="70"/>
      <c r="H168" s="70"/>
      <c r="I168" s="70"/>
      <c r="J168" s="70"/>
      <c r="K168" s="70"/>
      <c r="L168" s="70"/>
      <c r="M168" s="70"/>
      <c r="N168" s="70"/>
      <c r="O168" s="70"/>
      <c r="P168" s="70"/>
      <c r="Q168" s="16"/>
    </row>
    <row r="169" spans="1:17">
      <c r="A169" s="77">
        <v>67</v>
      </c>
      <c r="B169" s="80" t="s">
        <v>315</v>
      </c>
      <c r="C169" s="70"/>
      <c r="D169" s="70"/>
      <c r="E169" s="70"/>
      <c r="F169" s="70"/>
      <c r="G169" s="70"/>
      <c r="H169" s="70"/>
      <c r="I169" s="70"/>
      <c r="J169" s="70"/>
      <c r="K169" s="70"/>
      <c r="L169" s="70"/>
      <c r="M169" s="70"/>
      <c r="N169" s="70"/>
      <c r="O169" s="70"/>
      <c r="P169" s="70"/>
      <c r="Q169" s="16"/>
    </row>
    <row r="170" spans="1:17">
      <c r="A170" s="77">
        <v>68</v>
      </c>
      <c r="B170" s="80" t="s">
        <v>138</v>
      </c>
      <c r="C170" s="70"/>
      <c r="D170" s="70"/>
      <c r="E170" s="70"/>
      <c r="F170" s="70"/>
      <c r="G170" s="70"/>
      <c r="H170" s="70"/>
      <c r="I170" s="70"/>
      <c r="J170" s="70"/>
      <c r="K170" s="70"/>
      <c r="L170" s="70"/>
      <c r="M170" s="70"/>
      <c r="N170" s="70"/>
      <c r="O170" s="70"/>
      <c r="P170" s="70"/>
      <c r="Q170" s="16"/>
    </row>
    <row r="171" spans="1:17">
      <c r="A171" s="77">
        <v>69</v>
      </c>
      <c r="B171" s="80" t="s">
        <v>139</v>
      </c>
      <c r="C171" s="70"/>
      <c r="D171" s="70"/>
      <c r="E171" s="70"/>
      <c r="F171" s="70"/>
      <c r="G171" s="70"/>
      <c r="H171" s="70"/>
      <c r="I171" s="70"/>
      <c r="J171" s="70"/>
      <c r="K171" s="70"/>
      <c r="L171" s="70"/>
      <c r="M171" s="70"/>
      <c r="N171" s="70"/>
      <c r="O171" s="70"/>
      <c r="P171" s="70"/>
      <c r="Q171" s="16"/>
    </row>
    <row r="172" spans="1:17">
      <c r="A172" s="77">
        <v>70</v>
      </c>
      <c r="B172" s="80" t="s">
        <v>140</v>
      </c>
      <c r="C172" s="70"/>
      <c r="D172" s="70"/>
      <c r="E172" s="70"/>
      <c r="F172" s="70"/>
      <c r="G172" s="70"/>
      <c r="H172" s="70"/>
      <c r="I172" s="70"/>
      <c r="J172" s="70"/>
      <c r="K172" s="70"/>
      <c r="L172" s="70"/>
      <c r="M172" s="70"/>
      <c r="N172" s="70"/>
      <c r="O172" s="70"/>
      <c r="P172" s="70"/>
      <c r="Q172" s="16"/>
    </row>
    <row r="173" spans="1:17">
      <c r="A173" s="77">
        <v>71</v>
      </c>
      <c r="B173" s="80" t="s">
        <v>141</v>
      </c>
      <c r="C173" s="70"/>
      <c r="D173" s="70"/>
      <c r="E173" s="70"/>
      <c r="F173" s="70"/>
      <c r="G173" s="70"/>
      <c r="H173" s="70"/>
      <c r="I173" s="70"/>
      <c r="J173" s="70"/>
      <c r="K173" s="70"/>
      <c r="L173" s="70"/>
      <c r="M173" s="70"/>
      <c r="N173" s="70"/>
      <c r="O173" s="70"/>
      <c r="P173" s="70"/>
      <c r="Q173" s="16"/>
    </row>
    <row r="174" spans="1:17">
      <c r="A174" s="77">
        <v>72</v>
      </c>
      <c r="B174" s="80" t="s">
        <v>142</v>
      </c>
      <c r="C174" s="70"/>
      <c r="D174" s="70"/>
      <c r="E174" s="70"/>
      <c r="F174" s="70"/>
      <c r="G174" s="70"/>
      <c r="H174" s="70"/>
      <c r="I174" s="70"/>
      <c r="J174" s="70"/>
      <c r="K174" s="70"/>
      <c r="L174" s="70"/>
      <c r="M174" s="70"/>
      <c r="N174" s="70"/>
      <c r="O174" s="70"/>
      <c r="P174" s="70"/>
      <c r="Q174" s="16"/>
    </row>
    <row r="175" spans="1:17">
      <c r="A175" s="77">
        <v>73</v>
      </c>
      <c r="B175" s="80" t="s">
        <v>143</v>
      </c>
      <c r="C175" s="70"/>
      <c r="D175" s="70"/>
      <c r="E175" s="70"/>
      <c r="F175" s="70"/>
      <c r="G175" s="70"/>
      <c r="H175" s="70"/>
      <c r="I175" s="70"/>
      <c r="J175" s="70"/>
      <c r="K175" s="70"/>
      <c r="L175" s="70"/>
      <c r="M175" s="70"/>
      <c r="N175" s="70"/>
      <c r="O175" s="70"/>
      <c r="P175" s="70"/>
      <c r="Q175" s="16"/>
    </row>
    <row r="176" spans="1:17">
      <c r="A176" s="77">
        <v>74</v>
      </c>
      <c r="B176" s="80" t="s">
        <v>144</v>
      </c>
      <c r="C176" s="70"/>
      <c r="D176" s="70"/>
      <c r="E176" s="70"/>
      <c r="F176" s="70"/>
      <c r="G176" s="70"/>
      <c r="H176" s="70"/>
      <c r="I176" s="70"/>
      <c r="J176" s="70"/>
      <c r="K176" s="70"/>
      <c r="L176" s="70"/>
      <c r="M176" s="70"/>
      <c r="N176" s="70"/>
      <c r="O176" s="70"/>
      <c r="P176" s="70"/>
      <c r="Q176" s="16"/>
    </row>
    <row r="177" spans="1:17">
      <c r="A177" s="77">
        <v>75</v>
      </c>
      <c r="B177" s="80" t="s">
        <v>145</v>
      </c>
      <c r="C177" s="70"/>
      <c r="D177" s="70"/>
      <c r="E177" s="70"/>
      <c r="F177" s="70"/>
      <c r="G177" s="70"/>
      <c r="H177" s="70"/>
      <c r="I177" s="70"/>
      <c r="J177" s="70"/>
      <c r="K177" s="70"/>
      <c r="L177" s="70"/>
      <c r="M177" s="70"/>
      <c r="N177" s="70"/>
      <c r="O177" s="70"/>
      <c r="P177" s="70"/>
      <c r="Q177" s="16"/>
    </row>
    <row r="178" spans="1:17">
      <c r="A178" s="77">
        <v>76</v>
      </c>
      <c r="B178" s="80" t="s">
        <v>146</v>
      </c>
      <c r="C178" s="70"/>
      <c r="D178" s="70"/>
      <c r="E178" s="70"/>
      <c r="F178" s="70"/>
      <c r="G178" s="70"/>
      <c r="H178" s="70"/>
      <c r="I178" s="70"/>
      <c r="J178" s="70"/>
      <c r="K178" s="70"/>
      <c r="L178" s="70"/>
      <c r="M178" s="70"/>
      <c r="N178" s="70"/>
      <c r="O178" s="70"/>
      <c r="P178" s="70"/>
      <c r="Q178" s="16"/>
    </row>
    <row r="179" spans="1:17">
      <c r="A179" s="77">
        <v>77</v>
      </c>
      <c r="B179" s="80" t="s">
        <v>147</v>
      </c>
      <c r="C179" s="70"/>
      <c r="D179" s="70"/>
      <c r="E179" s="70"/>
      <c r="F179" s="70"/>
      <c r="G179" s="70"/>
      <c r="H179" s="70"/>
      <c r="I179" s="70"/>
      <c r="J179" s="70"/>
      <c r="K179" s="70"/>
      <c r="L179" s="70"/>
      <c r="M179" s="70"/>
      <c r="N179" s="70"/>
      <c r="O179" s="70"/>
      <c r="P179" s="70"/>
      <c r="Q179" s="16"/>
    </row>
    <row r="180" spans="1:17">
      <c r="A180" s="77">
        <v>78</v>
      </c>
      <c r="B180" s="80" t="s">
        <v>148</v>
      </c>
      <c r="C180" s="70"/>
      <c r="D180" s="70"/>
      <c r="E180" s="70"/>
      <c r="F180" s="70"/>
      <c r="G180" s="70"/>
      <c r="H180" s="70"/>
      <c r="I180" s="70"/>
      <c r="J180" s="70"/>
      <c r="K180" s="70"/>
      <c r="L180" s="70"/>
      <c r="M180" s="70"/>
      <c r="N180" s="70"/>
      <c r="O180" s="70"/>
      <c r="P180" s="70"/>
      <c r="Q180" s="16"/>
    </row>
    <row r="181" spans="1:17">
      <c r="A181" s="77">
        <v>79</v>
      </c>
      <c r="B181" s="80" t="s">
        <v>149</v>
      </c>
      <c r="C181" s="70"/>
      <c r="D181" s="70"/>
      <c r="E181" s="70"/>
      <c r="F181" s="70"/>
      <c r="G181" s="70"/>
      <c r="H181" s="70"/>
      <c r="I181" s="70"/>
      <c r="J181" s="70"/>
      <c r="K181" s="70"/>
      <c r="L181" s="70"/>
      <c r="M181" s="70"/>
      <c r="N181" s="70"/>
      <c r="O181" s="70"/>
      <c r="P181" s="70"/>
      <c r="Q181" s="16"/>
    </row>
    <row r="182" spans="1:17">
      <c r="A182" s="77">
        <v>80</v>
      </c>
      <c r="B182" s="80" t="s">
        <v>150</v>
      </c>
      <c r="C182" s="70"/>
      <c r="D182" s="70"/>
      <c r="E182" s="70"/>
      <c r="F182" s="70"/>
      <c r="G182" s="70"/>
      <c r="H182" s="70"/>
      <c r="I182" s="70"/>
      <c r="J182" s="70"/>
      <c r="K182" s="70"/>
      <c r="L182" s="70"/>
      <c r="M182" s="70"/>
      <c r="N182" s="70"/>
      <c r="O182" s="70"/>
      <c r="P182" s="70"/>
      <c r="Q182" s="16"/>
    </row>
    <row r="183" spans="1:17">
      <c r="A183" s="77">
        <v>81</v>
      </c>
      <c r="B183" s="80" t="s">
        <v>151</v>
      </c>
      <c r="C183" s="70"/>
      <c r="D183" s="70"/>
      <c r="E183" s="70"/>
      <c r="F183" s="70"/>
      <c r="G183" s="70"/>
      <c r="H183" s="70"/>
      <c r="I183" s="70"/>
      <c r="J183" s="70"/>
      <c r="K183" s="70"/>
      <c r="L183" s="70"/>
      <c r="M183" s="70"/>
      <c r="N183" s="70"/>
      <c r="O183" s="70"/>
      <c r="P183" s="70"/>
      <c r="Q183" s="16"/>
    </row>
    <row r="184" spans="1:17">
      <c r="A184" s="77">
        <v>82</v>
      </c>
      <c r="B184" s="80" t="s">
        <v>152</v>
      </c>
      <c r="C184" s="70"/>
      <c r="D184" s="70"/>
      <c r="E184" s="70"/>
      <c r="F184" s="70"/>
      <c r="G184" s="70"/>
      <c r="H184" s="70"/>
      <c r="I184" s="70"/>
      <c r="J184" s="70"/>
      <c r="K184" s="70"/>
      <c r="L184" s="70"/>
      <c r="M184" s="70"/>
      <c r="N184" s="70"/>
      <c r="O184" s="70"/>
      <c r="P184" s="70"/>
      <c r="Q184" s="16"/>
    </row>
    <row r="185" spans="1:17">
      <c r="A185" s="77">
        <v>83</v>
      </c>
      <c r="B185" s="80" t="s">
        <v>153</v>
      </c>
      <c r="C185" s="70"/>
      <c r="D185" s="70"/>
      <c r="E185" s="70"/>
      <c r="F185" s="70"/>
      <c r="G185" s="70"/>
      <c r="H185" s="70"/>
      <c r="I185" s="70"/>
      <c r="J185" s="70"/>
      <c r="K185" s="70"/>
      <c r="L185" s="70"/>
      <c r="M185" s="70"/>
      <c r="N185" s="70"/>
      <c r="O185" s="70"/>
      <c r="P185" s="70"/>
      <c r="Q185" s="16"/>
    </row>
    <row r="186" spans="1:17">
      <c r="A186" s="77">
        <v>84</v>
      </c>
      <c r="B186" s="80" t="s">
        <v>154</v>
      </c>
      <c r="C186" s="70"/>
      <c r="D186" s="70"/>
      <c r="E186" s="70"/>
      <c r="F186" s="70"/>
      <c r="G186" s="70"/>
      <c r="H186" s="70"/>
      <c r="I186" s="70"/>
      <c r="J186" s="70"/>
      <c r="K186" s="70"/>
      <c r="L186" s="70"/>
      <c r="M186" s="70"/>
      <c r="N186" s="70"/>
      <c r="O186" s="70"/>
      <c r="P186" s="70"/>
      <c r="Q186" s="16"/>
    </row>
    <row r="187" spans="1:17">
      <c r="A187" s="77">
        <v>85</v>
      </c>
      <c r="B187" s="80" t="s">
        <v>155</v>
      </c>
      <c r="C187" s="70"/>
      <c r="D187" s="70"/>
      <c r="E187" s="70"/>
      <c r="F187" s="70"/>
      <c r="G187" s="70"/>
      <c r="H187" s="70"/>
      <c r="I187" s="70"/>
      <c r="J187" s="70"/>
      <c r="K187" s="70"/>
      <c r="L187" s="70"/>
      <c r="M187" s="70"/>
      <c r="N187" s="70"/>
      <c r="O187" s="70"/>
      <c r="P187" s="70"/>
      <c r="Q187" s="16"/>
    </row>
    <row r="188" spans="1:17">
      <c r="A188" s="77">
        <v>86</v>
      </c>
      <c r="B188" s="80" t="s">
        <v>156</v>
      </c>
      <c r="C188" s="70"/>
      <c r="D188" s="70"/>
      <c r="E188" s="70"/>
      <c r="F188" s="70"/>
      <c r="G188" s="70"/>
      <c r="H188" s="70"/>
      <c r="I188" s="70"/>
      <c r="J188" s="70"/>
      <c r="K188" s="70"/>
      <c r="L188" s="70"/>
      <c r="M188" s="70"/>
      <c r="N188" s="70"/>
      <c r="O188" s="70"/>
      <c r="P188" s="70"/>
      <c r="Q188" s="16"/>
    </row>
    <row r="189" spans="1:17">
      <c r="A189" s="77">
        <v>87</v>
      </c>
      <c r="B189" s="80" t="s">
        <v>157</v>
      </c>
      <c r="C189" s="70"/>
      <c r="D189" s="70"/>
      <c r="E189" s="70"/>
      <c r="F189" s="70"/>
      <c r="G189" s="70"/>
      <c r="H189" s="70"/>
      <c r="I189" s="70"/>
      <c r="J189" s="70"/>
      <c r="K189" s="70"/>
      <c r="L189" s="70"/>
      <c r="M189" s="70"/>
      <c r="N189" s="70"/>
      <c r="O189" s="70"/>
      <c r="P189" s="70"/>
      <c r="Q189" s="16"/>
    </row>
    <row r="190" spans="1:17">
      <c r="A190" s="77">
        <v>88</v>
      </c>
      <c r="B190" s="80" t="s">
        <v>158</v>
      </c>
      <c r="C190" s="70"/>
      <c r="D190" s="70"/>
      <c r="E190" s="70"/>
      <c r="F190" s="70"/>
      <c r="G190" s="70"/>
      <c r="H190" s="70"/>
      <c r="I190" s="70"/>
      <c r="J190" s="70"/>
      <c r="K190" s="70"/>
      <c r="L190" s="70"/>
      <c r="M190" s="70"/>
      <c r="N190" s="70"/>
      <c r="O190" s="70"/>
      <c r="P190" s="70"/>
      <c r="Q190" s="16"/>
    </row>
    <row r="191" spans="1:17">
      <c r="A191" s="77">
        <v>89</v>
      </c>
      <c r="B191" s="80" t="s">
        <v>316</v>
      </c>
      <c r="C191" s="70"/>
      <c r="D191" s="70"/>
      <c r="E191" s="70"/>
      <c r="F191" s="70"/>
      <c r="G191" s="70"/>
      <c r="H191" s="70"/>
      <c r="I191" s="70"/>
      <c r="J191" s="70"/>
      <c r="K191" s="70"/>
      <c r="L191" s="70"/>
      <c r="M191" s="70"/>
      <c r="N191" s="70"/>
      <c r="O191" s="70"/>
      <c r="P191" s="70"/>
      <c r="Q191" s="16"/>
    </row>
    <row r="192" spans="1:17">
      <c r="A192" s="77">
        <v>90</v>
      </c>
      <c r="B192" s="80" t="s">
        <v>317</v>
      </c>
      <c r="C192" s="70"/>
      <c r="D192" s="70"/>
      <c r="E192" s="70"/>
      <c r="F192" s="70"/>
      <c r="G192" s="70"/>
      <c r="H192" s="70"/>
      <c r="I192" s="70"/>
      <c r="J192" s="70"/>
      <c r="K192" s="70"/>
      <c r="L192" s="70"/>
      <c r="M192" s="70"/>
      <c r="N192" s="70"/>
      <c r="O192" s="70"/>
      <c r="P192" s="70"/>
      <c r="Q192" s="16"/>
    </row>
    <row r="193" spans="1:44">
      <c r="A193" s="77">
        <v>91</v>
      </c>
      <c r="B193" s="80" t="s">
        <v>159</v>
      </c>
      <c r="C193" s="70"/>
      <c r="D193" s="70"/>
      <c r="E193" s="70"/>
      <c r="F193" s="70"/>
      <c r="G193" s="70"/>
      <c r="H193" s="70"/>
      <c r="I193" s="70"/>
      <c r="J193" s="70"/>
      <c r="K193" s="70"/>
      <c r="L193" s="70"/>
      <c r="M193" s="70"/>
      <c r="N193" s="70"/>
      <c r="O193" s="70"/>
      <c r="P193" s="70"/>
      <c r="Q193" s="16"/>
    </row>
    <row r="194" spans="1:44">
      <c r="A194" s="77">
        <v>92</v>
      </c>
      <c r="B194" s="80" t="s">
        <v>160</v>
      </c>
      <c r="C194" s="70"/>
      <c r="D194" s="70"/>
      <c r="E194" s="70"/>
      <c r="F194" s="70"/>
      <c r="G194" s="70"/>
      <c r="H194" s="70"/>
      <c r="I194" s="70"/>
      <c r="J194" s="70"/>
      <c r="K194" s="70"/>
      <c r="L194" s="70"/>
      <c r="M194" s="70"/>
      <c r="N194" s="70"/>
      <c r="O194" s="70"/>
      <c r="P194" s="70"/>
      <c r="Q194" s="16"/>
    </row>
    <row r="195" spans="1:44">
      <c r="A195" s="77">
        <v>93</v>
      </c>
      <c r="B195" s="80" t="s">
        <v>161</v>
      </c>
      <c r="C195" s="70"/>
      <c r="D195" s="70"/>
      <c r="E195" s="70"/>
      <c r="F195" s="70"/>
      <c r="G195" s="70"/>
      <c r="H195" s="70"/>
      <c r="I195" s="70"/>
      <c r="J195" s="70"/>
      <c r="K195" s="70"/>
      <c r="L195" s="70"/>
      <c r="M195" s="70"/>
      <c r="N195" s="70"/>
      <c r="O195" s="70"/>
      <c r="P195" s="70"/>
      <c r="Q195" s="16"/>
    </row>
    <row r="196" spans="1:44">
      <c r="A196" s="77">
        <v>94</v>
      </c>
      <c r="B196" s="80" t="s">
        <v>162</v>
      </c>
      <c r="C196" s="70"/>
      <c r="D196" s="70"/>
      <c r="E196" s="70"/>
      <c r="F196" s="70"/>
      <c r="G196" s="70"/>
      <c r="H196" s="70"/>
      <c r="I196" s="70"/>
      <c r="J196" s="70"/>
      <c r="K196" s="70"/>
      <c r="L196" s="70"/>
      <c r="M196" s="70"/>
      <c r="N196" s="70"/>
      <c r="O196" s="70"/>
      <c r="P196" s="70"/>
      <c r="Q196" s="16"/>
    </row>
    <row r="197" spans="1:44">
      <c r="A197" s="77">
        <v>95</v>
      </c>
      <c r="B197" s="80" t="s">
        <v>163</v>
      </c>
      <c r="C197" s="70"/>
      <c r="D197" s="70"/>
      <c r="E197" s="70"/>
      <c r="F197" s="70"/>
      <c r="G197" s="70"/>
      <c r="H197" s="70"/>
      <c r="I197" s="70"/>
      <c r="J197" s="70"/>
      <c r="K197" s="70"/>
      <c r="L197" s="70"/>
      <c r="M197" s="70"/>
      <c r="N197" s="70"/>
      <c r="O197" s="70"/>
      <c r="P197" s="70"/>
      <c r="Q197" s="16"/>
    </row>
    <row r="198" spans="1:44">
      <c r="A198" s="77">
        <v>96</v>
      </c>
      <c r="B198" s="80" t="s">
        <v>164</v>
      </c>
      <c r="C198" s="70"/>
      <c r="D198" s="70"/>
      <c r="E198" s="70"/>
      <c r="F198" s="70"/>
      <c r="G198" s="70"/>
      <c r="H198" s="70"/>
      <c r="I198" s="70"/>
      <c r="J198" s="70"/>
      <c r="K198" s="70"/>
      <c r="L198" s="70"/>
      <c r="M198" s="70"/>
      <c r="N198" s="70"/>
      <c r="O198" s="70"/>
      <c r="P198" s="70"/>
      <c r="Q198" s="16"/>
    </row>
    <row r="199" spans="1:44">
      <c r="A199" s="77">
        <v>97</v>
      </c>
      <c r="B199" s="80" t="s">
        <v>165</v>
      </c>
      <c r="C199" s="70"/>
      <c r="D199" s="70"/>
      <c r="E199" s="70"/>
      <c r="F199" s="70"/>
      <c r="G199" s="70"/>
      <c r="H199" s="70"/>
      <c r="I199" s="70"/>
      <c r="J199" s="70"/>
      <c r="K199" s="70"/>
      <c r="L199" s="70"/>
      <c r="M199" s="70"/>
      <c r="N199" s="70"/>
      <c r="O199" s="70"/>
      <c r="P199" s="70"/>
      <c r="Q199" s="16"/>
    </row>
    <row r="200" spans="1:44">
      <c r="A200" s="77">
        <v>98</v>
      </c>
      <c r="B200" s="80" t="s">
        <v>166</v>
      </c>
      <c r="C200" s="70"/>
      <c r="D200" s="70"/>
      <c r="E200" s="70"/>
      <c r="F200" s="70"/>
      <c r="G200" s="70"/>
      <c r="H200" s="70"/>
      <c r="I200" s="70"/>
      <c r="J200" s="70"/>
      <c r="K200" s="70"/>
      <c r="L200" s="70"/>
      <c r="M200" s="70"/>
      <c r="N200" s="70"/>
      <c r="O200" s="70"/>
      <c r="P200" s="70"/>
      <c r="Q200" s="16"/>
    </row>
    <row r="201" spans="1:44">
      <c r="A201" s="77">
        <v>99</v>
      </c>
      <c r="B201" s="80" t="s">
        <v>167</v>
      </c>
      <c r="C201" s="70"/>
      <c r="D201" s="70"/>
      <c r="E201" s="70"/>
      <c r="F201" s="70"/>
      <c r="G201" s="70"/>
      <c r="H201" s="70"/>
      <c r="I201" s="70"/>
      <c r="J201" s="70"/>
      <c r="K201" s="70"/>
      <c r="L201" s="70"/>
      <c r="M201" s="70"/>
      <c r="N201" s="70"/>
      <c r="O201" s="70"/>
      <c r="P201" s="70"/>
      <c r="Q201" s="16"/>
    </row>
    <row r="205" spans="1:44" ht="23.5">
      <c r="A205" s="25" t="s">
        <v>184</v>
      </c>
    </row>
    <row r="206" spans="1:44" ht="13.5" customHeight="1">
      <c r="A206" s="17" t="s">
        <v>296</v>
      </c>
    </row>
    <row r="207" spans="1:44" ht="13.5" customHeight="1">
      <c r="A207" s="17"/>
    </row>
    <row r="208" spans="1:44" customFormat="1">
      <c r="A208" s="23" t="s">
        <v>7</v>
      </c>
      <c r="B208" s="19"/>
      <c r="C208" s="19"/>
      <c r="D208" s="19"/>
      <c r="E208" s="19"/>
      <c r="F208" s="19"/>
      <c r="K208" s="24" t="s">
        <v>224</v>
      </c>
      <c r="L208" s="19"/>
      <c r="M208" s="19"/>
      <c r="N208" s="19"/>
      <c r="O208" s="19"/>
      <c r="Q208" s="24" t="s">
        <v>183</v>
      </c>
      <c r="R208" s="19"/>
      <c r="S208" s="19"/>
      <c r="T208" s="19"/>
      <c r="U208" s="19"/>
      <c r="V208" s="19"/>
      <c r="W208" s="19"/>
      <c r="X208" s="19"/>
      <c r="Y208" s="19"/>
      <c r="Z208" s="19"/>
      <c r="AA208" s="19"/>
      <c r="AB208" s="19"/>
      <c r="AC208" s="19"/>
      <c r="AD208" s="19"/>
      <c r="AE208" s="19"/>
      <c r="AF208" s="19"/>
      <c r="AG208" s="19"/>
      <c r="AK208" s="2"/>
      <c r="AL208" s="2"/>
      <c r="AM208" s="2"/>
      <c r="AN208" s="29"/>
      <c r="AO208" s="30"/>
      <c r="AP208" s="2"/>
      <c r="AQ208" s="2"/>
      <c r="AR208" s="2"/>
    </row>
    <row r="209" spans="1:41" customFormat="1" ht="42.75" customHeight="1">
      <c r="A209" s="20" t="s">
        <v>168</v>
      </c>
      <c r="B209" s="21"/>
      <c r="C209" s="21"/>
      <c r="D209" s="21"/>
      <c r="E209" s="21"/>
      <c r="F209" s="21"/>
      <c r="G209" s="21"/>
      <c r="H209" s="21"/>
      <c r="I209" s="21"/>
      <c r="J209" s="22"/>
      <c r="K209" s="91">
        <v>0.53100000000000003</v>
      </c>
      <c r="L209" s="92"/>
      <c r="M209" s="93" t="s">
        <v>225</v>
      </c>
      <c r="N209" s="93"/>
      <c r="O209" s="94" t="s">
        <v>226</v>
      </c>
      <c r="P209" s="95"/>
      <c r="Q209" s="64" t="s">
        <v>227</v>
      </c>
      <c r="R209" s="27"/>
      <c r="S209" s="27"/>
      <c r="T209" s="27"/>
      <c r="U209" s="27"/>
      <c r="V209" s="27"/>
      <c r="W209" s="27"/>
      <c r="X209" s="27"/>
      <c r="Y209" s="27"/>
      <c r="Z209" s="27"/>
      <c r="AA209" s="27"/>
      <c r="AB209" s="27"/>
      <c r="AC209" s="27"/>
      <c r="AD209" s="27"/>
      <c r="AE209" s="27"/>
      <c r="AF209" s="27"/>
      <c r="AG209" s="28"/>
      <c r="AM209" s="2"/>
      <c r="AN209" s="29"/>
      <c r="AO209" s="30"/>
    </row>
    <row r="210" spans="1:41" customFormat="1" ht="42.75" customHeight="1">
      <c r="A210" s="20" t="s">
        <v>169</v>
      </c>
      <c r="B210" s="21"/>
      <c r="C210" s="21"/>
      <c r="D210" s="21"/>
      <c r="E210" s="21"/>
      <c r="F210" s="21"/>
      <c r="G210" s="21"/>
      <c r="H210" s="21"/>
      <c r="I210" s="21"/>
      <c r="J210" s="22"/>
      <c r="K210" s="91">
        <v>0.15</v>
      </c>
      <c r="L210" s="92"/>
      <c r="M210" s="93" t="s">
        <v>225</v>
      </c>
      <c r="N210" s="93"/>
      <c r="O210" s="94" t="s">
        <v>226</v>
      </c>
      <c r="P210" s="95"/>
      <c r="Q210" s="306" t="s">
        <v>318</v>
      </c>
      <c r="R210" s="307"/>
      <c r="S210" s="307"/>
      <c r="T210" s="307"/>
      <c r="U210" s="307"/>
      <c r="V210" s="307"/>
      <c r="W210" s="307"/>
      <c r="X210" s="307"/>
      <c r="Y210" s="307"/>
      <c r="Z210" s="307"/>
      <c r="AA210" s="307"/>
      <c r="AB210" s="307"/>
      <c r="AC210" s="307"/>
      <c r="AD210" s="307"/>
      <c r="AE210" s="307"/>
      <c r="AF210" s="307"/>
      <c r="AG210" s="308"/>
      <c r="AN210" s="60"/>
      <c r="AO210" s="61"/>
    </row>
    <row r="211" spans="1:41" customFormat="1" ht="42.75" customHeight="1">
      <c r="A211" s="20" t="s">
        <v>248</v>
      </c>
      <c r="B211" s="21"/>
      <c r="C211" s="21"/>
      <c r="D211" s="21"/>
      <c r="E211" s="21"/>
      <c r="F211" s="21"/>
      <c r="G211" s="21"/>
      <c r="H211" s="21"/>
      <c r="I211" s="21"/>
      <c r="J211" s="22"/>
      <c r="K211" s="322">
        <v>0.36</v>
      </c>
      <c r="L211" s="323"/>
      <c r="M211" s="93" t="s">
        <v>225</v>
      </c>
      <c r="N211" s="93"/>
      <c r="O211" s="94" t="s">
        <v>226</v>
      </c>
      <c r="P211" s="95"/>
      <c r="Q211" s="306" t="s">
        <v>319</v>
      </c>
      <c r="R211" s="307"/>
      <c r="S211" s="307"/>
      <c r="T211" s="307"/>
      <c r="U211" s="307"/>
      <c r="V211" s="307"/>
      <c r="W211" s="307"/>
      <c r="X211" s="307"/>
      <c r="Y211" s="307"/>
      <c r="Z211" s="307"/>
      <c r="AA211" s="307"/>
      <c r="AB211" s="307"/>
      <c r="AC211" s="307"/>
      <c r="AD211" s="307"/>
      <c r="AE211" s="307"/>
      <c r="AF211" s="307"/>
      <c r="AG211" s="308"/>
      <c r="AN211" s="60"/>
      <c r="AO211" s="61"/>
    </row>
    <row r="212" spans="1:41" customFormat="1" ht="71.25" customHeight="1">
      <c r="A212" s="20" t="s">
        <v>170</v>
      </c>
      <c r="B212" s="21"/>
      <c r="C212" s="21"/>
      <c r="D212" s="21"/>
      <c r="E212" s="21"/>
      <c r="F212" s="21"/>
      <c r="G212" s="21"/>
      <c r="H212" s="21"/>
      <c r="I212" s="21"/>
      <c r="J212" s="22"/>
      <c r="K212" s="324" t="s">
        <v>249</v>
      </c>
      <c r="L212" s="325"/>
      <c r="M212" s="93"/>
      <c r="N212" s="93"/>
      <c r="O212" s="318" t="s">
        <v>250</v>
      </c>
      <c r="P212" s="319"/>
      <c r="Q212" s="306" t="s">
        <v>320</v>
      </c>
      <c r="R212" s="307"/>
      <c r="S212" s="307"/>
      <c r="T212" s="307"/>
      <c r="U212" s="307"/>
      <c r="V212" s="307"/>
      <c r="W212" s="307"/>
      <c r="X212" s="307"/>
      <c r="Y212" s="307"/>
      <c r="Z212" s="307"/>
      <c r="AA212" s="307"/>
      <c r="AB212" s="307"/>
      <c r="AC212" s="307"/>
      <c r="AD212" s="307"/>
      <c r="AE212" s="307"/>
      <c r="AF212" s="307"/>
      <c r="AG212" s="308"/>
      <c r="AN212" s="60"/>
      <c r="AO212" s="61"/>
    </row>
    <row r="213" spans="1:41" customFormat="1" ht="42.75" hidden="1" customHeight="1">
      <c r="A213" s="20" t="s">
        <v>297</v>
      </c>
      <c r="B213" s="21"/>
      <c r="C213" s="21"/>
      <c r="D213" s="21"/>
      <c r="E213" s="21"/>
      <c r="F213" s="21"/>
      <c r="G213" s="21"/>
      <c r="H213" s="21"/>
      <c r="I213" s="21"/>
      <c r="J213" s="22"/>
      <c r="K213" s="324">
        <v>43</v>
      </c>
      <c r="L213" s="325"/>
      <c r="M213" s="93" t="s">
        <v>52</v>
      </c>
      <c r="N213" s="93"/>
      <c r="O213" s="318" t="s">
        <v>250</v>
      </c>
      <c r="P213" s="319"/>
      <c r="Q213" s="306" t="s">
        <v>298</v>
      </c>
      <c r="R213" s="307"/>
      <c r="S213" s="307"/>
      <c r="T213" s="307"/>
      <c r="U213" s="307"/>
      <c r="V213" s="307"/>
      <c r="W213" s="307"/>
      <c r="X213" s="307"/>
      <c r="Y213" s="307"/>
      <c r="Z213" s="307"/>
      <c r="AA213" s="307"/>
      <c r="AB213" s="307"/>
      <c r="AC213" s="307"/>
      <c r="AD213" s="307"/>
      <c r="AE213" s="307"/>
      <c r="AF213" s="307"/>
      <c r="AG213" s="308"/>
      <c r="AN213" s="60"/>
      <c r="AO213" s="61"/>
    </row>
    <row r="214" spans="1:41" customFormat="1" ht="42.75" customHeight="1">
      <c r="A214" s="20" t="s">
        <v>251</v>
      </c>
      <c r="B214" s="21"/>
      <c r="C214" s="21"/>
      <c r="D214" s="21"/>
      <c r="E214" s="21"/>
      <c r="F214" s="21"/>
      <c r="G214" s="21"/>
      <c r="H214" s="21"/>
      <c r="I214" s="21"/>
      <c r="J214" s="22"/>
      <c r="K214" s="320">
        <v>3739</v>
      </c>
      <c r="L214" s="321"/>
      <c r="M214" s="317" t="s">
        <v>252</v>
      </c>
      <c r="N214" s="317"/>
      <c r="O214" s="318" t="s">
        <v>226</v>
      </c>
      <c r="P214" s="319"/>
      <c r="Q214" s="96" t="s">
        <v>228</v>
      </c>
      <c r="R214" s="97"/>
      <c r="S214" s="97"/>
      <c r="T214" s="97"/>
      <c r="U214" s="97"/>
      <c r="V214" s="97"/>
      <c r="W214" s="97"/>
      <c r="X214" s="97"/>
      <c r="Y214" s="97"/>
      <c r="Z214" s="97"/>
      <c r="AA214" s="97"/>
      <c r="AB214" s="97"/>
      <c r="AC214" s="97"/>
      <c r="AD214" s="97"/>
      <c r="AE214" s="97"/>
      <c r="AF214" s="97"/>
      <c r="AG214" s="98"/>
      <c r="AN214" s="60"/>
      <c r="AO214" s="61"/>
    </row>
    <row r="215" spans="1:41" customFormat="1" ht="42.75" customHeight="1">
      <c r="A215" s="81" t="s">
        <v>321</v>
      </c>
      <c r="B215" s="21"/>
      <c r="C215" s="21"/>
      <c r="D215" s="21"/>
      <c r="E215" s="21"/>
      <c r="F215" s="21"/>
      <c r="G215" s="21"/>
      <c r="H215" s="21"/>
      <c r="I215" s="21"/>
      <c r="J215" s="22"/>
      <c r="K215" s="320">
        <v>6626</v>
      </c>
      <c r="L215" s="321"/>
      <c r="M215" s="317" t="s">
        <v>252</v>
      </c>
      <c r="N215" s="317"/>
      <c r="O215" s="318" t="s">
        <v>226</v>
      </c>
      <c r="P215" s="319"/>
      <c r="Q215" s="96" t="s">
        <v>229</v>
      </c>
      <c r="R215" s="97"/>
      <c r="S215" s="97"/>
      <c r="T215" s="97"/>
      <c r="U215" s="97"/>
      <c r="V215" s="97"/>
      <c r="W215" s="97"/>
      <c r="X215" s="97"/>
      <c r="Y215" s="97"/>
      <c r="Z215" s="97"/>
      <c r="AA215" s="97"/>
      <c r="AB215" s="97"/>
      <c r="AC215" s="97"/>
      <c r="AD215" s="97"/>
      <c r="AE215" s="97"/>
      <c r="AF215" s="97"/>
      <c r="AG215" s="98"/>
      <c r="AN215" s="60"/>
      <c r="AO215" s="61"/>
    </row>
    <row r="216" spans="1:41" customFormat="1" ht="42.75" customHeight="1">
      <c r="A216" s="81" t="s">
        <v>322</v>
      </c>
      <c r="B216" s="21"/>
      <c r="C216" s="21"/>
      <c r="D216" s="21"/>
      <c r="E216" s="21"/>
      <c r="F216" s="21"/>
      <c r="G216" s="21"/>
      <c r="H216" s="21"/>
      <c r="I216" s="21"/>
      <c r="J216" s="22"/>
      <c r="K216" s="328" t="s">
        <v>323</v>
      </c>
      <c r="L216" s="329"/>
      <c r="M216" s="317" t="s">
        <v>252</v>
      </c>
      <c r="N216" s="317"/>
      <c r="O216" s="318" t="s">
        <v>226</v>
      </c>
      <c r="P216" s="319"/>
      <c r="Q216" s="96" t="s">
        <v>229</v>
      </c>
      <c r="R216" s="97"/>
      <c r="S216" s="97"/>
      <c r="T216" s="97"/>
      <c r="U216" s="97"/>
      <c r="V216" s="97"/>
      <c r="W216" s="97"/>
      <c r="X216" s="97"/>
      <c r="Y216" s="97"/>
      <c r="Z216" s="97"/>
      <c r="AA216" s="97"/>
      <c r="AB216" s="97"/>
      <c r="AC216" s="97"/>
      <c r="AD216" s="97"/>
      <c r="AE216" s="97"/>
      <c r="AF216" s="97"/>
      <c r="AG216" s="98"/>
      <c r="AN216" s="60"/>
      <c r="AO216" s="61"/>
    </row>
    <row r="217" spans="1:41" customFormat="1" ht="42.75" customHeight="1">
      <c r="A217" s="20" t="s">
        <v>179</v>
      </c>
      <c r="B217" s="21"/>
      <c r="C217" s="21"/>
      <c r="D217" s="21"/>
      <c r="E217" s="21"/>
      <c r="F217" s="21"/>
      <c r="G217" s="21"/>
      <c r="H217" s="21"/>
      <c r="I217" s="21"/>
      <c r="J217" s="22"/>
      <c r="K217" s="320">
        <v>4944</v>
      </c>
      <c r="L217" s="321"/>
      <c r="M217" s="317" t="s">
        <v>252</v>
      </c>
      <c r="N217" s="317"/>
      <c r="O217" s="318" t="s">
        <v>226</v>
      </c>
      <c r="P217" s="319"/>
      <c r="Q217" s="96" t="s">
        <v>324</v>
      </c>
      <c r="R217" s="97"/>
      <c r="S217" s="97"/>
      <c r="T217" s="97"/>
      <c r="U217" s="97"/>
      <c r="V217" s="97"/>
      <c r="W217" s="97"/>
      <c r="X217" s="97"/>
      <c r="Y217" s="97"/>
      <c r="Z217" s="97"/>
      <c r="AA217" s="97"/>
      <c r="AB217" s="97"/>
      <c r="AC217" s="97"/>
      <c r="AD217" s="97"/>
      <c r="AE217" s="97"/>
      <c r="AF217" s="97"/>
      <c r="AG217" s="98"/>
      <c r="AN217" s="60"/>
      <c r="AO217" s="61"/>
    </row>
    <row r="218" spans="1:41" customFormat="1" ht="42.75" customHeight="1">
      <c r="A218" s="20" t="s">
        <v>180</v>
      </c>
      <c r="B218" s="21"/>
      <c r="C218" s="21"/>
      <c r="D218" s="21"/>
      <c r="E218" s="21"/>
      <c r="F218" s="21"/>
      <c r="G218" s="21"/>
      <c r="H218" s="21"/>
      <c r="I218" s="21"/>
      <c r="J218" s="22"/>
      <c r="K218" s="91">
        <v>0.876</v>
      </c>
      <c r="L218" s="92"/>
      <c r="M218" s="317"/>
      <c r="N218" s="317"/>
      <c r="O218" s="318" t="s">
        <v>226</v>
      </c>
      <c r="P218" s="319"/>
      <c r="Q218" s="96" t="s">
        <v>230</v>
      </c>
      <c r="R218" s="97"/>
      <c r="S218" s="97"/>
      <c r="T218" s="97"/>
      <c r="U218" s="97"/>
      <c r="V218" s="97"/>
      <c r="W218" s="97"/>
      <c r="X218" s="97"/>
      <c r="Y218" s="97"/>
      <c r="Z218" s="97"/>
      <c r="AA218" s="97"/>
      <c r="AB218" s="97"/>
      <c r="AC218" s="97"/>
      <c r="AD218" s="97"/>
      <c r="AE218" s="97"/>
      <c r="AF218" s="97"/>
      <c r="AG218" s="98"/>
      <c r="AN218" s="60"/>
      <c r="AO218" s="61"/>
    </row>
    <row r="219" spans="1:41" customFormat="1" ht="42.75" customHeight="1">
      <c r="A219" s="20" t="s">
        <v>181</v>
      </c>
      <c r="B219" s="21"/>
      <c r="C219" s="21"/>
      <c r="D219" s="21"/>
      <c r="E219" s="21"/>
      <c r="F219" s="21"/>
      <c r="G219" s="21"/>
      <c r="H219" s="21"/>
      <c r="I219" s="21"/>
      <c r="J219" s="22"/>
      <c r="K219" s="322">
        <v>11.9</v>
      </c>
      <c r="L219" s="323"/>
      <c r="M219" s="93" t="s">
        <v>253</v>
      </c>
      <c r="N219" s="93"/>
      <c r="O219" s="318" t="s">
        <v>226</v>
      </c>
      <c r="P219" s="319"/>
      <c r="Q219" s="96" t="s">
        <v>231</v>
      </c>
      <c r="R219" s="97"/>
      <c r="S219" s="97"/>
      <c r="T219" s="97"/>
      <c r="U219" s="97"/>
      <c r="V219" s="97"/>
      <c r="W219" s="97"/>
      <c r="X219" s="97"/>
      <c r="Y219" s="97"/>
      <c r="Z219" s="97"/>
      <c r="AA219" s="97"/>
      <c r="AB219" s="97"/>
      <c r="AC219" s="97"/>
      <c r="AD219" s="97"/>
      <c r="AE219" s="97"/>
      <c r="AF219" s="97"/>
      <c r="AG219" s="98"/>
      <c r="AN219" s="60"/>
      <c r="AO219" s="61"/>
    </row>
    <row r="220" spans="1:41" customFormat="1" ht="42.75" customHeight="1">
      <c r="A220" s="15" t="s">
        <v>182</v>
      </c>
      <c r="B220" s="71"/>
      <c r="C220" s="71"/>
      <c r="D220" s="71"/>
      <c r="E220" s="71"/>
      <c r="F220" s="71"/>
      <c r="G220" s="71"/>
      <c r="H220" s="71"/>
      <c r="I220" s="71"/>
      <c r="J220" s="65"/>
      <c r="K220" s="333">
        <v>3</v>
      </c>
      <c r="L220" s="334"/>
      <c r="M220" s="93" t="s">
        <v>253</v>
      </c>
      <c r="N220" s="93"/>
      <c r="O220" s="318" t="s">
        <v>226</v>
      </c>
      <c r="P220" s="319"/>
      <c r="Q220" s="96" t="s">
        <v>325</v>
      </c>
      <c r="R220" s="97"/>
      <c r="S220" s="97"/>
      <c r="T220" s="97"/>
      <c r="U220" s="97"/>
      <c r="V220" s="97"/>
      <c r="W220" s="97"/>
      <c r="X220" s="97"/>
      <c r="Y220" s="97"/>
      <c r="Z220" s="97"/>
      <c r="AA220" s="97"/>
      <c r="AB220" s="97"/>
      <c r="AC220" s="97"/>
      <c r="AD220" s="97"/>
      <c r="AE220" s="97"/>
      <c r="AF220" s="97"/>
      <c r="AG220" s="98"/>
      <c r="AN220" s="60"/>
      <c r="AO220" s="61"/>
    </row>
    <row r="221" spans="1:41" customFormat="1" ht="54.65" customHeight="1">
      <c r="A221" s="15" t="s">
        <v>288</v>
      </c>
      <c r="B221" s="71"/>
      <c r="C221" s="71"/>
      <c r="D221" s="71"/>
      <c r="E221" s="71"/>
      <c r="F221" s="71"/>
      <c r="G221" s="71"/>
      <c r="H221" s="71"/>
      <c r="I221" s="71"/>
      <c r="J221" s="65"/>
      <c r="K221" s="322">
        <v>707</v>
      </c>
      <c r="L221" s="323"/>
      <c r="M221" s="93" t="s">
        <v>254</v>
      </c>
      <c r="N221" s="93"/>
      <c r="O221" s="94" t="s">
        <v>255</v>
      </c>
      <c r="P221" s="95"/>
      <c r="Q221" s="96" t="s">
        <v>326</v>
      </c>
      <c r="R221" s="97"/>
      <c r="S221" s="97"/>
      <c r="T221" s="97"/>
      <c r="U221" s="97"/>
      <c r="V221" s="97"/>
      <c r="W221" s="97"/>
      <c r="X221" s="97"/>
      <c r="Y221" s="97"/>
      <c r="Z221" s="97"/>
      <c r="AA221" s="97"/>
      <c r="AB221" s="97"/>
      <c r="AC221" s="97"/>
      <c r="AD221" s="97"/>
      <c r="AE221" s="97"/>
      <c r="AF221" s="97"/>
      <c r="AG221" s="98"/>
      <c r="AN221" s="60"/>
      <c r="AO221" s="61"/>
    </row>
    <row r="222" spans="1:41" customFormat="1" ht="211" customHeight="1">
      <c r="A222" s="15" t="s">
        <v>289</v>
      </c>
      <c r="B222" s="71"/>
      <c r="C222" s="71"/>
      <c r="D222" s="71"/>
      <c r="E222" s="71"/>
      <c r="F222" s="71"/>
      <c r="G222" s="71"/>
      <c r="H222" s="71"/>
      <c r="I222" s="71"/>
      <c r="J222" s="65"/>
      <c r="K222" s="322">
        <v>308</v>
      </c>
      <c r="L222" s="323"/>
      <c r="M222" s="93" t="s">
        <v>254</v>
      </c>
      <c r="N222" s="93"/>
      <c r="O222" s="94" t="s">
        <v>255</v>
      </c>
      <c r="P222" s="95"/>
      <c r="Q222" s="96" t="s">
        <v>326</v>
      </c>
      <c r="R222" s="97"/>
      <c r="S222" s="97"/>
      <c r="T222" s="97"/>
      <c r="U222" s="97"/>
      <c r="V222" s="97"/>
      <c r="W222" s="97"/>
      <c r="X222" s="97"/>
      <c r="Y222" s="97"/>
      <c r="Z222" s="97"/>
      <c r="AA222" s="97"/>
      <c r="AB222" s="97"/>
      <c r="AC222" s="97"/>
      <c r="AD222" s="97"/>
      <c r="AE222" s="97"/>
      <c r="AF222" s="97"/>
      <c r="AG222" s="98"/>
      <c r="AN222" s="60"/>
      <c r="AO222" s="61"/>
    </row>
    <row r="223" spans="1:41" customFormat="1" ht="107.5" customHeight="1">
      <c r="A223" s="15" t="s">
        <v>272</v>
      </c>
      <c r="B223" s="71"/>
      <c r="C223" s="71"/>
      <c r="D223" s="71"/>
      <c r="E223" s="71"/>
      <c r="F223" s="71"/>
      <c r="G223" s="71"/>
      <c r="H223" s="71"/>
      <c r="I223" s="71"/>
      <c r="J223" s="65"/>
      <c r="K223" s="91">
        <v>0.72299999999999998</v>
      </c>
      <c r="L223" s="92"/>
      <c r="M223" s="93"/>
      <c r="N223" s="93"/>
      <c r="O223" s="94" t="s">
        <v>273</v>
      </c>
      <c r="P223" s="95"/>
      <c r="Q223" s="96" t="s">
        <v>327</v>
      </c>
      <c r="R223" s="97"/>
      <c r="S223" s="97"/>
      <c r="T223" s="97"/>
      <c r="U223" s="97"/>
      <c r="V223" s="97"/>
      <c r="W223" s="97"/>
      <c r="X223" s="97"/>
      <c r="Y223" s="97"/>
      <c r="Z223" s="97"/>
      <c r="AA223" s="97"/>
      <c r="AB223" s="97"/>
      <c r="AC223" s="97"/>
      <c r="AD223" s="97"/>
      <c r="AE223" s="97"/>
      <c r="AF223" s="97"/>
      <c r="AG223" s="98"/>
      <c r="AN223" s="60"/>
      <c r="AO223" s="61"/>
    </row>
    <row r="224" spans="1:41" customFormat="1" ht="54.65" customHeight="1">
      <c r="A224" s="88" t="s">
        <v>274</v>
      </c>
      <c r="B224" s="89"/>
      <c r="C224" s="89"/>
      <c r="D224" s="89"/>
      <c r="E224" s="89"/>
      <c r="F224" s="89"/>
      <c r="G224" s="89"/>
      <c r="H224" s="89"/>
      <c r="I224" s="89"/>
      <c r="J224" s="90"/>
      <c r="K224" s="91">
        <v>0.79200000000000004</v>
      </c>
      <c r="L224" s="92"/>
      <c r="M224" s="93"/>
      <c r="N224" s="93"/>
      <c r="O224" s="94" t="s">
        <v>273</v>
      </c>
      <c r="P224" s="95"/>
      <c r="Q224" s="96" t="s">
        <v>328</v>
      </c>
      <c r="R224" s="97"/>
      <c r="S224" s="97"/>
      <c r="T224" s="97"/>
      <c r="U224" s="97"/>
      <c r="V224" s="97"/>
      <c r="W224" s="97"/>
      <c r="X224" s="97"/>
      <c r="Y224" s="97"/>
      <c r="Z224" s="97"/>
      <c r="AA224" s="97"/>
      <c r="AB224" s="97"/>
      <c r="AC224" s="97"/>
      <c r="AD224" s="97"/>
      <c r="AE224" s="97"/>
      <c r="AF224" s="97"/>
      <c r="AG224" s="98"/>
      <c r="AN224" s="60"/>
      <c r="AO224" s="61"/>
    </row>
    <row r="225" spans="1:41" customFormat="1" ht="44.25" customHeight="1">
      <c r="A225" s="88" t="s">
        <v>275</v>
      </c>
      <c r="B225" s="89"/>
      <c r="C225" s="89"/>
      <c r="D225" s="89"/>
      <c r="E225" s="89"/>
      <c r="F225" s="89"/>
      <c r="G225" s="89"/>
      <c r="H225" s="89"/>
      <c r="I225" s="89"/>
      <c r="J225" s="90"/>
      <c r="K225" s="91">
        <v>0.79900000000000004</v>
      </c>
      <c r="L225" s="92"/>
      <c r="M225" s="93"/>
      <c r="N225" s="93"/>
      <c r="O225" s="94" t="s">
        <v>273</v>
      </c>
      <c r="P225" s="95"/>
      <c r="Q225" s="96" t="s">
        <v>329</v>
      </c>
      <c r="R225" s="97"/>
      <c r="S225" s="97"/>
      <c r="T225" s="97"/>
      <c r="U225" s="97"/>
      <c r="V225" s="97"/>
      <c r="W225" s="97"/>
      <c r="X225" s="97"/>
      <c r="Y225" s="97"/>
      <c r="Z225" s="97"/>
      <c r="AA225" s="97"/>
      <c r="AB225" s="97"/>
      <c r="AC225" s="97"/>
      <c r="AD225" s="97"/>
      <c r="AE225" s="97"/>
      <c r="AF225" s="97"/>
      <c r="AG225" s="98"/>
      <c r="AN225" s="60"/>
      <c r="AO225" s="61"/>
    </row>
    <row r="226" spans="1:41" ht="44.25" customHeight="1">
      <c r="A226" s="88" t="s">
        <v>276</v>
      </c>
      <c r="B226" s="89"/>
      <c r="C226" s="89"/>
      <c r="D226" s="89"/>
      <c r="E226" s="89"/>
      <c r="F226" s="89"/>
      <c r="G226" s="89"/>
      <c r="H226" s="89"/>
      <c r="I226" s="89"/>
      <c r="J226" s="90"/>
      <c r="K226" s="335">
        <v>3.0499999999999999E-2</v>
      </c>
      <c r="L226" s="336"/>
      <c r="M226" s="93"/>
      <c r="N226" s="93"/>
      <c r="O226" s="94" t="s">
        <v>277</v>
      </c>
      <c r="P226" s="95"/>
      <c r="Q226" s="96" t="s">
        <v>330</v>
      </c>
      <c r="R226" s="97"/>
      <c r="S226" s="97"/>
      <c r="T226" s="97"/>
      <c r="U226" s="97"/>
      <c r="V226" s="97"/>
      <c r="W226" s="97"/>
      <c r="X226" s="97"/>
      <c r="Y226" s="97"/>
      <c r="Z226" s="97"/>
      <c r="AA226" s="97"/>
      <c r="AB226" s="97"/>
      <c r="AC226" s="97"/>
      <c r="AD226" s="97"/>
      <c r="AE226" s="97"/>
      <c r="AF226" s="97"/>
      <c r="AG226" s="98"/>
      <c r="AH226"/>
      <c r="AI226"/>
      <c r="AJ226"/>
      <c r="AK226"/>
      <c r="AM226"/>
      <c r="AN226" s="60"/>
      <c r="AO226" s="61"/>
    </row>
    <row r="227" spans="1:41" ht="47.25" customHeight="1">
      <c r="A227" s="88" t="s">
        <v>278</v>
      </c>
      <c r="B227" s="89"/>
      <c r="C227" s="89"/>
      <c r="D227" s="89"/>
      <c r="E227" s="89"/>
      <c r="F227" s="89"/>
      <c r="G227" s="89"/>
      <c r="H227" s="89"/>
      <c r="I227" s="89"/>
      <c r="J227" s="90"/>
      <c r="K227" s="337">
        <v>1</v>
      </c>
      <c r="L227" s="338"/>
      <c r="M227" s="93"/>
      <c r="N227" s="93"/>
      <c r="O227" s="94" t="s">
        <v>273</v>
      </c>
      <c r="P227" s="95"/>
      <c r="Q227" s="96" t="s">
        <v>290</v>
      </c>
      <c r="R227" s="97"/>
      <c r="S227" s="97"/>
      <c r="T227" s="97"/>
      <c r="U227" s="97"/>
      <c r="V227" s="97"/>
      <c r="W227" s="97"/>
      <c r="X227" s="97"/>
      <c r="Y227" s="97"/>
      <c r="Z227" s="97"/>
      <c r="AA227" s="97"/>
      <c r="AB227" s="97"/>
      <c r="AC227" s="97"/>
      <c r="AD227" s="97"/>
      <c r="AE227" s="97"/>
      <c r="AF227" s="97"/>
      <c r="AG227" s="98"/>
      <c r="AM227"/>
      <c r="AN227" s="60"/>
      <c r="AO227" s="61"/>
    </row>
    <row r="228" spans="1:41" ht="56.5" customHeight="1">
      <c r="A228" s="85" t="s">
        <v>285</v>
      </c>
      <c r="B228" s="86"/>
      <c r="C228" s="86"/>
      <c r="D228" s="86"/>
      <c r="E228" s="86"/>
      <c r="F228" s="86"/>
      <c r="G228" s="86"/>
      <c r="H228" s="86"/>
      <c r="I228" s="86"/>
      <c r="J228" s="87"/>
      <c r="K228" s="91">
        <v>0.55500000000000005</v>
      </c>
      <c r="L228" s="92"/>
      <c r="M228" s="93"/>
      <c r="N228" s="93"/>
      <c r="O228" s="94" t="s">
        <v>273</v>
      </c>
      <c r="P228" s="95"/>
      <c r="Q228" s="96" t="s">
        <v>331</v>
      </c>
      <c r="R228" s="97"/>
      <c r="S228" s="97"/>
      <c r="T228" s="97"/>
      <c r="U228" s="97"/>
      <c r="V228" s="97"/>
      <c r="W228" s="97"/>
      <c r="X228" s="97"/>
      <c r="Y228" s="97"/>
      <c r="Z228" s="97"/>
      <c r="AA228" s="97"/>
      <c r="AB228" s="97"/>
      <c r="AC228" s="97"/>
      <c r="AD228" s="97"/>
      <c r="AE228" s="97"/>
      <c r="AF228" s="97"/>
      <c r="AG228" s="98"/>
    </row>
    <row r="229" spans="1:41" ht="118.5" customHeight="1">
      <c r="A229" s="85" t="s">
        <v>286</v>
      </c>
      <c r="B229" s="86"/>
      <c r="C229" s="86"/>
      <c r="D229" s="86"/>
      <c r="E229" s="86"/>
      <c r="F229" s="86"/>
      <c r="G229" s="86"/>
      <c r="H229" s="86"/>
      <c r="I229" s="86"/>
      <c r="J229" s="87"/>
      <c r="K229" s="91">
        <v>0.69499999999999995</v>
      </c>
      <c r="L229" s="92"/>
      <c r="M229" s="93"/>
      <c r="N229" s="93"/>
      <c r="O229" s="94" t="s">
        <v>273</v>
      </c>
      <c r="P229" s="95"/>
      <c r="Q229" s="96" t="s">
        <v>332</v>
      </c>
      <c r="R229" s="97"/>
      <c r="S229" s="97"/>
      <c r="T229" s="97"/>
      <c r="U229" s="97"/>
      <c r="V229" s="97"/>
      <c r="W229" s="97"/>
      <c r="X229" s="97"/>
      <c r="Y229" s="97"/>
      <c r="Z229" s="97"/>
      <c r="AA229" s="97"/>
      <c r="AB229" s="97"/>
      <c r="AC229" s="97"/>
      <c r="AD229" s="97"/>
      <c r="AE229" s="97"/>
      <c r="AF229" s="97"/>
      <c r="AG229" s="98"/>
    </row>
    <row r="230" spans="1:41" ht="58" customHeight="1">
      <c r="A230" s="85" t="s">
        <v>287</v>
      </c>
      <c r="B230" s="86"/>
      <c r="C230" s="86"/>
      <c r="D230" s="86"/>
      <c r="E230" s="86"/>
      <c r="F230" s="86"/>
      <c r="G230" s="86"/>
      <c r="H230" s="86"/>
      <c r="I230" s="86"/>
      <c r="J230" s="87"/>
      <c r="K230" s="91">
        <v>0.7</v>
      </c>
      <c r="L230" s="92"/>
      <c r="M230" s="93"/>
      <c r="N230" s="93"/>
      <c r="O230" s="94" t="s">
        <v>273</v>
      </c>
      <c r="P230" s="95"/>
      <c r="Q230" s="96" t="s">
        <v>333</v>
      </c>
      <c r="R230" s="97"/>
      <c r="S230" s="97"/>
      <c r="T230" s="97"/>
      <c r="U230" s="97"/>
      <c r="V230" s="97"/>
      <c r="W230" s="97"/>
      <c r="X230" s="97"/>
      <c r="Y230" s="97"/>
      <c r="Z230" s="97"/>
      <c r="AA230" s="97"/>
      <c r="AB230" s="97"/>
      <c r="AC230" s="97"/>
      <c r="AD230" s="97"/>
      <c r="AE230" s="97"/>
      <c r="AF230" s="97"/>
      <c r="AG230" s="98"/>
    </row>
    <row r="231" spans="1:41" ht="45.75" customHeight="1">
      <c r="A231" s="85" t="s">
        <v>291</v>
      </c>
      <c r="B231" s="86"/>
      <c r="C231" s="86"/>
      <c r="D231" s="86"/>
      <c r="E231" s="86"/>
      <c r="F231" s="86"/>
      <c r="G231" s="86"/>
      <c r="H231" s="86"/>
      <c r="I231" s="86"/>
      <c r="J231" s="87"/>
      <c r="K231" s="91">
        <v>1.4</v>
      </c>
      <c r="L231" s="92"/>
      <c r="M231" s="93"/>
      <c r="N231" s="93"/>
      <c r="O231" s="94" t="s">
        <v>273</v>
      </c>
      <c r="P231" s="95"/>
      <c r="Q231" s="96" t="s">
        <v>334</v>
      </c>
      <c r="R231" s="97"/>
      <c r="S231" s="97"/>
      <c r="T231" s="97"/>
      <c r="U231" s="97"/>
      <c r="V231" s="97"/>
      <c r="W231" s="97"/>
      <c r="X231" s="97"/>
      <c r="Y231" s="97"/>
      <c r="Z231" s="97"/>
      <c r="AA231" s="97"/>
      <c r="AB231" s="97"/>
      <c r="AC231" s="97"/>
      <c r="AD231" s="97"/>
      <c r="AE231" s="97"/>
      <c r="AF231" s="97"/>
      <c r="AG231" s="98"/>
    </row>
    <row r="232" spans="1:41" ht="48" customHeight="1">
      <c r="A232" s="88" t="s">
        <v>294</v>
      </c>
      <c r="B232" s="89"/>
      <c r="C232" s="89"/>
      <c r="D232" s="89"/>
      <c r="E232" s="89"/>
      <c r="F232" s="89"/>
      <c r="G232" s="89"/>
      <c r="H232" s="89"/>
      <c r="I232" s="89"/>
      <c r="J232" s="90"/>
      <c r="K232" s="91">
        <v>7.6999999999999999E-2</v>
      </c>
      <c r="L232" s="92"/>
      <c r="M232" s="339" t="s">
        <v>293</v>
      </c>
      <c r="N232" s="339"/>
      <c r="O232" s="94" t="s">
        <v>273</v>
      </c>
      <c r="P232" s="95"/>
      <c r="Q232" s="96" t="s">
        <v>292</v>
      </c>
      <c r="R232" s="97"/>
      <c r="S232" s="97"/>
      <c r="T232" s="97"/>
      <c r="U232" s="97"/>
      <c r="V232" s="97"/>
      <c r="W232" s="97"/>
      <c r="X232" s="97"/>
      <c r="Y232" s="97"/>
      <c r="Z232" s="97"/>
      <c r="AA232" s="97"/>
      <c r="AB232" s="97"/>
      <c r="AC232" s="97"/>
      <c r="AD232" s="97"/>
      <c r="AE232" s="97"/>
      <c r="AF232" s="97"/>
      <c r="AG232" s="98"/>
    </row>
    <row r="233" spans="1:41" ht="44.15" customHeight="1">
      <c r="A233" s="88" t="s">
        <v>295</v>
      </c>
      <c r="B233" s="89"/>
      <c r="C233" s="89"/>
      <c r="D233" s="89"/>
      <c r="E233" s="89"/>
      <c r="F233" s="89"/>
      <c r="G233" s="89"/>
      <c r="H233" s="89"/>
      <c r="I233" s="89"/>
      <c r="J233" s="90"/>
      <c r="K233" s="91">
        <v>0.157</v>
      </c>
      <c r="L233" s="92"/>
      <c r="M233" s="339" t="s">
        <v>293</v>
      </c>
      <c r="N233" s="339"/>
      <c r="O233" s="94" t="s">
        <v>273</v>
      </c>
      <c r="P233" s="95"/>
      <c r="Q233" s="96" t="s">
        <v>292</v>
      </c>
      <c r="R233" s="97"/>
      <c r="S233" s="97"/>
      <c r="T233" s="97"/>
      <c r="U233" s="97"/>
      <c r="V233" s="97"/>
      <c r="W233" s="97"/>
      <c r="X233" s="97"/>
      <c r="Y233" s="97"/>
      <c r="Z233" s="97"/>
      <c r="AA233" s="97"/>
      <c r="AB233" s="97"/>
      <c r="AC233" s="97"/>
      <c r="AD233" s="97"/>
      <c r="AE233" s="97"/>
      <c r="AF233" s="97"/>
      <c r="AG233" s="98"/>
    </row>
  </sheetData>
  <sheetProtection algorithmName="SHA-512" hashValue="IOGQkRgt1fP4d6nMSeyhNWDQ0Tx/2AQHdAHP7XP98d04wouC8EIzhyAbx7/hdIOWr2mCHnvyW+RoTsNDgot6Eg==" saltValue="6eX1l6CUL6dvb5Q3A/WsBA==" spinCount="100000" sheet="1" formatCells="0" selectLockedCells="1"/>
  <mergeCells count="309">
    <mergeCell ref="A233:J233"/>
    <mergeCell ref="K233:L233"/>
    <mergeCell ref="M233:N233"/>
    <mergeCell ref="O233:P233"/>
    <mergeCell ref="Q233:AG233"/>
    <mergeCell ref="A228:J228"/>
    <mergeCell ref="K228:L228"/>
    <mergeCell ref="M228:N228"/>
    <mergeCell ref="O228:P228"/>
    <mergeCell ref="Q228:AG228"/>
    <mergeCell ref="A229:J229"/>
    <mergeCell ref="K229:L229"/>
    <mergeCell ref="M229:N229"/>
    <mergeCell ref="O229:P229"/>
    <mergeCell ref="Q229:AG229"/>
    <mergeCell ref="A230:J230"/>
    <mergeCell ref="K230:L230"/>
    <mergeCell ref="M230:N230"/>
    <mergeCell ref="O230:P230"/>
    <mergeCell ref="Q230:AG230"/>
    <mergeCell ref="K232:L232"/>
    <mergeCell ref="M232:N232"/>
    <mergeCell ref="O232:P232"/>
    <mergeCell ref="Q232:AG232"/>
    <mergeCell ref="A226:J226"/>
    <mergeCell ref="K226:L226"/>
    <mergeCell ref="M226:N226"/>
    <mergeCell ref="O226:P226"/>
    <mergeCell ref="Q226:AG226"/>
    <mergeCell ref="A227:J227"/>
    <mergeCell ref="K227:L227"/>
    <mergeCell ref="M227:N227"/>
    <mergeCell ref="O227:P227"/>
    <mergeCell ref="Q227:AG227"/>
    <mergeCell ref="A224:J224"/>
    <mergeCell ref="K224:L224"/>
    <mergeCell ref="M224:N224"/>
    <mergeCell ref="O224:P224"/>
    <mergeCell ref="Q224:AG224"/>
    <mergeCell ref="A225:J225"/>
    <mergeCell ref="K225:L225"/>
    <mergeCell ref="M225:N225"/>
    <mergeCell ref="O225:P225"/>
    <mergeCell ref="Q225:AG225"/>
    <mergeCell ref="K219:L219"/>
    <mergeCell ref="M219:N219"/>
    <mergeCell ref="M223:N223"/>
    <mergeCell ref="O223:P223"/>
    <mergeCell ref="Q223:AG223"/>
    <mergeCell ref="K220:L220"/>
    <mergeCell ref="M220:N220"/>
    <mergeCell ref="O220:P220"/>
    <mergeCell ref="Q220:AG220"/>
    <mergeCell ref="K222:L222"/>
    <mergeCell ref="M222:N222"/>
    <mergeCell ref="O222:P222"/>
    <mergeCell ref="Q222:AG222"/>
    <mergeCell ref="K223:L223"/>
    <mergeCell ref="O219:P219"/>
    <mergeCell ref="Q219:AG219"/>
    <mergeCell ref="K221:L221"/>
    <mergeCell ref="M221:N221"/>
    <mergeCell ref="O221:P221"/>
    <mergeCell ref="Q221:AG221"/>
    <mergeCell ref="A63:J63"/>
    <mergeCell ref="Q215:AG215"/>
    <mergeCell ref="K216:L216"/>
    <mergeCell ref="M216:N216"/>
    <mergeCell ref="O216:P216"/>
    <mergeCell ref="Q216:AG216"/>
    <mergeCell ref="K217:L217"/>
    <mergeCell ref="M217:N217"/>
    <mergeCell ref="O217:P217"/>
    <mergeCell ref="Q217:AG217"/>
    <mergeCell ref="K215:L215"/>
    <mergeCell ref="M215:N215"/>
    <mergeCell ref="O215:P215"/>
    <mergeCell ref="D76:E77"/>
    <mergeCell ref="A78:C79"/>
    <mergeCell ref="A82:C83"/>
    <mergeCell ref="A80:AG80"/>
    <mergeCell ref="F84:AG85"/>
    <mergeCell ref="D78:E79"/>
    <mergeCell ref="D84:E85"/>
    <mergeCell ref="D82:E83"/>
    <mergeCell ref="A94:AG94"/>
    <mergeCell ref="A87:AG93"/>
    <mergeCell ref="A86:AG86"/>
    <mergeCell ref="K218:L218"/>
    <mergeCell ref="M218:N218"/>
    <mergeCell ref="O218:P218"/>
    <mergeCell ref="Q218:AG218"/>
    <mergeCell ref="A42:AG47"/>
    <mergeCell ref="Q213:AG213"/>
    <mergeCell ref="K214:L214"/>
    <mergeCell ref="Q214:AG214"/>
    <mergeCell ref="M214:N214"/>
    <mergeCell ref="O214:P214"/>
    <mergeCell ref="K211:L211"/>
    <mergeCell ref="M211:N211"/>
    <mergeCell ref="O211:P211"/>
    <mergeCell ref="Q211:AG211"/>
    <mergeCell ref="K212:L212"/>
    <mergeCell ref="K213:L213"/>
    <mergeCell ref="M213:N213"/>
    <mergeCell ref="O213:P213"/>
    <mergeCell ref="M212:N212"/>
    <mergeCell ref="O212:P212"/>
    <mergeCell ref="Q212:AG212"/>
    <mergeCell ref="T98:Y98"/>
    <mergeCell ref="Z98:AA98"/>
    <mergeCell ref="A84:C85"/>
    <mergeCell ref="F78:AG79"/>
    <mergeCell ref="F82:AG83"/>
    <mergeCell ref="D12:E12"/>
    <mergeCell ref="D13:E13"/>
    <mergeCell ref="T15:AG15"/>
    <mergeCell ref="F12:S12"/>
    <mergeCell ref="D15:E15"/>
    <mergeCell ref="K210:L210"/>
    <mergeCell ref="M210:N210"/>
    <mergeCell ref="O210:P210"/>
    <mergeCell ref="Q210:AG210"/>
    <mergeCell ref="K209:L209"/>
    <mergeCell ref="M209:N209"/>
    <mergeCell ref="O209:P209"/>
    <mergeCell ref="K63:AG63"/>
    <mergeCell ref="A64:J73"/>
    <mergeCell ref="A53:AG53"/>
    <mergeCell ref="F76:AG77"/>
    <mergeCell ref="A62:AG62"/>
    <mergeCell ref="A54:J54"/>
    <mergeCell ref="K54:AG54"/>
    <mergeCell ref="K55:AG61"/>
    <mergeCell ref="A74:AG74"/>
    <mergeCell ref="A55:J61"/>
    <mergeCell ref="A76:C77"/>
    <mergeCell ref="K64:AG73"/>
    <mergeCell ref="D16:E16"/>
    <mergeCell ref="I21:K21"/>
    <mergeCell ref="E21:H21"/>
    <mergeCell ref="AA21:AB21"/>
    <mergeCell ref="A20:AG20"/>
    <mergeCell ref="A1:AG1"/>
    <mergeCell ref="A2:AG3"/>
    <mergeCell ref="A11:C17"/>
    <mergeCell ref="T11:AG11"/>
    <mergeCell ref="F11:S11"/>
    <mergeCell ref="I8:K8"/>
    <mergeCell ref="F14:S14"/>
    <mergeCell ref="F15:S15"/>
    <mergeCell ref="G8:H8"/>
    <mergeCell ref="T13:AG13"/>
    <mergeCell ref="A8:D8"/>
    <mergeCell ref="F13:S13"/>
    <mergeCell ref="A9:C10"/>
    <mergeCell ref="F16:S16"/>
    <mergeCell ref="D11:E11"/>
    <mergeCell ref="D9:AG10"/>
    <mergeCell ref="L8:AG8"/>
    <mergeCell ref="E8:F8"/>
    <mergeCell ref="T14:AG14"/>
    <mergeCell ref="T17:AG17"/>
    <mergeCell ref="D17:E17"/>
    <mergeCell ref="AF19:AG19"/>
    <mergeCell ref="AB18:AG18"/>
    <mergeCell ref="F18:N18"/>
    <mergeCell ref="E19:L19"/>
    <mergeCell ref="A22:D23"/>
    <mergeCell ref="L21:M21"/>
    <mergeCell ref="E22:G23"/>
    <mergeCell ref="A21:D21"/>
    <mergeCell ref="I22:O22"/>
    <mergeCell ref="R21:U21"/>
    <mergeCell ref="AD22:AE22"/>
    <mergeCell ref="T23:U23"/>
    <mergeCell ref="X23:Y23"/>
    <mergeCell ref="AE40:AG40"/>
    <mergeCell ref="L40:Q40"/>
    <mergeCell ref="AE37:AF37"/>
    <mergeCell ref="AE32:AG32"/>
    <mergeCell ref="A33:AG33"/>
    <mergeCell ref="E28:F28"/>
    <mergeCell ref="T35:Z35"/>
    <mergeCell ref="E30:F30"/>
    <mergeCell ref="E31:F31"/>
    <mergeCell ref="S32:AD32"/>
    <mergeCell ref="AA36:AG36"/>
    <mergeCell ref="G32:R32"/>
    <mergeCell ref="AC40:AD40"/>
    <mergeCell ref="A38:AG38"/>
    <mergeCell ref="L39:U39"/>
    <mergeCell ref="AA39:AB39"/>
    <mergeCell ref="E40:K40"/>
    <mergeCell ref="E39:K39"/>
    <mergeCell ref="V39:Z39"/>
    <mergeCell ref="U37:V37"/>
    <mergeCell ref="AB37:AC37"/>
    <mergeCell ref="T36:Z36"/>
    <mergeCell ref="AE39:AG39"/>
    <mergeCell ref="AC39:AD39"/>
    <mergeCell ref="T40:U40"/>
    <mergeCell ref="P22:U22"/>
    <mergeCell ref="Z23:AA23"/>
    <mergeCell ref="A26:D32"/>
    <mergeCell ref="E29:F29"/>
    <mergeCell ref="AA24:AB24"/>
    <mergeCell ref="S24:Z24"/>
    <mergeCell ref="I23:O23"/>
    <mergeCell ref="P23:S23"/>
    <mergeCell ref="E32:F32"/>
    <mergeCell ref="S31:AD31"/>
    <mergeCell ref="T34:AG34"/>
    <mergeCell ref="A34:D37"/>
    <mergeCell ref="AF22:AG22"/>
    <mergeCell ref="Z22:AA22"/>
    <mergeCell ref="AB22:AC22"/>
    <mergeCell ref="S25:AD25"/>
    <mergeCell ref="V40:Z40"/>
    <mergeCell ref="G30:R30"/>
    <mergeCell ref="G29:R29"/>
    <mergeCell ref="G28:R28"/>
    <mergeCell ref="S28:AD28"/>
    <mergeCell ref="E35:S37"/>
    <mergeCell ref="S30:AD30"/>
    <mergeCell ref="A50:AG52"/>
    <mergeCell ref="A39:D39"/>
    <mergeCell ref="A41:AG41"/>
    <mergeCell ref="A18:D19"/>
    <mergeCell ref="AC19:AE19"/>
    <mergeCell ref="M19:O19"/>
    <mergeCell ref="AF23:AG23"/>
    <mergeCell ref="AC24:AG24"/>
    <mergeCell ref="N24:R24"/>
    <mergeCell ref="X37:Y37"/>
    <mergeCell ref="G31:R31"/>
    <mergeCell ref="G27:R27"/>
    <mergeCell ref="S27:AD27"/>
    <mergeCell ref="AC21:AD21"/>
    <mergeCell ref="AB26:AG26"/>
    <mergeCell ref="V21:X21"/>
    <mergeCell ref="AE25:AG25"/>
    <mergeCell ref="A49:AG49"/>
    <mergeCell ref="A48:AG48"/>
    <mergeCell ref="AA40:AB40"/>
    <mergeCell ref="R40:S40"/>
    <mergeCell ref="S19:AB19"/>
    <mergeCell ref="Z26:AA26"/>
    <mergeCell ref="G26:R26"/>
    <mergeCell ref="B4:R4"/>
    <mergeCell ref="S26:Y26"/>
    <mergeCell ref="A25:D25"/>
    <mergeCell ref="E24:K24"/>
    <mergeCell ref="A24:D24"/>
    <mergeCell ref="L24:M24"/>
    <mergeCell ref="E25:O25"/>
    <mergeCell ref="F17:S17"/>
    <mergeCell ref="U5:AG5"/>
    <mergeCell ref="A7:C7"/>
    <mergeCell ref="T4:AG4"/>
    <mergeCell ref="T6:AG6"/>
    <mergeCell ref="D7:F7"/>
    <mergeCell ref="A4:A6"/>
    <mergeCell ref="S4:S6"/>
    <mergeCell ref="G7:AG7"/>
    <mergeCell ref="B5:R6"/>
    <mergeCell ref="T12:AG12"/>
    <mergeCell ref="D14:E14"/>
    <mergeCell ref="N21:P21"/>
    <mergeCell ref="P19:R19"/>
    <mergeCell ref="X22:Y22"/>
    <mergeCell ref="P18:Z18"/>
    <mergeCell ref="T16:AG16"/>
    <mergeCell ref="AA35:AG35"/>
    <mergeCell ref="AE30:AG30"/>
    <mergeCell ref="E34:S34"/>
    <mergeCell ref="S29:AD29"/>
    <mergeCell ref="AB23:AC23"/>
    <mergeCell ref="V22:W23"/>
    <mergeCell ref="P25:R25"/>
    <mergeCell ref="AD23:AE23"/>
    <mergeCell ref="AE27:AG27"/>
    <mergeCell ref="AE28:AG28"/>
    <mergeCell ref="AE29:AG29"/>
    <mergeCell ref="AE31:AG31"/>
    <mergeCell ref="A231:J231"/>
    <mergeCell ref="A232:J232"/>
    <mergeCell ref="K231:L231"/>
    <mergeCell ref="M231:N231"/>
    <mergeCell ref="O231:P231"/>
    <mergeCell ref="Q231:AG231"/>
    <mergeCell ref="AL6:AM6"/>
    <mergeCell ref="AL7:AM7"/>
    <mergeCell ref="AL8:AM8"/>
    <mergeCell ref="AL9:AM9"/>
    <mergeCell ref="AL10:AM10"/>
    <mergeCell ref="AL11:AM11"/>
    <mergeCell ref="AL27:AM27"/>
    <mergeCell ref="AL21:AM21"/>
    <mergeCell ref="AL22:AL24"/>
    <mergeCell ref="AL25:AM25"/>
    <mergeCell ref="AL26:AM26"/>
    <mergeCell ref="AL38:AL40"/>
    <mergeCell ref="AL12:AM12"/>
    <mergeCell ref="AL15:AL19"/>
    <mergeCell ref="AL32:AL36"/>
    <mergeCell ref="Y21:Z21"/>
    <mergeCell ref="E26:F26"/>
    <mergeCell ref="E27:F27"/>
  </mergeCells>
  <phoneticPr fontId="2"/>
  <conditionalFormatting sqref="A228:A233">
    <cfRule type="expression" dxfId="15" priority="1" stopIfTrue="1">
      <formula>CELL("protect",A228)=0</formula>
    </cfRule>
  </conditionalFormatting>
  <conditionalFormatting sqref="A2:AG3">
    <cfRule type="cellIs" dxfId="14" priority="8" operator="equal">
      <formula>"【エラー】計画期間　始期（セルI21）と基準年度（セルL24）は同じ年度にはなりません。確認してください。"</formula>
    </cfRule>
  </conditionalFormatting>
  <conditionalFormatting sqref="A95:AG207">
    <cfRule type="expression" dxfId="13" priority="3" stopIfTrue="1">
      <formula>CELL("protect",A95)=0</formula>
    </cfRule>
  </conditionalFormatting>
  <conditionalFormatting sqref="F1:H20 S1:U20 I1:R23 V1:Z23 A1:E94 AR1:IV20 AS21:IV207 AR21:AR208 F22:H23 S22:U23 T25:Y25 L25:S39 Z25:Z39 J25:K74 F25:I94 T27:Y39 L40 V40 AH40:AJ40 L41:P75 Q41:AJ94 J76:P94 AH95:AJ102 AI103:AJ207 AH152:AH207 AH231:AJ65545 AR231:IV65545 A234:AG65545">
    <cfRule type="expression" dxfId="12" priority="12" stopIfTrue="1">
      <formula>CELL("protect",A1)=0</formula>
    </cfRule>
  </conditionalFormatting>
  <conditionalFormatting sqref="L24:R24">
    <cfRule type="expression" dxfId="11" priority="10" stopIfTrue="1">
      <formula>CELL("protect",L24)=0</formula>
    </cfRule>
  </conditionalFormatting>
  <conditionalFormatting sqref="AA1:AJ39">
    <cfRule type="expression" dxfId="10" priority="11" stopIfTrue="1">
      <formula>CELL("protect",AA1)=0</formula>
    </cfRule>
  </conditionalFormatting>
  <conditionalFormatting sqref="AN6:AN29 AP29 AP31 AN31:AN36">
    <cfRule type="expression" dxfId="9" priority="13" stopIfTrue="1">
      <formula>OR(AN6="要記入",AN6="入力ミス")</formula>
    </cfRule>
  </conditionalFormatting>
  <conditionalFormatting sqref="AN40">
    <cfRule type="expression" dxfId="8" priority="14" stopIfTrue="1">
      <formula>$AN$39="OK"</formula>
    </cfRule>
  </conditionalFormatting>
  <dataValidations count="5">
    <dataValidation type="list" allowBlank="1" showInputMessage="1" showErrorMessage="1" sqref="T37" xr:uid="{00000000-0002-0000-0000-000000000000}">
      <formula1>$Z$75:$AB$75</formula1>
    </dataValidation>
    <dataValidation type="list" allowBlank="1" showInputMessage="1" showErrorMessage="1" sqref="G8:H8" xr:uid="{00000000-0002-0000-0000-000001000000}">
      <formula1>$A$103:$A$201</formula1>
    </dataValidation>
    <dataValidation type="list" errorStyle="warning" allowBlank="1" showInputMessage="1" showErrorMessage="1" sqref="E40:K40" xr:uid="{00000000-0002-0000-0000-000002000000}">
      <formula1>$A$209:$A$232</formula1>
    </dataValidation>
    <dataValidation type="list" showInputMessage="1" showErrorMessage="1" sqref="E18" xr:uid="{6E28CA99-ED56-485E-8062-0196254977BE}">
      <formula1>"□,☑"</formula1>
    </dataValidation>
    <dataValidation type="list" allowBlank="1" showInputMessage="1" showErrorMessage="1" sqref="O18 AA18 H22 H23" xr:uid="{E11512C9-C6D2-497D-A229-96C02DE5EF1B}">
      <formula1>"□,☑"</formula1>
    </dataValidation>
  </dataValidations>
  <printOptions horizontalCentered="1" verticalCentered="1"/>
  <pageMargins left="0.59055118110236227" right="0.39370078740157483" top="0.59055118110236227" bottom="0.39370078740157483" header="0" footer="0"/>
  <pageSetup paperSize="9" scale="96" orientation="portrait" blackAndWhite="1" r:id="rId1"/>
  <headerFooter alignWithMargins="0"/>
  <rowBreaks count="2" manualBreakCount="2">
    <brk id="48" max="32" man="1"/>
    <brk id="97" max="32"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68444-C177-4F08-85BD-11D8167C7C78}">
  <sheetPr>
    <tabColor rgb="FF92D050"/>
  </sheetPr>
  <dimension ref="A1:AR233"/>
  <sheetViews>
    <sheetView view="pageBreakPreview" zoomScale="115" zoomScaleNormal="100" zoomScaleSheetLayoutView="115" workbookViewId="0">
      <selection activeCell="AN24" sqref="AN24"/>
    </sheetView>
  </sheetViews>
  <sheetFormatPr defaultColWidth="9" defaultRowHeight="13"/>
  <cols>
    <col min="1" max="1" width="3.90625" style="2" customWidth="1"/>
    <col min="2" max="33" width="2.7265625" style="2" customWidth="1"/>
    <col min="34" max="36" width="2.6328125" style="2" customWidth="1"/>
    <col min="37" max="37" width="3.7265625" style="2" customWidth="1"/>
    <col min="38" max="38" width="7" style="2" customWidth="1"/>
    <col min="39" max="39" width="18" style="2" customWidth="1"/>
    <col min="40" max="40" width="8.26953125" style="29" customWidth="1"/>
    <col min="41" max="41" width="43" style="30" customWidth="1"/>
    <col min="42" max="42" width="17" style="2" customWidth="1"/>
    <col min="43" max="43" width="4.453125" style="2" customWidth="1"/>
    <col min="44" max="16384" width="9" style="2"/>
  </cols>
  <sheetData>
    <row r="1" spans="1:43">
      <c r="A1" s="288" t="s">
        <v>41</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row>
    <row r="2" spans="1:43" ht="19" customHeight="1">
      <c r="A2" s="289" t="s">
        <v>337</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K2" s="31" t="s">
        <v>186</v>
      </c>
      <c r="AL2" s="32"/>
      <c r="AM2" s="33"/>
      <c r="AN2" s="34"/>
      <c r="AO2" s="35"/>
      <c r="AP2" s="33"/>
      <c r="AQ2" s="62"/>
    </row>
    <row r="3" spans="1:43" ht="9" customHeight="1">
      <c r="A3" s="245"/>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K3" s="36"/>
      <c r="AQ3" s="63"/>
    </row>
    <row r="4" spans="1:43" ht="14.25" customHeight="1">
      <c r="A4" s="157" t="s">
        <v>65</v>
      </c>
      <c r="B4" s="130" t="s">
        <v>9</v>
      </c>
      <c r="C4" s="131"/>
      <c r="D4" s="131"/>
      <c r="E4" s="131"/>
      <c r="F4" s="131"/>
      <c r="G4" s="131"/>
      <c r="H4" s="131"/>
      <c r="I4" s="132"/>
      <c r="J4" s="132"/>
      <c r="K4" s="132"/>
      <c r="L4" s="132"/>
      <c r="M4" s="132"/>
      <c r="N4" s="132"/>
      <c r="O4" s="132"/>
      <c r="P4" s="132"/>
      <c r="Q4" s="132"/>
      <c r="R4" s="133"/>
      <c r="S4" s="157" t="s">
        <v>66</v>
      </c>
      <c r="T4" s="130" t="s">
        <v>10</v>
      </c>
      <c r="U4" s="131"/>
      <c r="V4" s="131"/>
      <c r="W4" s="131"/>
      <c r="X4" s="131"/>
      <c r="Y4" s="131"/>
      <c r="Z4" s="131"/>
      <c r="AA4" s="131"/>
      <c r="AB4" s="131"/>
      <c r="AC4" s="131"/>
      <c r="AD4" s="131"/>
      <c r="AE4" s="131"/>
      <c r="AF4" s="131"/>
      <c r="AG4" s="133"/>
      <c r="AK4" s="37" t="s">
        <v>187</v>
      </c>
      <c r="AL4" s="38"/>
      <c r="AQ4" s="63"/>
    </row>
    <row r="5" spans="1:43" ht="10.5" customHeight="1">
      <c r="A5" s="158"/>
      <c r="B5" s="161" t="s">
        <v>271</v>
      </c>
      <c r="C5" s="162"/>
      <c r="D5" s="162"/>
      <c r="E5" s="162"/>
      <c r="F5" s="162"/>
      <c r="G5" s="162"/>
      <c r="H5" s="162"/>
      <c r="I5" s="162"/>
      <c r="J5" s="162"/>
      <c r="K5" s="162"/>
      <c r="L5" s="162"/>
      <c r="M5" s="162"/>
      <c r="N5" s="162"/>
      <c r="O5" s="162"/>
      <c r="P5" s="162"/>
      <c r="Q5" s="162"/>
      <c r="R5" s="163"/>
      <c r="S5" s="158"/>
      <c r="T5" s="1" t="s">
        <v>70</v>
      </c>
      <c r="U5" s="148" t="s">
        <v>270</v>
      </c>
      <c r="V5" s="148"/>
      <c r="W5" s="148"/>
      <c r="X5" s="148"/>
      <c r="Y5" s="148"/>
      <c r="Z5" s="148"/>
      <c r="AA5" s="148"/>
      <c r="AB5" s="148"/>
      <c r="AC5" s="148"/>
      <c r="AD5" s="148"/>
      <c r="AE5" s="148"/>
      <c r="AF5" s="148"/>
      <c r="AG5" s="149"/>
      <c r="AK5" s="39"/>
      <c r="AL5" s="38"/>
      <c r="AQ5" s="63"/>
    </row>
    <row r="6" spans="1:43" ht="21" customHeight="1">
      <c r="A6" s="159"/>
      <c r="B6" s="164"/>
      <c r="C6" s="165"/>
      <c r="D6" s="165"/>
      <c r="E6" s="165"/>
      <c r="F6" s="165"/>
      <c r="G6" s="165"/>
      <c r="H6" s="165"/>
      <c r="I6" s="165"/>
      <c r="J6" s="165"/>
      <c r="K6" s="165"/>
      <c r="L6" s="165"/>
      <c r="M6" s="165"/>
      <c r="N6" s="165"/>
      <c r="O6" s="165"/>
      <c r="P6" s="165"/>
      <c r="Q6" s="165"/>
      <c r="R6" s="166"/>
      <c r="S6" s="159"/>
      <c r="T6" s="152" t="s">
        <v>266</v>
      </c>
      <c r="U6" s="153"/>
      <c r="V6" s="153"/>
      <c r="W6" s="153"/>
      <c r="X6" s="153"/>
      <c r="Y6" s="153"/>
      <c r="Z6" s="153"/>
      <c r="AA6" s="153"/>
      <c r="AB6" s="153"/>
      <c r="AC6" s="153"/>
      <c r="AD6" s="153"/>
      <c r="AE6" s="153"/>
      <c r="AF6" s="153"/>
      <c r="AG6" s="154"/>
      <c r="AK6" s="40"/>
      <c r="AL6" s="99" t="s">
        <v>188</v>
      </c>
      <c r="AM6" s="99"/>
      <c r="AN6" s="41" t="s">
        <v>189</v>
      </c>
      <c r="AO6" s="42" t="s">
        <v>190</v>
      </c>
      <c r="AP6" s="43" t="s">
        <v>191</v>
      </c>
      <c r="AQ6" s="63"/>
    </row>
    <row r="7" spans="1:43" ht="19" customHeight="1">
      <c r="A7" s="111" t="s">
        <v>12</v>
      </c>
      <c r="B7" s="150"/>
      <c r="C7" s="151"/>
      <c r="D7" s="155" t="s">
        <v>67</v>
      </c>
      <c r="E7" s="156"/>
      <c r="F7" s="156"/>
      <c r="G7" s="160" t="s">
        <v>338</v>
      </c>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7"/>
      <c r="AK7" s="40"/>
      <c r="AL7" s="100" t="s">
        <v>192</v>
      </c>
      <c r="AM7" s="100"/>
      <c r="AN7" s="41" t="str">
        <f>IF(ISBLANK(B5),"要記入","OK")</f>
        <v>OK</v>
      </c>
      <c r="AO7" s="44" t="str">
        <f t="shared" ref="AO7:AO12" si="0">IF(AN7="OK","","『"&amp;AL7&amp;"』"&amp;"を入力してください。")</f>
        <v/>
      </c>
      <c r="AP7" s="43" t="s">
        <v>210</v>
      </c>
      <c r="AQ7" s="63"/>
    </row>
    <row r="8" spans="1:43" ht="26.25" customHeight="1">
      <c r="A8" s="167" t="s">
        <v>1</v>
      </c>
      <c r="B8" s="293"/>
      <c r="C8" s="293"/>
      <c r="D8" s="294"/>
      <c r="E8" s="257" t="s">
        <v>25</v>
      </c>
      <c r="F8" s="258"/>
      <c r="G8" s="295">
        <v>22</v>
      </c>
      <c r="H8" s="296"/>
      <c r="I8" s="155" t="s">
        <v>26</v>
      </c>
      <c r="J8" s="156"/>
      <c r="K8" s="156"/>
      <c r="L8" s="305" t="str">
        <f>IF(G8="","",VLOOKUP(G8,A103:B201,2,0))</f>
        <v>鉄鋼業</v>
      </c>
      <c r="M8" s="89"/>
      <c r="N8" s="89"/>
      <c r="O8" s="89"/>
      <c r="P8" s="89"/>
      <c r="Q8" s="89"/>
      <c r="R8" s="89"/>
      <c r="S8" s="89"/>
      <c r="T8" s="89"/>
      <c r="U8" s="89"/>
      <c r="V8" s="89"/>
      <c r="W8" s="89"/>
      <c r="X8" s="89"/>
      <c r="Y8" s="89"/>
      <c r="Z8" s="89"/>
      <c r="AA8" s="89"/>
      <c r="AB8" s="89"/>
      <c r="AC8" s="89"/>
      <c r="AD8" s="89"/>
      <c r="AE8" s="89"/>
      <c r="AF8" s="89"/>
      <c r="AG8" s="90"/>
      <c r="AK8" s="40"/>
      <c r="AL8" s="100" t="s">
        <v>193</v>
      </c>
      <c r="AM8" s="100"/>
      <c r="AN8" s="41" t="str">
        <f>IF(OR(ISBLANK(U5),ISBLANK(T6)),"要記入","OK")</f>
        <v>OK</v>
      </c>
      <c r="AO8" s="44" t="str">
        <f t="shared" si="0"/>
        <v/>
      </c>
      <c r="AP8" s="43" t="s">
        <v>211</v>
      </c>
      <c r="AQ8" s="63"/>
    </row>
    <row r="9" spans="1:43" ht="20.25" customHeight="1">
      <c r="A9" s="186" t="s">
        <v>13</v>
      </c>
      <c r="B9" s="297"/>
      <c r="C9" s="298"/>
      <c r="D9" s="302" t="s">
        <v>269</v>
      </c>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4"/>
      <c r="AK9" s="40"/>
      <c r="AL9" s="100" t="s">
        <v>194</v>
      </c>
      <c r="AM9" s="100"/>
      <c r="AN9" s="41" t="str">
        <f>IF(ISBLANK(G7),"要記入","OK")</f>
        <v>OK</v>
      </c>
      <c r="AO9" s="44" t="str">
        <f t="shared" si="0"/>
        <v/>
      </c>
      <c r="AP9" s="43" t="s">
        <v>212</v>
      </c>
      <c r="AQ9" s="63"/>
    </row>
    <row r="10" spans="1:43" ht="20.25" customHeight="1">
      <c r="A10" s="299"/>
      <c r="B10" s="300"/>
      <c r="C10" s="301"/>
      <c r="D10" s="164"/>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6"/>
      <c r="AK10" s="40"/>
      <c r="AL10" s="100" t="s">
        <v>1</v>
      </c>
      <c r="AM10" s="100"/>
      <c r="AN10" s="41" t="str">
        <f>IF(ISBLANK(G8),"要記入","OK")</f>
        <v>OK</v>
      </c>
      <c r="AO10" s="44" t="str">
        <f t="shared" si="0"/>
        <v/>
      </c>
      <c r="AP10" s="43" t="s">
        <v>213</v>
      </c>
      <c r="AQ10" s="63"/>
    </row>
    <row r="11" spans="1:43" ht="19" customHeight="1">
      <c r="A11" s="186" t="s">
        <v>37</v>
      </c>
      <c r="B11" s="187"/>
      <c r="C11" s="188"/>
      <c r="D11" s="167" t="s">
        <v>2</v>
      </c>
      <c r="E11" s="293"/>
      <c r="F11" s="167" t="s">
        <v>38</v>
      </c>
      <c r="G11" s="293"/>
      <c r="H11" s="293"/>
      <c r="I11" s="293"/>
      <c r="J11" s="293"/>
      <c r="K11" s="293"/>
      <c r="L11" s="293"/>
      <c r="M11" s="293"/>
      <c r="N11" s="293"/>
      <c r="O11" s="293"/>
      <c r="P11" s="293"/>
      <c r="Q11" s="293"/>
      <c r="R11" s="293"/>
      <c r="S11" s="294"/>
      <c r="T11" s="293" t="s">
        <v>57</v>
      </c>
      <c r="U11" s="293"/>
      <c r="V11" s="293"/>
      <c r="W11" s="293"/>
      <c r="X11" s="293"/>
      <c r="Y11" s="293"/>
      <c r="Z11" s="293"/>
      <c r="AA11" s="293"/>
      <c r="AB11" s="293"/>
      <c r="AC11" s="293"/>
      <c r="AD11" s="293"/>
      <c r="AE11" s="293"/>
      <c r="AF11" s="293"/>
      <c r="AG11" s="294"/>
      <c r="AK11" s="40"/>
      <c r="AL11" s="100" t="s">
        <v>195</v>
      </c>
      <c r="AM11" s="100"/>
      <c r="AN11" s="29" t="str">
        <f>IF(ISBLANK(D9),"要記入","OK")</f>
        <v>OK</v>
      </c>
      <c r="AO11" s="44" t="str">
        <f t="shared" si="0"/>
        <v/>
      </c>
      <c r="AP11" s="43" t="s">
        <v>214</v>
      </c>
      <c r="AQ11" s="63"/>
    </row>
    <row r="12" spans="1:43" ht="19" customHeight="1">
      <c r="A12" s="290"/>
      <c r="B12" s="291"/>
      <c r="C12" s="292"/>
      <c r="D12" s="167" t="str">
        <f>IF(F12="","",R75)</f>
        <v>①</v>
      </c>
      <c r="E12" s="168"/>
      <c r="F12" s="145" t="s">
        <v>339</v>
      </c>
      <c r="G12" s="160"/>
      <c r="H12" s="160"/>
      <c r="I12" s="160"/>
      <c r="J12" s="160"/>
      <c r="K12" s="160"/>
      <c r="L12" s="160"/>
      <c r="M12" s="160"/>
      <c r="N12" s="160"/>
      <c r="O12" s="160"/>
      <c r="P12" s="160"/>
      <c r="Q12" s="160"/>
      <c r="R12" s="160"/>
      <c r="S12" s="252"/>
      <c r="T12" s="145" t="s">
        <v>340</v>
      </c>
      <c r="U12" s="146"/>
      <c r="V12" s="146"/>
      <c r="W12" s="146"/>
      <c r="X12" s="146"/>
      <c r="Y12" s="146"/>
      <c r="Z12" s="146"/>
      <c r="AA12" s="146"/>
      <c r="AB12" s="146"/>
      <c r="AC12" s="146"/>
      <c r="AD12" s="146"/>
      <c r="AE12" s="146"/>
      <c r="AF12" s="146"/>
      <c r="AG12" s="147"/>
      <c r="AK12" s="40"/>
      <c r="AL12" s="106" t="s">
        <v>196</v>
      </c>
      <c r="AM12" s="106"/>
      <c r="AN12" s="46" t="str">
        <f>IF(OR(ISBLANK(F12),ISBLANK(T12)),"要記入","OK")</f>
        <v>OK</v>
      </c>
      <c r="AO12" s="44" t="str">
        <f t="shared" si="0"/>
        <v/>
      </c>
      <c r="AP12" s="43" t="s">
        <v>215</v>
      </c>
      <c r="AQ12" s="63"/>
    </row>
    <row r="13" spans="1:43" ht="19" customHeight="1">
      <c r="A13" s="290"/>
      <c r="B13" s="291"/>
      <c r="C13" s="292"/>
      <c r="D13" s="167" t="str">
        <f>IF(F13="","",S75)</f>
        <v>②</v>
      </c>
      <c r="E13" s="168"/>
      <c r="F13" s="145" t="s">
        <v>268</v>
      </c>
      <c r="G13" s="146"/>
      <c r="H13" s="146"/>
      <c r="I13" s="146"/>
      <c r="J13" s="146"/>
      <c r="K13" s="146"/>
      <c r="L13" s="146"/>
      <c r="M13" s="146"/>
      <c r="N13" s="146"/>
      <c r="O13" s="146"/>
      <c r="P13" s="146"/>
      <c r="Q13" s="146"/>
      <c r="R13" s="146"/>
      <c r="S13" s="147"/>
      <c r="T13" s="145" t="s">
        <v>341</v>
      </c>
      <c r="U13" s="146"/>
      <c r="V13" s="146"/>
      <c r="W13" s="146"/>
      <c r="X13" s="146"/>
      <c r="Y13" s="146"/>
      <c r="Z13" s="146"/>
      <c r="AA13" s="146"/>
      <c r="AB13" s="146"/>
      <c r="AC13" s="146"/>
      <c r="AD13" s="146"/>
      <c r="AE13" s="146"/>
      <c r="AF13" s="146"/>
      <c r="AG13" s="147"/>
      <c r="AK13" s="40"/>
      <c r="AL13" s="39" t="s">
        <v>197</v>
      </c>
      <c r="AM13" s="38"/>
      <c r="AO13" s="38"/>
      <c r="AP13" s="47"/>
      <c r="AQ13" s="63"/>
    </row>
    <row r="14" spans="1:43" ht="19" customHeight="1">
      <c r="A14" s="290"/>
      <c r="B14" s="291"/>
      <c r="C14" s="292"/>
      <c r="D14" s="167" t="str">
        <f>IF(F14="","",T75)</f>
        <v>③</v>
      </c>
      <c r="E14" s="168"/>
      <c r="F14" s="145" t="s">
        <v>265</v>
      </c>
      <c r="G14" s="146"/>
      <c r="H14" s="146"/>
      <c r="I14" s="146"/>
      <c r="J14" s="146"/>
      <c r="K14" s="146"/>
      <c r="L14" s="146"/>
      <c r="M14" s="146"/>
      <c r="N14" s="146"/>
      <c r="O14" s="146"/>
      <c r="P14" s="146"/>
      <c r="Q14" s="146"/>
      <c r="R14" s="146"/>
      <c r="S14" s="147"/>
      <c r="T14" s="145" t="s">
        <v>264</v>
      </c>
      <c r="U14" s="146"/>
      <c r="V14" s="146"/>
      <c r="W14" s="146"/>
      <c r="X14" s="146"/>
      <c r="Y14" s="146"/>
      <c r="Z14" s="146"/>
      <c r="AA14" s="146"/>
      <c r="AB14" s="146"/>
      <c r="AC14" s="146"/>
      <c r="AD14" s="146"/>
      <c r="AE14" s="146"/>
      <c r="AF14" s="146"/>
      <c r="AG14" s="147"/>
      <c r="AK14" s="40"/>
      <c r="AL14" s="39"/>
      <c r="AM14" s="38"/>
      <c r="AN14" s="48"/>
      <c r="AO14" s="38"/>
      <c r="AP14" s="47"/>
      <c r="AQ14" s="63"/>
    </row>
    <row r="15" spans="1:43" ht="19" customHeight="1">
      <c r="A15" s="290"/>
      <c r="B15" s="291"/>
      <c r="C15" s="292"/>
      <c r="D15" s="167" t="str">
        <f>IF(F15="","",U75)</f>
        <v>④</v>
      </c>
      <c r="E15" s="168"/>
      <c r="F15" s="145" t="s">
        <v>267</v>
      </c>
      <c r="G15" s="146"/>
      <c r="H15" s="146"/>
      <c r="I15" s="146"/>
      <c r="J15" s="146"/>
      <c r="K15" s="146"/>
      <c r="L15" s="146"/>
      <c r="M15" s="146"/>
      <c r="N15" s="146"/>
      <c r="O15" s="146"/>
      <c r="P15" s="146"/>
      <c r="Q15" s="146"/>
      <c r="R15" s="146"/>
      <c r="S15" s="147"/>
      <c r="T15" s="145" t="s">
        <v>266</v>
      </c>
      <c r="U15" s="146"/>
      <c r="V15" s="146"/>
      <c r="W15" s="146"/>
      <c r="X15" s="146"/>
      <c r="Y15" s="146"/>
      <c r="Z15" s="146"/>
      <c r="AA15" s="146"/>
      <c r="AB15" s="146"/>
      <c r="AC15" s="146"/>
      <c r="AD15" s="146"/>
      <c r="AE15" s="146"/>
      <c r="AF15" s="146"/>
      <c r="AG15" s="147"/>
      <c r="AK15" s="40"/>
      <c r="AL15" s="107" t="s">
        <v>216</v>
      </c>
      <c r="AM15" s="44" t="s">
        <v>198</v>
      </c>
      <c r="AN15" s="41" t="str">
        <f>IF(OR(E18="☑",O18="☑",AA18="☑"),"OK",IF(AC19&lt;&gt;"","入力ミス","要記入"))</f>
        <v>OK</v>
      </c>
      <c r="AO15" s="44" t="str">
        <f>IF(AN15="OK","",IF(AN15="入力ミス","②にチェックを入れてください","①、②、③の該当要件にチェックをしてください。"))</f>
        <v/>
      </c>
      <c r="AP15" s="43" t="s">
        <v>217</v>
      </c>
      <c r="AQ15" s="63"/>
    </row>
    <row r="16" spans="1:43" ht="19" customHeight="1">
      <c r="A16" s="290"/>
      <c r="B16" s="291"/>
      <c r="C16" s="292"/>
      <c r="D16" s="167" t="str">
        <f>IF(F16="","",V75)</f>
        <v>⑤</v>
      </c>
      <c r="E16" s="168"/>
      <c r="F16" s="145" t="s">
        <v>263</v>
      </c>
      <c r="G16" s="146"/>
      <c r="H16" s="146"/>
      <c r="I16" s="146"/>
      <c r="J16" s="146"/>
      <c r="K16" s="146"/>
      <c r="L16" s="146"/>
      <c r="M16" s="146"/>
      <c r="N16" s="146"/>
      <c r="O16" s="146"/>
      <c r="P16" s="146"/>
      <c r="Q16" s="146"/>
      <c r="R16" s="146"/>
      <c r="S16" s="147"/>
      <c r="T16" s="145" t="s">
        <v>342</v>
      </c>
      <c r="U16" s="146"/>
      <c r="V16" s="146"/>
      <c r="W16" s="146"/>
      <c r="X16" s="146"/>
      <c r="Y16" s="146"/>
      <c r="Z16" s="146"/>
      <c r="AA16" s="146"/>
      <c r="AB16" s="146"/>
      <c r="AC16" s="146"/>
      <c r="AD16" s="146"/>
      <c r="AE16" s="146"/>
      <c r="AF16" s="146"/>
      <c r="AG16" s="147"/>
      <c r="AK16" s="40"/>
      <c r="AL16" s="107"/>
      <c r="AM16" s="49" t="s">
        <v>199</v>
      </c>
      <c r="AN16" s="50"/>
      <c r="AO16" s="51"/>
      <c r="AP16" s="47"/>
      <c r="AQ16" s="63"/>
    </row>
    <row r="17" spans="1:43" ht="19" customHeight="1">
      <c r="A17" s="189"/>
      <c r="B17" s="190"/>
      <c r="C17" s="191"/>
      <c r="D17" s="167" t="str">
        <f>IF(F17="","",W75)</f>
        <v>⑥</v>
      </c>
      <c r="E17" s="168"/>
      <c r="F17" s="145" t="s">
        <v>262</v>
      </c>
      <c r="G17" s="146"/>
      <c r="H17" s="146"/>
      <c r="I17" s="146"/>
      <c r="J17" s="146"/>
      <c r="K17" s="146"/>
      <c r="L17" s="146"/>
      <c r="M17" s="146"/>
      <c r="N17" s="146"/>
      <c r="O17" s="146"/>
      <c r="P17" s="146"/>
      <c r="Q17" s="146"/>
      <c r="R17" s="146"/>
      <c r="S17" s="147"/>
      <c r="T17" s="145" t="s">
        <v>343</v>
      </c>
      <c r="U17" s="146"/>
      <c r="V17" s="146"/>
      <c r="W17" s="146"/>
      <c r="X17" s="146"/>
      <c r="Y17" s="146"/>
      <c r="Z17" s="146"/>
      <c r="AA17" s="146"/>
      <c r="AB17" s="146"/>
      <c r="AC17" s="146"/>
      <c r="AD17" s="146"/>
      <c r="AE17" s="146"/>
      <c r="AF17" s="146"/>
      <c r="AG17" s="147"/>
      <c r="AK17" s="40"/>
      <c r="AL17" s="107"/>
      <c r="AM17" s="69" t="s">
        <v>335</v>
      </c>
      <c r="AN17" s="52"/>
      <c r="AO17" s="53"/>
      <c r="AP17" s="47"/>
      <c r="AQ17" s="63"/>
    </row>
    <row r="18" spans="1:43" ht="19" customHeight="1">
      <c r="A18" s="186" t="s">
        <v>14</v>
      </c>
      <c r="B18" s="187"/>
      <c r="C18" s="187"/>
      <c r="D18" s="188"/>
      <c r="E18" s="83" t="s">
        <v>344</v>
      </c>
      <c r="F18" s="172" t="s">
        <v>64</v>
      </c>
      <c r="G18" s="172"/>
      <c r="H18" s="172"/>
      <c r="I18" s="172"/>
      <c r="J18" s="172"/>
      <c r="K18" s="172"/>
      <c r="L18" s="172"/>
      <c r="M18" s="172"/>
      <c r="N18" s="172"/>
      <c r="O18" s="66" t="s">
        <v>336</v>
      </c>
      <c r="P18" s="172" t="s">
        <v>23</v>
      </c>
      <c r="Q18" s="172"/>
      <c r="R18" s="172"/>
      <c r="S18" s="172"/>
      <c r="T18" s="172"/>
      <c r="U18" s="172"/>
      <c r="V18" s="172"/>
      <c r="W18" s="172"/>
      <c r="X18" s="172"/>
      <c r="Y18" s="172"/>
      <c r="Z18" s="172"/>
      <c r="AA18" s="66" t="s">
        <v>336</v>
      </c>
      <c r="AB18" s="172" t="s">
        <v>58</v>
      </c>
      <c r="AC18" s="172"/>
      <c r="AD18" s="172"/>
      <c r="AE18" s="172"/>
      <c r="AF18" s="172"/>
      <c r="AG18" s="261"/>
      <c r="AK18" s="40"/>
      <c r="AL18" s="107"/>
      <c r="AM18" s="44" t="s">
        <v>200</v>
      </c>
      <c r="AN18" s="41" t="str">
        <f>IF(ISBLANK(M19),"要記入",IF(ISNUMBER(M19)=TRUE,"OK","入力ミス"))</f>
        <v>OK</v>
      </c>
      <c r="AO18" s="44" t="str">
        <f>IF(AN18="OK","",IF(AN18="入力ミス","数字のみ入力してください。","『"&amp;AM18&amp;"』"&amp;"を入力してください。"))</f>
        <v/>
      </c>
      <c r="AP18" s="43" t="s">
        <v>218</v>
      </c>
      <c r="AQ18" s="63"/>
    </row>
    <row r="19" spans="1:43" ht="19" customHeight="1">
      <c r="A19" s="189"/>
      <c r="B19" s="190"/>
      <c r="C19" s="190"/>
      <c r="D19" s="191"/>
      <c r="E19" s="262" t="s">
        <v>39</v>
      </c>
      <c r="F19" s="263"/>
      <c r="G19" s="263"/>
      <c r="H19" s="263"/>
      <c r="I19" s="263"/>
      <c r="J19" s="263"/>
      <c r="K19" s="263"/>
      <c r="L19" s="263"/>
      <c r="M19" s="193">
        <v>9</v>
      </c>
      <c r="N19" s="193"/>
      <c r="O19" s="193"/>
      <c r="P19" s="170" t="s">
        <v>0</v>
      </c>
      <c r="Q19" s="170"/>
      <c r="R19" s="170"/>
      <c r="S19" s="170" t="s">
        <v>24</v>
      </c>
      <c r="T19" s="170"/>
      <c r="U19" s="170"/>
      <c r="V19" s="170"/>
      <c r="W19" s="170"/>
      <c r="X19" s="170"/>
      <c r="Y19" s="170"/>
      <c r="Z19" s="170"/>
      <c r="AA19" s="170"/>
      <c r="AB19" s="170"/>
      <c r="AC19" s="192"/>
      <c r="AD19" s="192"/>
      <c r="AE19" s="192"/>
      <c r="AF19" s="259" t="s">
        <v>3</v>
      </c>
      <c r="AG19" s="260"/>
      <c r="AK19" s="40"/>
      <c r="AL19" s="107"/>
      <c r="AM19" s="44" t="s">
        <v>201</v>
      </c>
      <c r="AN19" s="41" t="str">
        <f>IF(O18=TRUE,IF(AC19="","要記入","OK"),"非該当")</f>
        <v>非該当</v>
      </c>
      <c r="AO19" s="44" t="str">
        <f>IF(OR(AN19="OK",AN19="非該当"),"","『"&amp;AM19&amp;"』"&amp;"を入力してください")</f>
        <v/>
      </c>
      <c r="AP19" s="43" t="s">
        <v>219</v>
      </c>
      <c r="AQ19" s="63"/>
    </row>
    <row r="20" spans="1:43" ht="9" customHeight="1" thickBot="1">
      <c r="A20" s="128"/>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K20" s="40"/>
      <c r="AL20" s="38"/>
      <c r="AM20" s="38"/>
      <c r="AP20" s="54"/>
      <c r="AQ20" s="63"/>
    </row>
    <row r="21" spans="1:43" ht="19" customHeight="1" thickBot="1">
      <c r="A21" s="274" t="s">
        <v>4</v>
      </c>
      <c r="B21" s="275"/>
      <c r="C21" s="275"/>
      <c r="D21" s="276"/>
      <c r="E21" s="287" t="s">
        <v>279</v>
      </c>
      <c r="F21" s="277"/>
      <c r="G21" s="277"/>
      <c r="H21" s="277"/>
      <c r="I21" s="286">
        <v>8</v>
      </c>
      <c r="J21" s="286"/>
      <c r="K21" s="286"/>
      <c r="L21" s="108" t="s">
        <v>20</v>
      </c>
      <c r="M21" s="108"/>
      <c r="N21" s="169"/>
      <c r="O21" s="169"/>
      <c r="P21" s="169"/>
      <c r="Q21" s="3" t="s">
        <v>46</v>
      </c>
      <c r="R21" s="277" t="str">
        <f>E21</f>
        <v>令和</v>
      </c>
      <c r="S21" s="277"/>
      <c r="T21" s="277"/>
      <c r="U21" s="277"/>
      <c r="V21" s="206">
        <v>12</v>
      </c>
      <c r="W21" s="206"/>
      <c r="X21" s="206"/>
      <c r="Y21" s="108" t="s">
        <v>20</v>
      </c>
      <c r="Z21" s="108"/>
      <c r="AA21" s="277" t="s">
        <v>47</v>
      </c>
      <c r="AB21" s="277"/>
      <c r="AC21" s="203">
        <f>IF(I21=0,"",V21-I21+1)</f>
        <v>5</v>
      </c>
      <c r="AD21" s="203"/>
      <c r="AE21" s="3"/>
      <c r="AF21" s="3"/>
      <c r="AG21" s="4" t="s">
        <v>281</v>
      </c>
      <c r="AK21" s="40"/>
      <c r="AL21" s="101" t="s">
        <v>4</v>
      </c>
      <c r="AM21" s="101"/>
      <c r="AN21" s="41" t="str">
        <f>IF(OR(ISBLANK(I21),ISBLANK(V21)),"要記入","OK")</f>
        <v>OK</v>
      </c>
      <c r="AO21" s="44" t="str">
        <f>IF(AN21="OK","","『"&amp;AL21&amp;"』"&amp;"を入力してください。")</f>
        <v/>
      </c>
      <c r="AP21" s="43" t="s">
        <v>232</v>
      </c>
      <c r="AQ21" s="63"/>
    </row>
    <row r="22" spans="1:43" ht="19" customHeight="1">
      <c r="A22" s="264" t="s">
        <v>28</v>
      </c>
      <c r="B22" s="265"/>
      <c r="C22" s="265"/>
      <c r="D22" s="266"/>
      <c r="E22" s="270" t="s">
        <v>32</v>
      </c>
      <c r="F22" s="271"/>
      <c r="G22" s="271"/>
      <c r="H22" s="67" t="s">
        <v>336</v>
      </c>
      <c r="I22" s="204" t="s">
        <v>21</v>
      </c>
      <c r="J22" s="204"/>
      <c r="K22" s="204"/>
      <c r="L22" s="204"/>
      <c r="M22" s="204"/>
      <c r="N22" s="204"/>
      <c r="O22" s="205"/>
      <c r="P22" s="214" t="s">
        <v>48</v>
      </c>
      <c r="Q22" s="215"/>
      <c r="R22" s="215"/>
      <c r="S22" s="215"/>
      <c r="T22" s="215"/>
      <c r="U22" s="216"/>
      <c r="V22" s="124" t="s">
        <v>33</v>
      </c>
      <c r="W22" s="125"/>
      <c r="X22" s="171" t="s">
        <v>34</v>
      </c>
      <c r="Y22" s="171"/>
      <c r="Z22" s="171" t="s">
        <v>49</v>
      </c>
      <c r="AA22" s="171"/>
      <c r="AB22" s="171" t="s">
        <v>50</v>
      </c>
      <c r="AC22" s="171"/>
      <c r="AD22" s="171" t="s">
        <v>51</v>
      </c>
      <c r="AE22" s="171"/>
      <c r="AF22" s="171" t="s">
        <v>35</v>
      </c>
      <c r="AG22" s="236"/>
      <c r="AK22" s="40"/>
      <c r="AL22" s="102" t="s">
        <v>28</v>
      </c>
      <c r="AM22" s="68" t="s">
        <v>205</v>
      </c>
      <c r="AN22" s="42" t="str">
        <f>IF(AND(H22="□",H23="□"),"要記入",IF(AND(H22="☑",H23="☑"),"入力ミス",IF(H23="☑",I23,I22)))</f>
        <v>原単位基準</v>
      </c>
      <c r="AO22" s="44"/>
      <c r="AP22" s="43"/>
      <c r="AQ22" s="63"/>
    </row>
    <row r="23" spans="1:43" ht="19" customHeight="1" thickBot="1">
      <c r="A23" s="267"/>
      <c r="B23" s="268"/>
      <c r="C23" s="268"/>
      <c r="D23" s="269"/>
      <c r="E23" s="272"/>
      <c r="F23" s="273"/>
      <c r="G23" s="273"/>
      <c r="H23" s="82" t="s">
        <v>344</v>
      </c>
      <c r="I23" s="223" t="s">
        <v>22</v>
      </c>
      <c r="J23" s="223"/>
      <c r="K23" s="223"/>
      <c r="L23" s="223"/>
      <c r="M23" s="223"/>
      <c r="N23" s="223"/>
      <c r="O23" s="224"/>
      <c r="P23" s="225">
        <v>5</v>
      </c>
      <c r="Q23" s="226"/>
      <c r="R23" s="226"/>
      <c r="S23" s="226"/>
      <c r="T23" s="278" t="s">
        <v>52</v>
      </c>
      <c r="U23" s="279"/>
      <c r="V23" s="126"/>
      <c r="W23" s="127"/>
      <c r="X23" s="122" t="str">
        <f>IF(P23&gt;=20,"○","")</f>
        <v/>
      </c>
      <c r="Y23" s="123"/>
      <c r="Z23" s="122" t="str">
        <f>IF(AND(P23&lt;20,P23&gt;=15),"○","")</f>
        <v/>
      </c>
      <c r="AA23" s="123"/>
      <c r="AB23" s="122" t="str">
        <f>IF(AND(P23&lt;15,P23&gt;=10),"○","")</f>
        <v/>
      </c>
      <c r="AC23" s="123"/>
      <c r="AD23" s="122" t="str">
        <f>IF(AND(P23&lt;10,P23&gt;=5),"○","")</f>
        <v>○</v>
      </c>
      <c r="AE23" s="123"/>
      <c r="AF23" s="122" t="str">
        <f>IF(P23&lt;&gt;"",IF(P23&lt;5,"○",""),"")</f>
        <v/>
      </c>
      <c r="AG23" s="194"/>
      <c r="AK23" s="40"/>
      <c r="AL23" s="103"/>
      <c r="AM23" s="56" t="s">
        <v>206</v>
      </c>
      <c r="AN23" s="41" t="str">
        <f>IF(OR(H22="☑",H23="☑"),IF(H22=H23,"入力ミス","OK"),"要記入")</f>
        <v>OK</v>
      </c>
      <c r="AO23" s="44" t="str">
        <f>IF(AN23="OK","","『総排出量』『原単位』のどちらかの基準にチェックを入れてください。")</f>
        <v/>
      </c>
      <c r="AP23" s="43" t="s">
        <v>220</v>
      </c>
      <c r="AQ23" s="63"/>
    </row>
    <row r="24" spans="1:43" ht="19" customHeight="1">
      <c r="A24" s="139" t="s">
        <v>69</v>
      </c>
      <c r="B24" s="140"/>
      <c r="C24" s="140"/>
      <c r="D24" s="141"/>
      <c r="E24" s="134" t="s">
        <v>282</v>
      </c>
      <c r="F24" s="135"/>
      <c r="G24" s="135"/>
      <c r="H24" s="135"/>
      <c r="I24" s="135"/>
      <c r="J24" s="135"/>
      <c r="K24" s="135"/>
      <c r="L24" s="142">
        <v>7</v>
      </c>
      <c r="M24" s="142"/>
      <c r="N24" s="195" t="s">
        <v>5</v>
      </c>
      <c r="O24" s="195"/>
      <c r="P24" s="195"/>
      <c r="Q24" s="195"/>
      <c r="R24" s="198"/>
      <c r="S24" s="134" t="s">
        <v>280</v>
      </c>
      <c r="T24" s="135"/>
      <c r="U24" s="135"/>
      <c r="V24" s="135"/>
      <c r="W24" s="135"/>
      <c r="X24" s="135"/>
      <c r="Y24" s="135"/>
      <c r="Z24" s="135"/>
      <c r="AA24" s="142">
        <f>IF(V21="","",V21)</f>
        <v>12</v>
      </c>
      <c r="AB24" s="142"/>
      <c r="AC24" s="195" t="s">
        <v>5</v>
      </c>
      <c r="AD24" s="196"/>
      <c r="AE24" s="196"/>
      <c r="AF24" s="196"/>
      <c r="AG24" s="197"/>
      <c r="AK24" s="40"/>
      <c r="AL24" s="104"/>
      <c r="AM24" s="68" t="s">
        <v>207</v>
      </c>
      <c r="AN24" s="41" t="str">
        <f>IF(ISBLANK(P23),"要記入",IF(ISNUMBER(P23)=TRUE,"OK","入力ミス"))</f>
        <v>OK</v>
      </c>
      <c r="AO24" s="44" t="str">
        <f>IF(AN24="OK","","『"&amp;AM24&amp;"』"&amp;"を入力してください。")</f>
        <v/>
      </c>
      <c r="AP24" s="43" t="s">
        <v>234</v>
      </c>
      <c r="AQ24" s="63"/>
    </row>
    <row r="25" spans="1:43" ht="19" customHeight="1" thickBot="1">
      <c r="A25" s="136" t="s">
        <v>63</v>
      </c>
      <c r="B25" s="137"/>
      <c r="C25" s="137"/>
      <c r="D25" s="138"/>
      <c r="E25" s="143">
        <v>1189520</v>
      </c>
      <c r="F25" s="144"/>
      <c r="G25" s="144"/>
      <c r="H25" s="144"/>
      <c r="I25" s="144"/>
      <c r="J25" s="144"/>
      <c r="K25" s="144"/>
      <c r="L25" s="144"/>
      <c r="M25" s="144"/>
      <c r="N25" s="144"/>
      <c r="O25" s="144"/>
      <c r="P25" s="128" t="s">
        <v>59</v>
      </c>
      <c r="Q25" s="128"/>
      <c r="R25" s="129"/>
      <c r="S25" s="143">
        <v>1130044</v>
      </c>
      <c r="T25" s="144"/>
      <c r="U25" s="144"/>
      <c r="V25" s="144"/>
      <c r="W25" s="144"/>
      <c r="X25" s="144"/>
      <c r="Y25" s="144"/>
      <c r="Z25" s="144"/>
      <c r="AA25" s="144"/>
      <c r="AB25" s="144"/>
      <c r="AC25" s="144"/>
      <c r="AD25" s="144"/>
      <c r="AE25" s="128" t="s">
        <v>59</v>
      </c>
      <c r="AF25" s="128"/>
      <c r="AG25" s="207"/>
      <c r="AK25" s="40"/>
      <c r="AL25" s="101" t="s">
        <v>202</v>
      </c>
      <c r="AM25" s="101"/>
      <c r="AN25" s="41" t="str">
        <f>IF(ISBLANK(E25),"要記入","OK")</f>
        <v>OK</v>
      </c>
      <c r="AO25" s="44" t="str">
        <f>IF(AN25="OK","","『"&amp;AL25&amp;"』"&amp;"を入力してください。")</f>
        <v/>
      </c>
      <c r="AP25" s="43" t="s">
        <v>235</v>
      </c>
      <c r="AQ25" s="63"/>
    </row>
    <row r="26" spans="1:43" ht="19" customHeight="1">
      <c r="A26" s="217" t="s">
        <v>62</v>
      </c>
      <c r="B26" s="218"/>
      <c r="C26" s="218"/>
      <c r="D26" s="219"/>
      <c r="E26" s="109" t="s">
        <v>2</v>
      </c>
      <c r="F26" s="110"/>
      <c r="G26" s="211" t="s">
        <v>40</v>
      </c>
      <c r="H26" s="211"/>
      <c r="I26" s="211"/>
      <c r="J26" s="211"/>
      <c r="K26" s="211"/>
      <c r="L26" s="211"/>
      <c r="M26" s="211"/>
      <c r="N26" s="211"/>
      <c r="O26" s="211"/>
      <c r="P26" s="211"/>
      <c r="Q26" s="211"/>
      <c r="R26" s="110"/>
      <c r="S26" s="134" t="s">
        <v>283</v>
      </c>
      <c r="T26" s="135"/>
      <c r="U26" s="135"/>
      <c r="V26" s="135"/>
      <c r="W26" s="135"/>
      <c r="X26" s="135"/>
      <c r="Y26" s="135"/>
      <c r="Z26" s="142">
        <f>IF(L24="","",L24)</f>
        <v>7</v>
      </c>
      <c r="AA26" s="142"/>
      <c r="AB26" s="204" t="s">
        <v>68</v>
      </c>
      <c r="AC26" s="204"/>
      <c r="AD26" s="204"/>
      <c r="AE26" s="204"/>
      <c r="AF26" s="204"/>
      <c r="AG26" s="205"/>
      <c r="AK26" s="40"/>
      <c r="AL26" s="101" t="s">
        <v>203</v>
      </c>
      <c r="AM26" s="101"/>
      <c r="AN26" s="41" t="str">
        <f>IF(ISBLANK(S25),"要記入","OK")</f>
        <v>OK</v>
      </c>
      <c r="AO26" s="44" t="str">
        <f>IF(AN26="OK","","『"&amp;AL26&amp;"』"&amp;"を入力してください。")</f>
        <v/>
      </c>
      <c r="AP26" s="43" t="s">
        <v>236</v>
      </c>
      <c r="AQ26" s="63"/>
    </row>
    <row r="27" spans="1:43" ht="19" customHeight="1">
      <c r="A27" s="217"/>
      <c r="B27" s="218"/>
      <c r="C27" s="218"/>
      <c r="D27" s="219"/>
      <c r="E27" s="111" t="str">
        <f t="shared" ref="E27:E32" si="1">IF(D12="","",D12)</f>
        <v>①</v>
      </c>
      <c r="F27" s="112"/>
      <c r="G27" s="200" t="str">
        <f t="shared" ref="G27:G32" si="2">IF(F12="","",F12)</f>
        <v>岡山工場</v>
      </c>
      <c r="H27" s="201"/>
      <c r="I27" s="201"/>
      <c r="J27" s="201"/>
      <c r="K27" s="201"/>
      <c r="L27" s="201"/>
      <c r="M27" s="201"/>
      <c r="N27" s="201"/>
      <c r="O27" s="201"/>
      <c r="P27" s="201"/>
      <c r="Q27" s="201"/>
      <c r="R27" s="202"/>
      <c r="S27" s="120">
        <v>1136355</v>
      </c>
      <c r="T27" s="121"/>
      <c r="U27" s="121"/>
      <c r="V27" s="121"/>
      <c r="W27" s="121"/>
      <c r="X27" s="121"/>
      <c r="Y27" s="121"/>
      <c r="Z27" s="121"/>
      <c r="AA27" s="121"/>
      <c r="AB27" s="121"/>
      <c r="AC27" s="121"/>
      <c r="AD27" s="121"/>
      <c r="AE27" s="116" t="s">
        <v>59</v>
      </c>
      <c r="AF27" s="86"/>
      <c r="AG27" s="87"/>
      <c r="AK27" s="40"/>
      <c r="AL27" s="101" t="s">
        <v>204</v>
      </c>
      <c r="AM27" s="101"/>
      <c r="AN27" s="41" t="str">
        <f>IF(ISBLANK(S27),"要記入","OK")</f>
        <v>OK</v>
      </c>
      <c r="AO27" s="44" t="str">
        <f>IF(AN27="OK","","『"&amp;AL27&amp;"』"&amp;"を入力してください。")</f>
        <v/>
      </c>
      <c r="AP27" s="43" t="s">
        <v>237</v>
      </c>
      <c r="AQ27" s="63"/>
    </row>
    <row r="28" spans="1:43" ht="19" customHeight="1">
      <c r="A28" s="217"/>
      <c r="B28" s="218"/>
      <c r="C28" s="218"/>
      <c r="D28" s="219"/>
      <c r="E28" s="111" t="str">
        <f t="shared" si="1"/>
        <v>②</v>
      </c>
      <c r="F28" s="112"/>
      <c r="G28" s="200" t="str">
        <f t="shared" si="2"/>
        <v>倉敷工場</v>
      </c>
      <c r="H28" s="201"/>
      <c r="I28" s="201"/>
      <c r="J28" s="201"/>
      <c r="K28" s="201"/>
      <c r="L28" s="201"/>
      <c r="M28" s="201"/>
      <c r="N28" s="201"/>
      <c r="O28" s="201"/>
      <c r="P28" s="201"/>
      <c r="Q28" s="201"/>
      <c r="R28" s="202"/>
      <c r="S28" s="120">
        <v>31522</v>
      </c>
      <c r="T28" s="121"/>
      <c r="U28" s="121"/>
      <c r="V28" s="121"/>
      <c r="W28" s="121"/>
      <c r="X28" s="121"/>
      <c r="Y28" s="121"/>
      <c r="Z28" s="121"/>
      <c r="AA28" s="121"/>
      <c r="AB28" s="121"/>
      <c r="AC28" s="121"/>
      <c r="AD28" s="121"/>
      <c r="AE28" s="116" t="s">
        <v>59</v>
      </c>
      <c r="AF28" s="86"/>
      <c r="AG28" s="87"/>
      <c r="AK28" s="40"/>
      <c r="AL28" s="38"/>
      <c r="AM28" s="38"/>
      <c r="AP28" s="54"/>
      <c r="AQ28" s="63"/>
    </row>
    <row r="29" spans="1:43" ht="19" customHeight="1">
      <c r="A29" s="217"/>
      <c r="B29" s="218"/>
      <c r="C29" s="218"/>
      <c r="D29" s="219"/>
      <c r="E29" s="111" t="str">
        <f t="shared" si="1"/>
        <v>③</v>
      </c>
      <c r="F29" s="112"/>
      <c r="G29" s="200" t="str">
        <f t="shared" si="2"/>
        <v>津山事務所</v>
      </c>
      <c r="H29" s="201"/>
      <c r="I29" s="201"/>
      <c r="J29" s="201"/>
      <c r="K29" s="201"/>
      <c r="L29" s="201"/>
      <c r="M29" s="201"/>
      <c r="N29" s="201"/>
      <c r="O29" s="201"/>
      <c r="P29" s="201"/>
      <c r="Q29" s="201"/>
      <c r="R29" s="202"/>
      <c r="S29" s="120">
        <v>9003</v>
      </c>
      <c r="T29" s="121"/>
      <c r="U29" s="121"/>
      <c r="V29" s="121"/>
      <c r="W29" s="121"/>
      <c r="X29" s="121"/>
      <c r="Y29" s="121"/>
      <c r="Z29" s="121"/>
      <c r="AA29" s="121"/>
      <c r="AB29" s="121"/>
      <c r="AC29" s="121"/>
      <c r="AD29" s="121"/>
      <c r="AE29" s="116" t="s">
        <v>59</v>
      </c>
      <c r="AF29" s="86"/>
      <c r="AG29" s="87"/>
      <c r="AK29" s="40"/>
      <c r="AL29" s="38"/>
      <c r="AM29" s="38"/>
      <c r="AP29" s="29"/>
      <c r="AQ29" s="63"/>
    </row>
    <row r="30" spans="1:43" ht="19" customHeight="1">
      <c r="A30" s="217"/>
      <c r="B30" s="218"/>
      <c r="C30" s="218"/>
      <c r="D30" s="219"/>
      <c r="E30" s="111" t="str">
        <f t="shared" si="1"/>
        <v>④</v>
      </c>
      <c r="F30" s="112"/>
      <c r="G30" s="200" t="str">
        <f t="shared" si="2"/>
        <v>本社</v>
      </c>
      <c r="H30" s="201"/>
      <c r="I30" s="201"/>
      <c r="J30" s="201"/>
      <c r="K30" s="201"/>
      <c r="L30" s="201"/>
      <c r="M30" s="201"/>
      <c r="N30" s="201"/>
      <c r="O30" s="201"/>
      <c r="P30" s="201"/>
      <c r="Q30" s="201"/>
      <c r="R30" s="202"/>
      <c r="S30" s="120">
        <v>8035</v>
      </c>
      <c r="T30" s="121"/>
      <c r="U30" s="121"/>
      <c r="V30" s="121"/>
      <c r="W30" s="121"/>
      <c r="X30" s="121"/>
      <c r="Y30" s="121"/>
      <c r="Z30" s="121"/>
      <c r="AA30" s="121"/>
      <c r="AB30" s="121"/>
      <c r="AC30" s="121"/>
      <c r="AD30" s="121"/>
      <c r="AE30" s="116" t="s">
        <v>59</v>
      </c>
      <c r="AF30" s="86"/>
      <c r="AG30" s="87"/>
      <c r="AK30" s="40"/>
      <c r="AQ30" s="63"/>
    </row>
    <row r="31" spans="1:43" ht="19" customHeight="1">
      <c r="A31" s="217"/>
      <c r="B31" s="218"/>
      <c r="C31" s="218"/>
      <c r="D31" s="219"/>
      <c r="E31" s="111" t="str">
        <f t="shared" si="1"/>
        <v>⑤</v>
      </c>
      <c r="F31" s="112"/>
      <c r="G31" s="200" t="str">
        <f t="shared" si="2"/>
        <v>和気事務所</v>
      </c>
      <c r="H31" s="201"/>
      <c r="I31" s="201"/>
      <c r="J31" s="201"/>
      <c r="K31" s="201"/>
      <c r="L31" s="201"/>
      <c r="M31" s="201"/>
      <c r="N31" s="201"/>
      <c r="O31" s="201"/>
      <c r="P31" s="201"/>
      <c r="Q31" s="201"/>
      <c r="R31" s="202"/>
      <c r="S31" s="120">
        <v>4099</v>
      </c>
      <c r="T31" s="121"/>
      <c r="U31" s="121"/>
      <c r="V31" s="121"/>
      <c r="W31" s="121"/>
      <c r="X31" s="121"/>
      <c r="Y31" s="121"/>
      <c r="Z31" s="121"/>
      <c r="AA31" s="121"/>
      <c r="AB31" s="121"/>
      <c r="AC31" s="121"/>
      <c r="AD31" s="121"/>
      <c r="AE31" s="116" t="s">
        <v>59</v>
      </c>
      <c r="AF31" s="86"/>
      <c r="AG31" s="87"/>
      <c r="AK31" s="40"/>
      <c r="AL31" s="38" t="s">
        <v>242</v>
      </c>
      <c r="AM31" s="38"/>
      <c r="AP31" s="29"/>
      <c r="AQ31" s="63"/>
    </row>
    <row r="32" spans="1:43" ht="19" customHeight="1">
      <c r="A32" s="220"/>
      <c r="B32" s="221"/>
      <c r="C32" s="221"/>
      <c r="D32" s="222"/>
      <c r="E32" s="111" t="str">
        <f t="shared" si="1"/>
        <v>⑥</v>
      </c>
      <c r="F32" s="112"/>
      <c r="G32" s="200" t="str">
        <f t="shared" si="2"/>
        <v>笠岡営業所</v>
      </c>
      <c r="H32" s="201"/>
      <c r="I32" s="201"/>
      <c r="J32" s="201"/>
      <c r="K32" s="201"/>
      <c r="L32" s="201"/>
      <c r="M32" s="201"/>
      <c r="N32" s="201"/>
      <c r="O32" s="201"/>
      <c r="P32" s="201"/>
      <c r="Q32" s="201"/>
      <c r="R32" s="202"/>
      <c r="S32" s="120">
        <v>1203</v>
      </c>
      <c r="T32" s="121"/>
      <c r="U32" s="121"/>
      <c r="V32" s="121"/>
      <c r="W32" s="121"/>
      <c r="X32" s="121"/>
      <c r="Y32" s="121"/>
      <c r="Z32" s="121"/>
      <c r="AA32" s="121"/>
      <c r="AB32" s="121"/>
      <c r="AC32" s="121"/>
      <c r="AD32" s="121"/>
      <c r="AE32" s="116" t="s">
        <v>59</v>
      </c>
      <c r="AF32" s="86"/>
      <c r="AG32" s="87"/>
      <c r="AK32" s="40"/>
      <c r="AL32" s="107" t="s">
        <v>233</v>
      </c>
      <c r="AM32" s="44" t="s">
        <v>243</v>
      </c>
      <c r="AN32" s="41" t="str">
        <f>IF(AN22="原単位基準",IF(ISBLANK(E35),"要記入","OK"),"")</f>
        <v>OK</v>
      </c>
      <c r="AO32" s="44" t="str">
        <f>IF(AN22="原単位基準",IF(AN32="OK","","排出量と密接な関係をもつ値の内容を記入してください。"),"")</f>
        <v/>
      </c>
      <c r="AP32" s="43" t="s">
        <v>238</v>
      </c>
      <c r="AQ32" s="63"/>
    </row>
    <row r="33" spans="1:44" s="5" customFormat="1" ht="20.25" customHeight="1">
      <c r="A33" s="116" t="s">
        <v>45</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K33" s="40"/>
      <c r="AL33" s="107"/>
      <c r="AM33" s="44" t="s">
        <v>244</v>
      </c>
      <c r="AN33" s="41" t="str">
        <f>IF(AN22="原単位基準",IF(ISBLANK(T37),"要記入","OK"),"")</f>
        <v>OK</v>
      </c>
      <c r="AO33" s="44" t="str">
        <f>IF(AN22="原単位基準",IF(AN33="OK","","CO2/の前の空白欄の単位(t、kg)を選択してください。"),"")</f>
        <v/>
      </c>
      <c r="AP33" s="43" t="s">
        <v>239</v>
      </c>
      <c r="AQ33" s="63"/>
      <c r="AR33" s="2"/>
    </row>
    <row r="34" spans="1:44" ht="12" customHeight="1">
      <c r="A34" s="230" t="s">
        <v>61</v>
      </c>
      <c r="B34" s="231"/>
      <c r="C34" s="231"/>
      <c r="D34" s="231"/>
      <c r="E34" s="117" t="s">
        <v>60</v>
      </c>
      <c r="F34" s="118"/>
      <c r="G34" s="118"/>
      <c r="H34" s="118"/>
      <c r="I34" s="118"/>
      <c r="J34" s="118"/>
      <c r="K34" s="118"/>
      <c r="L34" s="118"/>
      <c r="M34" s="118"/>
      <c r="N34" s="118"/>
      <c r="O34" s="118"/>
      <c r="P34" s="118"/>
      <c r="Q34" s="118"/>
      <c r="R34" s="118"/>
      <c r="S34" s="119"/>
      <c r="T34" s="227" t="s">
        <v>42</v>
      </c>
      <c r="U34" s="228"/>
      <c r="V34" s="228"/>
      <c r="W34" s="228"/>
      <c r="X34" s="228"/>
      <c r="Y34" s="228"/>
      <c r="Z34" s="228"/>
      <c r="AA34" s="228"/>
      <c r="AB34" s="228"/>
      <c r="AC34" s="228"/>
      <c r="AD34" s="228"/>
      <c r="AE34" s="228"/>
      <c r="AF34" s="228"/>
      <c r="AG34" s="229"/>
      <c r="AK34" s="40"/>
      <c r="AL34" s="107"/>
      <c r="AM34" s="44" t="s">
        <v>245</v>
      </c>
      <c r="AN34" s="41" t="str">
        <f>IF($AN$22="原単位基準",IF(ISBLANK(X37),"要記入","OK"),"")</f>
        <v>OK</v>
      </c>
      <c r="AO34" s="44" t="str">
        <f>IF(AN22="原単位基準",IF(AN34="OK","","CO2/の後ろの(  )内に単位を入力してください。"),"")</f>
        <v/>
      </c>
      <c r="AP34" s="43" t="s">
        <v>222</v>
      </c>
      <c r="AQ34" s="63"/>
      <c r="AR34" s="5"/>
    </row>
    <row r="35" spans="1:44" ht="12" customHeight="1">
      <c r="A35" s="232"/>
      <c r="B35" s="233"/>
      <c r="C35" s="233"/>
      <c r="D35" s="233"/>
      <c r="E35" s="161" t="s">
        <v>345</v>
      </c>
      <c r="F35" s="162"/>
      <c r="G35" s="162"/>
      <c r="H35" s="162"/>
      <c r="I35" s="162"/>
      <c r="J35" s="162"/>
      <c r="K35" s="162"/>
      <c r="L35" s="162"/>
      <c r="M35" s="162"/>
      <c r="N35" s="162"/>
      <c r="O35" s="162"/>
      <c r="P35" s="162"/>
      <c r="Q35" s="162"/>
      <c r="R35" s="162"/>
      <c r="S35" s="163"/>
      <c r="T35" s="246" t="s">
        <v>29</v>
      </c>
      <c r="U35" s="114"/>
      <c r="V35" s="114"/>
      <c r="W35" s="114"/>
      <c r="X35" s="114"/>
      <c r="Y35" s="114"/>
      <c r="Z35" s="115"/>
      <c r="AA35" s="113" t="s">
        <v>30</v>
      </c>
      <c r="AB35" s="114"/>
      <c r="AC35" s="114"/>
      <c r="AD35" s="114"/>
      <c r="AE35" s="114"/>
      <c r="AF35" s="114"/>
      <c r="AG35" s="115"/>
      <c r="AK35" s="40"/>
      <c r="AL35" s="107"/>
      <c r="AM35" s="45" t="s">
        <v>246</v>
      </c>
      <c r="AN35" s="41" t="str">
        <f>IF($AN$22="原単位基準",IF(ISBLANK(T36),"要記入","OK"),"")</f>
        <v>OK</v>
      </c>
      <c r="AO35" s="44" t="str">
        <f>IF(AN22="原単位基準",IF(AN35="OK","","『"&amp;AM35&amp;"』"&amp;"を入力してください。"),"")</f>
        <v/>
      </c>
      <c r="AP35" s="43" t="s">
        <v>221</v>
      </c>
      <c r="AQ35" s="63"/>
    </row>
    <row r="36" spans="1:44" ht="19" customHeight="1">
      <c r="A36" s="232"/>
      <c r="B36" s="233"/>
      <c r="C36" s="233"/>
      <c r="D36" s="233"/>
      <c r="E36" s="239"/>
      <c r="F36" s="162"/>
      <c r="G36" s="162"/>
      <c r="H36" s="162"/>
      <c r="I36" s="162"/>
      <c r="J36" s="162"/>
      <c r="K36" s="162"/>
      <c r="L36" s="162"/>
      <c r="M36" s="162"/>
      <c r="N36" s="162"/>
      <c r="O36" s="162"/>
      <c r="P36" s="162"/>
      <c r="Q36" s="162"/>
      <c r="R36" s="162"/>
      <c r="S36" s="163"/>
      <c r="T36" s="247">
        <v>1.69</v>
      </c>
      <c r="U36" s="248"/>
      <c r="V36" s="248"/>
      <c r="W36" s="248"/>
      <c r="X36" s="248"/>
      <c r="Y36" s="248"/>
      <c r="Z36" s="249"/>
      <c r="AA36" s="247">
        <f>T36-T36*(P23/100)</f>
        <v>1.6054999999999999</v>
      </c>
      <c r="AB36" s="248"/>
      <c r="AC36" s="248"/>
      <c r="AD36" s="248"/>
      <c r="AE36" s="248"/>
      <c r="AF36" s="248"/>
      <c r="AG36" s="249"/>
      <c r="AK36" s="40"/>
      <c r="AL36" s="107"/>
      <c r="AM36" s="45" t="s">
        <v>247</v>
      </c>
      <c r="AN36" s="41" t="str">
        <f>IF($AN$22="原単位基準",IF(ISBLANK(AA36),"要記入","OK"),"")</f>
        <v>OK</v>
      </c>
      <c r="AO36" s="44" t="str">
        <f>IF(AN22="原単位基準",IF(AN36="OK","","『"&amp;AM36&amp;"』"&amp;"を入力してください。"),"")</f>
        <v/>
      </c>
      <c r="AP36" s="43" t="s">
        <v>223</v>
      </c>
      <c r="AQ36" s="63"/>
    </row>
    <row r="37" spans="1:44" ht="19" customHeight="1">
      <c r="A37" s="234"/>
      <c r="B37" s="235"/>
      <c r="C37" s="235"/>
      <c r="D37" s="235"/>
      <c r="E37" s="164"/>
      <c r="F37" s="165"/>
      <c r="G37" s="165"/>
      <c r="H37" s="165"/>
      <c r="I37" s="165"/>
      <c r="J37" s="165"/>
      <c r="K37" s="165"/>
      <c r="L37" s="165"/>
      <c r="M37" s="165"/>
      <c r="N37" s="165"/>
      <c r="O37" s="165"/>
      <c r="P37" s="165"/>
      <c r="Q37" s="165"/>
      <c r="R37" s="165"/>
      <c r="S37" s="166"/>
      <c r="T37" s="11" t="s">
        <v>261</v>
      </c>
      <c r="U37" s="255" t="s">
        <v>71</v>
      </c>
      <c r="V37" s="255"/>
      <c r="W37" s="6" t="s">
        <v>53</v>
      </c>
      <c r="X37" s="199" t="s">
        <v>171</v>
      </c>
      <c r="Y37" s="199"/>
      <c r="Z37" s="7" t="s">
        <v>54</v>
      </c>
      <c r="AA37" s="12" t="str">
        <f>IF(T37="","",T37)</f>
        <v>t</v>
      </c>
      <c r="AB37" s="255" t="s">
        <v>71</v>
      </c>
      <c r="AC37" s="255"/>
      <c r="AD37" s="84" t="s">
        <v>53</v>
      </c>
      <c r="AE37" s="245" t="str">
        <f>IF(X37="","",X37)</f>
        <v>t</v>
      </c>
      <c r="AF37" s="245"/>
      <c r="AG37" s="7" t="s">
        <v>55</v>
      </c>
      <c r="AK37" s="40"/>
      <c r="AQ37" s="63"/>
    </row>
    <row r="38" spans="1:44" ht="19" customHeight="1">
      <c r="A38" s="250" t="s">
        <v>15</v>
      </c>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K38" s="40"/>
      <c r="AL38" s="105" t="s">
        <v>8</v>
      </c>
      <c r="AM38" s="45" t="s">
        <v>208</v>
      </c>
      <c r="AN38" s="57"/>
      <c r="AO38" s="58"/>
      <c r="AP38" s="59"/>
      <c r="AQ38" s="63"/>
    </row>
    <row r="39" spans="1:44" ht="19" customHeight="1">
      <c r="A39" s="182" t="s">
        <v>56</v>
      </c>
      <c r="B39" s="183"/>
      <c r="C39" s="183"/>
      <c r="D39" s="184"/>
      <c r="E39" s="111" t="s">
        <v>7</v>
      </c>
      <c r="F39" s="150"/>
      <c r="G39" s="150"/>
      <c r="H39" s="150"/>
      <c r="I39" s="150"/>
      <c r="J39" s="150"/>
      <c r="K39" s="151"/>
      <c r="L39" s="111" t="s">
        <v>8</v>
      </c>
      <c r="M39" s="150"/>
      <c r="N39" s="150"/>
      <c r="O39" s="150"/>
      <c r="P39" s="150"/>
      <c r="Q39" s="150"/>
      <c r="R39" s="150"/>
      <c r="S39" s="150"/>
      <c r="T39" s="150"/>
      <c r="U39" s="151"/>
      <c r="V39" s="253" t="s">
        <v>284</v>
      </c>
      <c r="W39" s="254"/>
      <c r="X39" s="254"/>
      <c r="Y39" s="254"/>
      <c r="Z39" s="254"/>
      <c r="AA39" s="251">
        <f>L24</f>
        <v>7</v>
      </c>
      <c r="AB39" s="251"/>
      <c r="AC39" s="254" t="s">
        <v>5</v>
      </c>
      <c r="AD39" s="256"/>
      <c r="AE39" s="111" t="s">
        <v>31</v>
      </c>
      <c r="AF39" s="150"/>
      <c r="AG39" s="151"/>
      <c r="AK39" s="40"/>
      <c r="AL39" s="105"/>
      <c r="AM39" s="45" t="s">
        <v>7</v>
      </c>
      <c r="AN39" s="41" t="str">
        <f>IF(ISBLANK(E40),"要記入","OK")</f>
        <v>OK</v>
      </c>
      <c r="AO39" s="44" t="str">
        <f>IF(AN39="OK","","『"&amp;AM39&amp;"』"&amp;"を入力してください。")</f>
        <v/>
      </c>
      <c r="AP39" s="43" t="s">
        <v>240</v>
      </c>
      <c r="AQ39" s="63"/>
    </row>
    <row r="40" spans="1:44" ht="19" customHeight="1">
      <c r="A40" s="8" t="s">
        <v>6</v>
      </c>
      <c r="B40" s="6"/>
      <c r="C40" s="6"/>
      <c r="D40" s="6"/>
      <c r="E40" s="145" t="s">
        <v>168</v>
      </c>
      <c r="F40" s="160"/>
      <c r="G40" s="160"/>
      <c r="H40" s="160"/>
      <c r="I40" s="160"/>
      <c r="J40" s="160"/>
      <c r="K40" s="252"/>
      <c r="L40" s="243">
        <f>IF(E40="","",VLOOKUP(E40,A209:O232,11,FALSE))</f>
        <v>0.53100000000000003</v>
      </c>
      <c r="M40" s="244"/>
      <c r="N40" s="244"/>
      <c r="O40" s="244"/>
      <c r="P40" s="244"/>
      <c r="Q40" s="244"/>
      <c r="R40" s="150" t="str">
        <f>IF(E40="","",VLOOKUP(E40,A208:O232,13,FALSE)&amp;"")</f>
        <v>kl/t</v>
      </c>
      <c r="S40" s="150"/>
      <c r="T40" s="212" t="str">
        <f>IF(E40="","",VLOOKUP(E40,A208:P232,15,FALSE))</f>
        <v xml:space="preserve"> 以下</v>
      </c>
      <c r="U40" s="213"/>
      <c r="V40" s="237">
        <v>0.68500000000000005</v>
      </c>
      <c r="W40" s="238"/>
      <c r="X40" s="238"/>
      <c r="Y40" s="238"/>
      <c r="Z40" s="238"/>
      <c r="AA40" s="150" t="str">
        <f>R40</f>
        <v>kl/t</v>
      </c>
      <c r="AB40" s="150"/>
      <c r="AC40" s="150"/>
      <c r="AD40" s="151"/>
      <c r="AE40" s="240">
        <f>IF(V40="","",L40/V40)</f>
        <v>0.7751824817518248</v>
      </c>
      <c r="AF40" s="241"/>
      <c r="AG40" s="242"/>
      <c r="AK40" s="40"/>
      <c r="AL40" s="105"/>
      <c r="AM40" s="45" t="s">
        <v>209</v>
      </c>
      <c r="AN40" s="41" t="str">
        <f>IF(ISBLANK(V40),"要記入","OK")</f>
        <v>OK</v>
      </c>
      <c r="AO40" s="44" t="str">
        <f>IF(AN40="OK","","『"&amp;AM40&amp;"』"&amp;"を入力してください。")</f>
        <v/>
      </c>
      <c r="AP40" s="43" t="s">
        <v>241</v>
      </c>
      <c r="AQ40" s="63"/>
    </row>
    <row r="41" spans="1:44" ht="19" customHeight="1">
      <c r="A41" s="185" t="s">
        <v>11</v>
      </c>
      <c r="B41" s="185"/>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K41" s="40"/>
      <c r="AQ41" s="63"/>
    </row>
    <row r="42" spans="1:44" ht="14.25" customHeight="1">
      <c r="A42" s="173" t="s">
        <v>260</v>
      </c>
      <c r="B42" s="174"/>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5"/>
      <c r="AK42" s="40"/>
      <c r="AQ42" s="63"/>
    </row>
    <row r="43" spans="1:44" ht="14.25" customHeight="1">
      <c r="A43" s="176"/>
      <c r="B43" s="177"/>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8"/>
      <c r="AK43" s="40"/>
      <c r="AQ43" s="63"/>
    </row>
    <row r="44" spans="1:44" ht="14.25" customHeight="1">
      <c r="A44" s="176"/>
      <c r="B44" s="177"/>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8"/>
      <c r="AK44" s="40"/>
      <c r="AL44" s="38"/>
      <c r="AM44" s="38"/>
      <c r="AP44" s="54"/>
      <c r="AQ44" s="63"/>
    </row>
    <row r="45" spans="1:44" ht="14.25" customHeight="1">
      <c r="A45" s="176"/>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8"/>
      <c r="AK45" s="40"/>
      <c r="AQ45" s="63"/>
    </row>
    <row r="46" spans="1:44" ht="14.25" customHeight="1">
      <c r="A46" s="176"/>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8"/>
      <c r="AK46" s="40"/>
      <c r="AQ46" s="63"/>
    </row>
    <row r="47" spans="1:44" ht="14.25" customHeight="1">
      <c r="A47" s="179"/>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1"/>
      <c r="AK47" s="40"/>
      <c r="AQ47" s="63"/>
    </row>
    <row r="48" spans="1:44">
      <c r="A48" s="210"/>
      <c r="B48" s="210"/>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K48" s="8"/>
      <c r="AL48" s="6"/>
      <c r="AM48" s="6"/>
      <c r="AN48" s="48"/>
      <c r="AO48" s="55"/>
      <c r="AP48" s="6"/>
      <c r="AQ48" s="7"/>
    </row>
    <row r="49" spans="1:33" ht="18.75" customHeight="1">
      <c r="A49" s="208" t="s">
        <v>27</v>
      </c>
      <c r="B49" s="208"/>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9"/>
    </row>
    <row r="50" spans="1:33" ht="18.75" customHeight="1">
      <c r="A50" s="173" t="s">
        <v>346</v>
      </c>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5"/>
    </row>
    <row r="51" spans="1:33" ht="18.75" customHeight="1">
      <c r="A51" s="176"/>
      <c r="B51" s="17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8"/>
    </row>
    <row r="52" spans="1:33" ht="18.75" customHeight="1">
      <c r="A52" s="179"/>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1"/>
    </row>
    <row r="53" spans="1:33" ht="18.75" customHeight="1">
      <c r="A53" s="185" t="s">
        <v>17</v>
      </c>
      <c r="B53" s="185"/>
      <c r="C53" s="185"/>
      <c r="D53" s="185"/>
      <c r="E53" s="185"/>
      <c r="F53" s="185"/>
      <c r="G53" s="185"/>
      <c r="H53" s="185"/>
      <c r="I53" s="185"/>
      <c r="J53" s="185"/>
      <c r="K53" s="185"/>
      <c r="L53" s="185"/>
      <c r="M53" s="185"/>
      <c r="N53" s="185"/>
      <c r="O53" s="185"/>
      <c r="P53" s="185"/>
      <c r="Q53" s="185"/>
      <c r="R53" s="185"/>
      <c r="S53" s="312"/>
      <c r="T53" s="312"/>
      <c r="U53" s="312"/>
      <c r="V53" s="312"/>
      <c r="W53" s="312"/>
      <c r="X53" s="312"/>
      <c r="Y53" s="312"/>
      <c r="Z53" s="312"/>
      <c r="AA53" s="312"/>
      <c r="AB53" s="312"/>
      <c r="AC53" s="312"/>
      <c r="AD53" s="312"/>
      <c r="AE53" s="312"/>
      <c r="AF53" s="312"/>
      <c r="AG53" s="312"/>
    </row>
    <row r="54" spans="1:33" ht="18.75" customHeight="1">
      <c r="A54" s="313" t="s">
        <v>40</v>
      </c>
      <c r="B54" s="314"/>
      <c r="C54" s="314"/>
      <c r="D54" s="314"/>
      <c r="E54" s="314"/>
      <c r="F54" s="314"/>
      <c r="G54" s="314"/>
      <c r="H54" s="314"/>
      <c r="I54" s="314"/>
      <c r="J54" s="315"/>
      <c r="K54" s="309" t="s">
        <v>18</v>
      </c>
      <c r="L54" s="310"/>
      <c r="M54" s="310"/>
      <c r="N54" s="310"/>
      <c r="O54" s="310"/>
      <c r="P54" s="310"/>
      <c r="Q54" s="310"/>
      <c r="R54" s="310"/>
      <c r="S54" s="310"/>
      <c r="T54" s="310"/>
      <c r="U54" s="310"/>
      <c r="V54" s="310"/>
      <c r="W54" s="310"/>
      <c r="X54" s="310"/>
      <c r="Y54" s="310"/>
      <c r="Z54" s="310"/>
      <c r="AA54" s="310"/>
      <c r="AB54" s="310"/>
      <c r="AC54" s="310"/>
      <c r="AD54" s="310"/>
      <c r="AE54" s="310"/>
      <c r="AF54" s="310"/>
      <c r="AG54" s="311"/>
    </row>
    <row r="55" spans="1:33" ht="18.75" customHeight="1">
      <c r="A55" s="173" t="s">
        <v>259</v>
      </c>
      <c r="B55" s="174"/>
      <c r="C55" s="174"/>
      <c r="D55" s="174"/>
      <c r="E55" s="174"/>
      <c r="F55" s="174"/>
      <c r="G55" s="174"/>
      <c r="H55" s="174"/>
      <c r="I55" s="174"/>
      <c r="J55" s="175"/>
      <c r="K55" s="173" t="s">
        <v>258</v>
      </c>
      <c r="L55" s="174"/>
      <c r="M55" s="174"/>
      <c r="N55" s="174"/>
      <c r="O55" s="174"/>
      <c r="P55" s="174"/>
      <c r="Q55" s="174"/>
      <c r="R55" s="174"/>
      <c r="S55" s="174"/>
      <c r="T55" s="174"/>
      <c r="U55" s="174"/>
      <c r="V55" s="174"/>
      <c r="W55" s="174"/>
      <c r="X55" s="174"/>
      <c r="Y55" s="174"/>
      <c r="Z55" s="174"/>
      <c r="AA55" s="174"/>
      <c r="AB55" s="174"/>
      <c r="AC55" s="174"/>
      <c r="AD55" s="174"/>
      <c r="AE55" s="174"/>
      <c r="AF55" s="174"/>
      <c r="AG55" s="175"/>
    </row>
    <row r="56" spans="1:33" ht="18.75" customHeight="1">
      <c r="A56" s="176"/>
      <c r="B56" s="177"/>
      <c r="C56" s="177"/>
      <c r="D56" s="177"/>
      <c r="E56" s="177"/>
      <c r="F56" s="177"/>
      <c r="G56" s="177"/>
      <c r="H56" s="177"/>
      <c r="I56" s="177"/>
      <c r="J56" s="178"/>
      <c r="K56" s="176"/>
      <c r="L56" s="177"/>
      <c r="M56" s="177"/>
      <c r="N56" s="177"/>
      <c r="O56" s="177"/>
      <c r="P56" s="177"/>
      <c r="Q56" s="177"/>
      <c r="R56" s="177"/>
      <c r="S56" s="177"/>
      <c r="T56" s="177"/>
      <c r="U56" s="177"/>
      <c r="V56" s="177"/>
      <c r="W56" s="177"/>
      <c r="X56" s="177"/>
      <c r="Y56" s="177"/>
      <c r="Z56" s="177"/>
      <c r="AA56" s="177"/>
      <c r="AB56" s="177"/>
      <c r="AC56" s="177"/>
      <c r="AD56" s="177"/>
      <c r="AE56" s="177"/>
      <c r="AF56" s="177"/>
      <c r="AG56" s="178"/>
    </row>
    <row r="57" spans="1:33" ht="18.75" customHeight="1">
      <c r="A57" s="176"/>
      <c r="B57" s="177"/>
      <c r="C57" s="177"/>
      <c r="D57" s="177"/>
      <c r="E57" s="177"/>
      <c r="F57" s="177"/>
      <c r="G57" s="177"/>
      <c r="H57" s="177"/>
      <c r="I57" s="177"/>
      <c r="J57" s="178"/>
      <c r="K57" s="176"/>
      <c r="L57" s="177"/>
      <c r="M57" s="177"/>
      <c r="N57" s="177"/>
      <c r="O57" s="177"/>
      <c r="P57" s="177"/>
      <c r="Q57" s="177"/>
      <c r="R57" s="177"/>
      <c r="S57" s="177"/>
      <c r="T57" s="177"/>
      <c r="U57" s="177"/>
      <c r="V57" s="177"/>
      <c r="W57" s="177"/>
      <c r="X57" s="177"/>
      <c r="Y57" s="177"/>
      <c r="Z57" s="177"/>
      <c r="AA57" s="177"/>
      <c r="AB57" s="177"/>
      <c r="AC57" s="177"/>
      <c r="AD57" s="177"/>
      <c r="AE57" s="177"/>
      <c r="AF57" s="177"/>
      <c r="AG57" s="178"/>
    </row>
    <row r="58" spans="1:33" ht="18.75" customHeight="1">
      <c r="A58" s="176"/>
      <c r="B58" s="177"/>
      <c r="C58" s="177"/>
      <c r="D58" s="177"/>
      <c r="E58" s="177"/>
      <c r="F58" s="177"/>
      <c r="G58" s="177"/>
      <c r="H58" s="177"/>
      <c r="I58" s="177"/>
      <c r="J58" s="178"/>
      <c r="K58" s="176"/>
      <c r="L58" s="177"/>
      <c r="M58" s="177"/>
      <c r="N58" s="177"/>
      <c r="O58" s="177"/>
      <c r="P58" s="177"/>
      <c r="Q58" s="177"/>
      <c r="R58" s="177"/>
      <c r="S58" s="177"/>
      <c r="T58" s="177"/>
      <c r="U58" s="177"/>
      <c r="V58" s="177"/>
      <c r="W58" s="177"/>
      <c r="X58" s="177"/>
      <c r="Y58" s="177"/>
      <c r="Z58" s="177"/>
      <c r="AA58" s="177"/>
      <c r="AB58" s="177"/>
      <c r="AC58" s="177"/>
      <c r="AD58" s="177"/>
      <c r="AE58" s="177"/>
      <c r="AF58" s="177"/>
      <c r="AG58" s="178"/>
    </row>
    <row r="59" spans="1:33" ht="18.75" customHeight="1">
      <c r="A59" s="176"/>
      <c r="B59" s="177"/>
      <c r="C59" s="177"/>
      <c r="D59" s="177"/>
      <c r="E59" s="177"/>
      <c r="F59" s="177"/>
      <c r="G59" s="177"/>
      <c r="H59" s="177"/>
      <c r="I59" s="177"/>
      <c r="J59" s="178"/>
      <c r="K59" s="176"/>
      <c r="L59" s="177"/>
      <c r="M59" s="177"/>
      <c r="N59" s="177"/>
      <c r="O59" s="177"/>
      <c r="P59" s="177"/>
      <c r="Q59" s="177"/>
      <c r="R59" s="177"/>
      <c r="S59" s="177"/>
      <c r="T59" s="177"/>
      <c r="U59" s="177"/>
      <c r="V59" s="177"/>
      <c r="W59" s="177"/>
      <c r="X59" s="177"/>
      <c r="Y59" s="177"/>
      <c r="Z59" s="177"/>
      <c r="AA59" s="177"/>
      <c r="AB59" s="177"/>
      <c r="AC59" s="177"/>
      <c r="AD59" s="177"/>
      <c r="AE59" s="177"/>
      <c r="AF59" s="177"/>
      <c r="AG59" s="178"/>
    </row>
    <row r="60" spans="1:33" ht="18.75" customHeight="1">
      <c r="A60" s="176"/>
      <c r="B60" s="177"/>
      <c r="C60" s="177"/>
      <c r="D60" s="177"/>
      <c r="E60" s="177"/>
      <c r="F60" s="177"/>
      <c r="G60" s="177"/>
      <c r="H60" s="177"/>
      <c r="I60" s="177"/>
      <c r="J60" s="178"/>
      <c r="K60" s="176"/>
      <c r="L60" s="177"/>
      <c r="M60" s="177"/>
      <c r="N60" s="177"/>
      <c r="O60" s="177"/>
      <c r="P60" s="177"/>
      <c r="Q60" s="177"/>
      <c r="R60" s="177"/>
      <c r="S60" s="177"/>
      <c r="T60" s="177"/>
      <c r="U60" s="177"/>
      <c r="V60" s="177"/>
      <c r="W60" s="177"/>
      <c r="X60" s="177"/>
      <c r="Y60" s="177"/>
      <c r="Z60" s="177"/>
      <c r="AA60" s="177"/>
      <c r="AB60" s="177"/>
      <c r="AC60" s="177"/>
      <c r="AD60" s="177"/>
      <c r="AE60" s="177"/>
      <c r="AF60" s="177"/>
      <c r="AG60" s="178"/>
    </row>
    <row r="61" spans="1:33" ht="18.75" customHeight="1">
      <c r="A61" s="179"/>
      <c r="B61" s="180"/>
      <c r="C61" s="180"/>
      <c r="D61" s="180"/>
      <c r="E61" s="180"/>
      <c r="F61" s="180"/>
      <c r="G61" s="180"/>
      <c r="H61" s="180"/>
      <c r="I61" s="180"/>
      <c r="J61" s="181"/>
      <c r="K61" s="179"/>
      <c r="L61" s="180"/>
      <c r="M61" s="180"/>
      <c r="N61" s="180"/>
      <c r="O61" s="180"/>
      <c r="P61" s="180"/>
      <c r="Q61" s="180"/>
      <c r="R61" s="180"/>
      <c r="S61" s="180"/>
      <c r="T61" s="180"/>
      <c r="U61" s="180"/>
      <c r="V61" s="180"/>
      <c r="W61" s="180"/>
      <c r="X61" s="180"/>
      <c r="Y61" s="180"/>
      <c r="Z61" s="180"/>
      <c r="AA61" s="180"/>
      <c r="AB61" s="180"/>
      <c r="AC61" s="180"/>
      <c r="AD61" s="180"/>
      <c r="AE61" s="180"/>
      <c r="AF61" s="180"/>
      <c r="AG61" s="181"/>
    </row>
    <row r="62" spans="1:33" ht="18.75" customHeight="1">
      <c r="A62" s="185" t="s">
        <v>43</v>
      </c>
      <c r="B62" s="185"/>
      <c r="C62" s="185"/>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row>
    <row r="63" spans="1:33" ht="18.75" customHeight="1">
      <c r="A63" s="313" t="s">
        <v>40</v>
      </c>
      <c r="B63" s="314"/>
      <c r="C63" s="314"/>
      <c r="D63" s="314"/>
      <c r="E63" s="314"/>
      <c r="F63" s="314"/>
      <c r="G63" s="314"/>
      <c r="H63" s="314"/>
      <c r="I63" s="314"/>
      <c r="J63" s="315"/>
      <c r="K63" s="309" t="s">
        <v>36</v>
      </c>
      <c r="L63" s="310"/>
      <c r="M63" s="310"/>
      <c r="N63" s="310"/>
      <c r="O63" s="310"/>
      <c r="P63" s="310"/>
      <c r="Q63" s="310"/>
      <c r="R63" s="310"/>
      <c r="S63" s="310"/>
      <c r="T63" s="310"/>
      <c r="U63" s="310"/>
      <c r="V63" s="310"/>
      <c r="W63" s="310"/>
      <c r="X63" s="310"/>
      <c r="Y63" s="310"/>
      <c r="Z63" s="310"/>
      <c r="AA63" s="310"/>
      <c r="AB63" s="310"/>
      <c r="AC63" s="310"/>
      <c r="AD63" s="310"/>
      <c r="AE63" s="310"/>
      <c r="AF63" s="310"/>
      <c r="AG63" s="311"/>
    </row>
    <row r="64" spans="1:33" ht="18.75" customHeight="1">
      <c r="A64" s="173" t="s">
        <v>257</v>
      </c>
      <c r="B64" s="174"/>
      <c r="C64" s="174"/>
      <c r="D64" s="174"/>
      <c r="E64" s="174"/>
      <c r="F64" s="174"/>
      <c r="G64" s="174"/>
      <c r="H64" s="174"/>
      <c r="I64" s="174"/>
      <c r="J64" s="175"/>
      <c r="K64" s="173" t="s">
        <v>256</v>
      </c>
      <c r="L64" s="174"/>
      <c r="M64" s="174"/>
      <c r="N64" s="174"/>
      <c r="O64" s="174"/>
      <c r="P64" s="174"/>
      <c r="Q64" s="174"/>
      <c r="R64" s="174"/>
      <c r="S64" s="174"/>
      <c r="T64" s="174"/>
      <c r="U64" s="174"/>
      <c r="V64" s="174"/>
      <c r="W64" s="174"/>
      <c r="X64" s="174"/>
      <c r="Y64" s="174"/>
      <c r="Z64" s="174"/>
      <c r="AA64" s="174"/>
      <c r="AB64" s="174"/>
      <c r="AC64" s="174"/>
      <c r="AD64" s="174"/>
      <c r="AE64" s="174"/>
      <c r="AF64" s="174"/>
      <c r="AG64" s="175"/>
    </row>
    <row r="65" spans="1:33" ht="18.75" customHeight="1">
      <c r="A65" s="176"/>
      <c r="B65" s="177"/>
      <c r="C65" s="177"/>
      <c r="D65" s="177"/>
      <c r="E65" s="177"/>
      <c r="F65" s="177"/>
      <c r="G65" s="177"/>
      <c r="H65" s="177"/>
      <c r="I65" s="177"/>
      <c r="J65" s="178"/>
      <c r="K65" s="176"/>
      <c r="L65" s="177"/>
      <c r="M65" s="177"/>
      <c r="N65" s="177"/>
      <c r="O65" s="177"/>
      <c r="P65" s="177"/>
      <c r="Q65" s="177"/>
      <c r="R65" s="177"/>
      <c r="S65" s="177"/>
      <c r="T65" s="177"/>
      <c r="U65" s="177"/>
      <c r="V65" s="177"/>
      <c r="W65" s="177"/>
      <c r="X65" s="177"/>
      <c r="Y65" s="177"/>
      <c r="Z65" s="177"/>
      <c r="AA65" s="177"/>
      <c r="AB65" s="177"/>
      <c r="AC65" s="177"/>
      <c r="AD65" s="177"/>
      <c r="AE65" s="177"/>
      <c r="AF65" s="177"/>
      <c r="AG65" s="178"/>
    </row>
    <row r="66" spans="1:33" ht="18.75" customHeight="1">
      <c r="A66" s="176"/>
      <c r="B66" s="177"/>
      <c r="C66" s="177"/>
      <c r="D66" s="177"/>
      <c r="E66" s="177"/>
      <c r="F66" s="177"/>
      <c r="G66" s="177"/>
      <c r="H66" s="177"/>
      <c r="I66" s="177"/>
      <c r="J66" s="178"/>
      <c r="K66" s="176"/>
      <c r="L66" s="177"/>
      <c r="M66" s="177"/>
      <c r="N66" s="177"/>
      <c r="O66" s="177"/>
      <c r="P66" s="177"/>
      <c r="Q66" s="177"/>
      <c r="R66" s="177"/>
      <c r="S66" s="177"/>
      <c r="T66" s="177"/>
      <c r="U66" s="177"/>
      <c r="V66" s="177"/>
      <c r="W66" s="177"/>
      <c r="X66" s="177"/>
      <c r="Y66" s="177"/>
      <c r="Z66" s="177"/>
      <c r="AA66" s="177"/>
      <c r="AB66" s="177"/>
      <c r="AC66" s="177"/>
      <c r="AD66" s="177"/>
      <c r="AE66" s="177"/>
      <c r="AF66" s="177"/>
      <c r="AG66" s="178"/>
    </row>
    <row r="67" spans="1:33" ht="18.75" customHeight="1">
      <c r="A67" s="176"/>
      <c r="B67" s="177"/>
      <c r="C67" s="177"/>
      <c r="D67" s="177"/>
      <c r="E67" s="177"/>
      <c r="F67" s="177"/>
      <c r="G67" s="177"/>
      <c r="H67" s="177"/>
      <c r="I67" s="177"/>
      <c r="J67" s="178"/>
      <c r="K67" s="176"/>
      <c r="L67" s="177"/>
      <c r="M67" s="177"/>
      <c r="N67" s="177"/>
      <c r="O67" s="177"/>
      <c r="P67" s="177"/>
      <c r="Q67" s="177"/>
      <c r="R67" s="177"/>
      <c r="S67" s="177"/>
      <c r="T67" s="177"/>
      <c r="U67" s="177"/>
      <c r="V67" s="177"/>
      <c r="W67" s="177"/>
      <c r="X67" s="177"/>
      <c r="Y67" s="177"/>
      <c r="Z67" s="177"/>
      <c r="AA67" s="177"/>
      <c r="AB67" s="177"/>
      <c r="AC67" s="177"/>
      <c r="AD67" s="177"/>
      <c r="AE67" s="177"/>
      <c r="AF67" s="177"/>
      <c r="AG67" s="178"/>
    </row>
    <row r="68" spans="1:33" ht="18.75" customHeight="1">
      <c r="A68" s="176"/>
      <c r="B68" s="177"/>
      <c r="C68" s="177"/>
      <c r="D68" s="177"/>
      <c r="E68" s="177"/>
      <c r="F68" s="177"/>
      <c r="G68" s="177"/>
      <c r="H68" s="177"/>
      <c r="I68" s="177"/>
      <c r="J68" s="178"/>
      <c r="K68" s="176"/>
      <c r="L68" s="177"/>
      <c r="M68" s="177"/>
      <c r="N68" s="177"/>
      <c r="O68" s="177"/>
      <c r="P68" s="177"/>
      <c r="Q68" s="177"/>
      <c r="R68" s="177"/>
      <c r="S68" s="177"/>
      <c r="T68" s="177"/>
      <c r="U68" s="177"/>
      <c r="V68" s="177"/>
      <c r="W68" s="177"/>
      <c r="X68" s="177"/>
      <c r="Y68" s="177"/>
      <c r="Z68" s="177"/>
      <c r="AA68" s="177"/>
      <c r="AB68" s="177"/>
      <c r="AC68" s="177"/>
      <c r="AD68" s="177"/>
      <c r="AE68" s="177"/>
      <c r="AF68" s="177"/>
      <c r="AG68" s="178"/>
    </row>
    <row r="69" spans="1:33" ht="18.75" customHeight="1">
      <c r="A69" s="176"/>
      <c r="B69" s="177"/>
      <c r="C69" s="177"/>
      <c r="D69" s="177"/>
      <c r="E69" s="177"/>
      <c r="F69" s="177"/>
      <c r="G69" s="177"/>
      <c r="H69" s="177"/>
      <c r="I69" s="177"/>
      <c r="J69" s="178"/>
      <c r="K69" s="176"/>
      <c r="L69" s="177"/>
      <c r="M69" s="177"/>
      <c r="N69" s="177"/>
      <c r="O69" s="177"/>
      <c r="P69" s="177"/>
      <c r="Q69" s="177"/>
      <c r="R69" s="177"/>
      <c r="S69" s="177"/>
      <c r="T69" s="177"/>
      <c r="U69" s="177"/>
      <c r="V69" s="177"/>
      <c r="W69" s="177"/>
      <c r="X69" s="177"/>
      <c r="Y69" s="177"/>
      <c r="Z69" s="177"/>
      <c r="AA69" s="177"/>
      <c r="AB69" s="177"/>
      <c r="AC69" s="177"/>
      <c r="AD69" s="177"/>
      <c r="AE69" s="177"/>
      <c r="AF69" s="177"/>
      <c r="AG69" s="178"/>
    </row>
    <row r="70" spans="1:33" ht="18.75" customHeight="1">
      <c r="A70" s="176"/>
      <c r="B70" s="177"/>
      <c r="C70" s="177"/>
      <c r="D70" s="177"/>
      <c r="E70" s="177"/>
      <c r="F70" s="177"/>
      <c r="G70" s="177"/>
      <c r="H70" s="177"/>
      <c r="I70" s="177"/>
      <c r="J70" s="178"/>
      <c r="K70" s="176"/>
      <c r="L70" s="177"/>
      <c r="M70" s="177"/>
      <c r="N70" s="177"/>
      <c r="O70" s="177"/>
      <c r="P70" s="177"/>
      <c r="Q70" s="177"/>
      <c r="R70" s="177"/>
      <c r="S70" s="177"/>
      <c r="T70" s="177"/>
      <c r="U70" s="177"/>
      <c r="V70" s="177"/>
      <c r="W70" s="177"/>
      <c r="X70" s="177"/>
      <c r="Y70" s="177"/>
      <c r="Z70" s="177"/>
      <c r="AA70" s="177"/>
      <c r="AB70" s="177"/>
      <c r="AC70" s="177"/>
      <c r="AD70" s="177"/>
      <c r="AE70" s="177"/>
      <c r="AF70" s="177"/>
      <c r="AG70" s="178"/>
    </row>
    <row r="71" spans="1:33" ht="18.75" customHeight="1">
      <c r="A71" s="176"/>
      <c r="B71" s="177"/>
      <c r="C71" s="177"/>
      <c r="D71" s="177"/>
      <c r="E71" s="177"/>
      <c r="F71" s="177"/>
      <c r="G71" s="177"/>
      <c r="H71" s="177"/>
      <c r="I71" s="177"/>
      <c r="J71" s="178"/>
      <c r="K71" s="176"/>
      <c r="L71" s="177"/>
      <c r="M71" s="177"/>
      <c r="N71" s="177"/>
      <c r="O71" s="177"/>
      <c r="P71" s="177"/>
      <c r="Q71" s="177"/>
      <c r="R71" s="177"/>
      <c r="S71" s="177"/>
      <c r="T71" s="177"/>
      <c r="U71" s="177"/>
      <c r="V71" s="177"/>
      <c r="W71" s="177"/>
      <c r="X71" s="177"/>
      <c r="Y71" s="177"/>
      <c r="Z71" s="177"/>
      <c r="AA71" s="177"/>
      <c r="AB71" s="177"/>
      <c r="AC71" s="177"/>
      <c r="AD71" s="177"/>
      <c r="AE71" s="177"/>
      <c r="AF71" s="177"/>
      <c r="AG71" s="178"/>
    </row>
    <row r="72" spans="1:33" ht="18.75" customHeight="1">
      <c r="A72" s="176"/>
      <c r="B72" s="177"/>
      <c r="C72" s="177"/>
      <c r="D72" s="177"/>
      <c r="E72" s="177"/>
      <c r="F72" s="177"/>
      <c r="G72" s="177"/>
      <c r="H72" s="177"/>
      <c r="I72" s="177"/>
      <c r="J72" s="178"/>
      <c r="K72" s="176"/>
      <c r="L72" s="177"/>
      <c r="M72" s="177"/>
      <c r="N72" s="177"/>
      <c r="O72" s="177"/>
      <c r="P72" s="177"/>
      <c r="Q72" s="177"/>
      <c r="R72" s="177"/>
      <c r="S72" s="177"/>
      <c r="T72" s="177"/>
      <c r="U72" s="177"/>
      <c r="V72" s="177"/>
      <c r="W72" s="177"/>
      <c r="X72" s="177"/>
      <c r="Y72" s="177"/>
      <c r="Z72" s="177"/>
      <c r="AA72" s="177"/>
      <c r="AB72" s="177"/>
      <c r="AC72" s="177"/>
      <c r="AD72" s="177"/>
      <c r="AE72" s="177"/>
      <c r="AF72" s="177"/>
      <c r="AG72" s="178"/>
    </row>
    <row r="73" spans="1:33" ht="18.75" customHeight="1">
      <c r="A73" s="179"/>
      <c r="B73" s="180"/>
      <c r="C73" s="180"/>
      <c r="D73" s="180"/>
      <c r="E73" s="180"/>
      <c r="F73" s="180"/>
      <c r="G73" s="180"/>
      <c r="H73" s="180"/>
      <c r="I73" s="180"/>
      <c r="J73" s="181"/>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1"/>
    </row>
    <row r="74" spans="1:33" ht="18.75" customHeight="1">
      <c r="A74" s="316" t="s">
        <v>78</v>
      </c>
      <c r="B74" s="316"/>
      <c r="C74" s="316"/>
      <c r="D74" s="316"/>
      <c r="E74" s="316"/>
      <c r="F74" s="316"/>
      <c r="G74" s="316"/>
      <c r="H74" s="316"/>
      <c r="I74" s="316"/>
      <c r="J74" s="316"/>
      <c r="K74" s="316"/>
      <c r="L74" s="316"/>
      <c r="M74" s="316"/>
      <c r="N74" s="316"/>
      <c r="O74" s="316"/>
      <c r="P74" s="316"/>
      <c r="Q74" s="316"/>
      <c r="R74" s="316"/>
      <c r="S74" s="316"/>
      <c r="T74" s="316"/>
      <c r="U74" s="316"/>
      <c r="V74" s="316"/>
      <c r="W74" s="316"/>
      <c r="X74" s="316"/>
      <c r="Y74" s="316"/>
      <c r="Z74" s="316"/>
      <c r="AA74" s="316"/>
      <c r="AB74" s="316"/>
      <c r="AC74" s="316"/>
      <c r="AD74" s="316"/>
      <c r="AE74" s="316"/>
      <c r="AF74" s="316"/>
      <c r="AG74" s="316"/>
    </row>
    <row r="75" spans="1:33" ht="18.75" hidden="1" customHeight="1">
      <c r="A75" s="9"/>
      <c r="B75" s="9"/>
      <c r="C75" s="9"/>
      <c r="D75" s="9"/>
      <c r="E75" s="9"/>
      <c r="F75" s="9"/>
      <c r="G75" s="9"/>
      <c r="H75" s="9"/>
      <c r="I75" s="9"/>
      <c r="L75" s="13"/>
      <c r="M75" s="13"/>
      <c r="N75" s="13"/>
      <c r="O75" s="13"/>
      <c r="P75" s="13"/>
      <c r="Q75" s="13"/>
      <c r="R75" s="13" t="s">
        <v>72</v>
      </c>
      <c r="S75" s="13" t="s">
        <v>73</v>
      </c>
      <c r="T75" s="13" t="s">
        <v>74</v>
      </c>
      <c r="U75" s="13" t="s">
        <v>75</v>
      </c>
      <c r="V75" s="13" t="s">
        <v>76</v>
      </c>
      <c r="W75" s="13" t="s">
        <v>77</v>
      </c>
      <c r="X75" s="9"/>
      <c r="Y75" s="9"/>
      <c r="Z75" s="9"/>
      <c r="AA75" s="13" t="s">
        <v>171</v>
      </c>
      <c r="AB75" s="13" t="s">
        <v>172</v>
      </c>
      <c r="AC75" s="10"/>
      <c r="AD75" s="10"/>
      <c r="AE75" s="13" t="s">
        <v>173</v>
      </c>
      <c r="AF75" s="10"/>
      <c r="AG75" s="10"/>
    </row>
    <row r="76" spans="1:33" ht="18.75" customHeight="1">
      <c r="A76" s="280" t="s">
        <v>44</v>
      </c>
      <c r="B76" s="281"/>
      <c r="C76" s="282"/>
      <c r="D76" s="182" t="str">
        <f>IF(F76="","　 無","有　")</f>
        <v>有　</v>
      </c>
      <c r="E76" s="330"/>
      <c r="F76" s="173" t="s">
        <v>347</v>
      </c>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5"/>
    </row>
    <row r="77" spans="1:33" ht="18.75" customHeight="1">
      <c r="A77" s="283"/>
      <c r="B77" s="284"/>
      <c r="C77" s="285"/>
      <c r="D77" s="262"/>
      <c r="E77" s="331"/>
      <c r="F77" s="179"/>
      <c r="G77" s="180"/>
      <c r="H77" s="180"/>
      <c r="I77" s="180"/>
      <c r="J77" s="180"/>
      <c r="K77" s="180"/>
      <c r="L77" s="180"/>
      <c r="M77" s="180"/>
      <c r="N77" s="180"/>
      <c r="O77" s="180"/>
      <c r="P77" s="180"/>
      <c r="Q77" s="180"/>
      <c r="R77" s="180"/>
      <c r="S77" s="180"/>
      <c r="T77" s="180"/>
      <c r="U77" s="180"/>
      <c r="V77" s="180"/>
      <c r="W77" s="180"/>
      <c r="X77" s="180"/>
      <c r="Y77" s="180"/>
      <c r="Z77" s="180"/>
      <c r="AA77" s="180"/>
      <c r="AB77" s="180"/>
      <c r="AC77" s="180"/>
      <c r="AD77" s="180"/>
      <c r="AE77" s="180"/>
      <c r="AF77" s="180"/>
      <c r="AG77" s="181"/>
    </row>
    <row r="78" spans="1:33" ht="18.75" customHeight="1">
      <c r="A78" s="290" t="s">
        <v>16</v>
      </c>
      <c r="B78" s="291"/>
      <c r="C78" s="291"/>
      <c r="D78" s="182" t="str">
        <f>IF(F78="","　 無","有　")</f>
        <v>　 無</v>
      </c>
      <c r="E78" s="330"/>
      <c r="F78" s="173"/>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5"/>
    </row>
    <row r="79" spans="1:33" ht="18.75" customHeight="1">
      <c r="A79" s="189"/>
      <c r="B79" s="190"/>
      <c r="C79" s="190"/>
      <c r="D79" s="262"/>
      <c r="E79" s="331"/>
      <c r="F79" s="179"/>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1"/>
    </row>
    <row r="80" spans="1:33" ht="18.75" customHeight="1">
      <c r="A80" s="316" t="s">
        <v>174</v>
      </c>
      <c r="B80" s="316"/>
      <c r="C80" s="316"/>
      <c r="D80" s="316"/>
      <c r="E80" s="316"/>
      <c r="F80" s="316"/>
      <c r="G80" s="316"/>
      <c r="H80" s="316"/>
      <c r="I80" s="316"/>
      <c r="J80" s="316"/>
      <c r="K80" s="316"/>
      <c r="L80" s="316"/>
      <c r="M80" s="316"/>
      <c r="N80" s="316"/>
      <c r="O80" s="316"/>
      <c r="P80" s="316"/>
      <c r="Q80" s="316"/>
      <c r="R80" s="316"/>
      <c r="S80" s="316"/>
      <c r="T80" s="316"/>
      <c r="U80" s="316"/>
      <c r="V80" s="316"/>
      <c r="W80" s="316"/>
      <c r="X80" s="316"/>
      <c r="Y80" s="316"/>
      <c r="Z80" s="316"/>
      <c r="AA80" s="316"/>
      <c r="AB80" s="316"/>
      <c r="AC80" s="316"/>
      <c r="AD80" s="316"/>
      <c r="AE80" s="316"/>
      <c r="AF80" s="316"/>
      <c r="AG80" s="316"/>
    </row>
    <row r="81" spans="1:33" ht="18.75" hidden="1" customHeight="1">
      <c r="A81" s="9"/>
      <c r="B81" s="9"/>
      <c r="C81" s="9"/>
      <c r="D81" s="9"/>
      <c r="E81" s="9"/>
      <c r="F81" s="9"/>
      <c r="G81" s="9"/>
      <c r="H81" s="9"/>
      <c r="I81" s="9"/>
      <c r="J81" s="9"/>
      <c r="K81" s="9"/>
      <c r="L81" s="9"/>
      <c r="M81" s="9"/>
      <c r="N81" s="9"/>
      <c r="O81" s="9"/>
      <c r="P81" s="9"/>
      <c r="Q81" s="9"/>
      <c r="R81" s="13"/>
      <c r="S81" s="13">
        <v>1</v>
      </c>
      <c r="T81" s="13">
        <v>2</v>
      </c>
      <c r="U81" s="13">
        <v>3</v>
      </c>
      <c r="V81" s="13">
        <v>4</v>
      </c>
      <c r="W81" s="13">
        <v>5</v>
      </c>
      <c r="X81" s="13">
        <v>6</v>
      </c>
      <c r="Y81" s="13">
        <v>7</v>
      </c>
      <c r="Z81" s="13">
        <v>8</v>
      </c>
      <c r="AA81" s="13">
        <v>9</v>
      </c>
      <c r="AB81" s="13">
        <v>0</v>
      </c>
      <c r="AC81" s="9"/>
      <c r="AD81" s="9"/>
      <c r="AE81" s="9"/>
      <c r="AF81" s="9"/>
      <c r="AG81" s="9"/>
    </row>
    <row r="82" spans="1:33" ht="18.75" customHeight="1">
      <c r="A82" s="280" t="s">
        <v>44</v>
      </c>
      <c r="B82" s="281"/>
      <c r="C82" s="281"/>
      <c r="D82" s="182" t="str">
        <f>IF(F82="","　 無","有　")</f>
        <v>有　</v>
      </c>
      <c r="E82" s="330"/>
      <c r="F82" s="173" t="s">
        <v>348</v>
      </c>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5"/>
    </row>
    <row r="83" spans="1:33" ht="18.75" customHeight="1">
      <c r="A83" s="283"/>
      <c r="B83" s="284"/>
      <c r="C83" s="284"/>
      <c r="D83" s="262"/>
      <c r="E83" s="331"/>
      <c r="F83" s="179"/>
      <c r="G83" s="180"/>
      <c r="H83" s="180"/>
      <c r="I83" s="180"/>
      <c r="J83" s="180"/>
      <c r="K83" s="180"/>
      <c r="L83" s="180"/>
      <c r="M83" s="180"/>
      <c r="N83" s="180"/>
      <c r="O83" s="180"/>
      <c r="P83" s="180"/>
      <c r="Q83" s="180"/>
      <c r="R83" s="180"/>
      <c r="S83" s="180"/>
      <c r="T83" s="180"/>
      <c r="U83" s="180"/>
      <c r="V83" s="180"/>
      <c r="W83" s="180"/>
      <c r="X83" s="180"/>
      <c r="Y83" s="180"/>
      <c r="Z83" s="180"/>
      <c r="AA83" s="180"/>
      <c r="AB83" s="180"/>
      <c r="AC83" s="180"/>
      <c r="AD83" s="180"/>
      <c r="AE83" s="180"/>
      <c r="AF83" s="180"/>
      <c r="AG83" s="181"/>
    </row>
    <row r="84" spans="1:33" ht="18.75" customHeight="1">
      <c r="A84" s="290" t="s">
        <v>16</v>
      </c>
      <c r="B84" s="291"/>
      <c r="C84" s="291"/>
      <c r="D84" s="182" t="str">
        <f>IF(F84="","　 無","有　")</f>
        <v>有　</v>
      </c>
      <c r="E84" s="330"/>
      <c r="F84" s="173" t="s">
        <v>349</v>
      </c>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5"/>
    </row>
    <row r="85" spans="1:33" ht="18.75" customHeight="1">
      <c r="A85" s="189"/>
      <c r="B85" s="190"/>
      <c r="C85" s="190"/>
      <c r="D85" s="262"/>
      <c r="E85" s="331"/>
      <c r="F85" s="179"/>
      <c r="G85" s="180"/>
      <c r="H85" s="180"/>
      <c r="I85" s="180"/>
      <c r="J85" s="180"/>
      <c r="K85" s="180"/>
      <c r="L85" s="180"/>
      <c r="M85" s="180"/>
      <c r="N85" s="180"/>
      <c r="O85" s="180"/>
      <c r="P85" s="180"/>
      <c r="Q85" s="180"/>
      <c r="R85" s="180"/>
      <c r="S85" s="180"/>
      <c r="T85" s="180"/>
      <c r="U85" s="180"/>
      <c r="V85" s="180"/>
      <c r="W85" s="180"/>
      <c r="X85" s="180"/>
      <c r="Y85" s="180"/>
      <c r="Z85" s="180"/>
      <c r="AA85" s="180"/>
      <c r="AB85" s="180"/>
      <c r="AC85" s="180"/>
      <c r="AD85" s="180"/>
      <c r="AE85" s="180"/>
      <c r="AF85" s="180"/>
      <c r="AG85" s="181"/>
    </row>
    <row r="86" spans="1:33" ht="18.75" customHeight="1">
      <c r="A86" s="185" t="s">
        <v>19</v>
      </c>
      <c r="B86" s="185"/>
      <c r="C86" s="185"/>
      <c r="D86" s="185"/>
      <c r="E86" s="185"/>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c r="AE86" s="185"/>
      <c r="AF86" s="185"/>
      <c r="AG86" s="185"/>
    </row>
    <row r="87" spans="1:33" ht="18.75" customHeight="1">
      <c r="A87" s="173" t="s">
        <v>350</v>
      </c>
      <c r="B87" s="174"/>
      <c r="C87" s="174"/>
      <c r="D87" s="174"/>
      <c r="E87" s="174"/>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174"/>
      <c r="AF87" s="174"/>
      <c r="AG87" s="175"/>
    </row>
    <row r="88" spans="1:33" ht="18.75" customHeight="1">
      <c r="A88" s="176"/>
      <c r="B88" s="177"/>
      <c r="C88" s="177"/>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7"/>
      <c r="AG88" s="178"/>
    </row>
    <row r="89" spans="1:33" ht="18.75" customHeight="1">
      <c r="A89" s="176"/>
      <c r="B89" s="177"/>
      <c r="C89" s="177"/>
      <c r="D89" s="177"/>
      <c r="E89" s="177"/>
      <c r="F89" s="177"/>
      <c r="G89" s="177"/>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7"/>
      <c r="AG89" s="178"/>
    </row>
    <row r="90" spans="1:33">
      <c r="A90" s="176"/>
      <c r="B90" s="177"/>
      <c r="C90" s="177"/>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177"/>
      <c r="AB90" s="177"/>
      <c r="AC90" s="177"/>
      <c r="AD90" s="177"/>
      <c r="AE90" s="177"/>
      <c r="AF90" s="177"/>
      <c r="AG90" s="178"/>
    </row>
    <row r="91" spans="1:33" ht="18.75" customHeight="1">
      <c r="A91" s="176"/>
      <c r="B91" s="177"/>
      <c r="C91" s="177"/>
      <c r="D91" s="177"/>
      <c r="E91" s="177"/>
      <c r="F91" s="177"/>
      <c r="G91" s="177"/>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8"/>
    </row>
    <row r="92" spans="1:33" ht="18.75" customHeight="1">
      <c r="A92" s="176"/>
      <c r="B92" s="177"/>
      <c r="C92" s="177"/>
      <c r="D92" s="177"/>
      <c r="E92" s="177"/>
      <c r="F92" s="177"/>
      <c r="G92" s="177"/>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c r="AE92" s="177"/>
      <c r="AF92" s="177"/>
      <c r="AG92" s="178"/>
    </row>
    <row r="93" spans="1:33" ht="18.75" customHeight="1">
      <c r="A93" s="179"/>
      <c r="B93" s="180"/>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80"/>
      <c r="AA93" s="180"/>
      <c r="AB93" s="180"/>
      <c r="AC93" s="180"/>
      <c r="AD93" s="180"/>
      <c r="AE93" s="180"/>
      <c r="AF93" s="180"/>
      <c r="AG93" s="181"/>
    </row>
    <row r="94" spans="1:33" ht="7.15" customHeight="1">
      <c r="A94" s="332"/>
      <c r="B94" s="332"/>
      <c r="C94" s="332"/>
      <c r="D94" s="332"/>
      <c r="E94" s="332"/>
      <c r="F94" s="332"/>
      <c r="G94" s="332"/>
      <c r="H94" s="332"/>
      <c r="I94" s="332"/>
      <c r="J94" s="332"/>
      <c r="K94" s="332"/>
      <c r="L94" s="332"/>
      <c r="M94" s="332"/>
      <c r="N94" s="332"/>
      <c r="O94" s="332"/>
      <c r="P94" s="332"/>
      <c r="Q94" s="332"/>
      <c r="R94" s="332"/>
      <c r="S94" s="332"/>
      <c r="T94" s="332"/>
      <c r="U94" s="332"/>
      <c r="V94" s="332"/>
      <c r="W94" s="332"/>
      <c r="X94" s="332"/>
      <c r="Y94" s="332"/>
      <c r="Z94" s="332"/>
      <c r="AA94" s="332"/>
      <c r="AB94" s="332"/>
      <c r="AC94" s="332"/>
      <c r="AD94" s="332"/>
      <c r="AE94" s="332"/>
      <c r="AF94" s="332"/>
      <c r="AG94" s="332"/>
    </row>
    <row r="95" spans="1:33" ht="7.15" customHeight="1">
      <c r="E95" s="72"/>
    </row>
    <row r="96" spans="1:33">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row>
    <row r="97" spans="1:33">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row>
    <row r="98" spans="1:33" ht="23.5">
      <c r="A98" s="25" t="s">
        <v>175</v>
      </c>
      <c r="B98" s="14"/>
      <c r="C98" s="14"/>
      <c r="D98" s="14"/>
      <c r="E98" s="14"/>
      <c r="F98" s="14"/>
      <c r="G98" s="14"/>
      <c r="H98" s="14"/>
      <c r="I98" s="14"/>
      <c r="J98" s="14"/>
      <c r="K98" s="14"/>
      <c r="L98" s="14"/>
      <c r="M98" s="14"/>
      <c r="N98" s="14"/>
      <c r="O98" s="14"/>
      <c r="P98" s="14"/>
      <c r="Q98" s="14"/>
      <c r="R98" s="14"/>
      <c r="S98" s="14"/>
      <c r="T98" s="326" t="s">
        <v>185</v>
      </c>
      <c r="U98" s="326"/>
      <c r="V98" s="326"/>
      <c r="W98" s="326"/>
      <c r="X98" s="326"/>
      <c r="Y98" s="326"/>
      <c r="Z98" s="327"/>
      <c r="AA98" s="327"/>
      <c r="AB98" s="14"/>
      <c r="AC98" s="14"/>
      <c r="AD98" s="14"/>
      <c r="AE98" s="14"/>
      <c r="AF98" s="14"/>
      <c r="AG98" s="14"/>
    </row>
    <row r="99" spans="1:33" ht="23.5">
      <c r="A99" s="26" t="s">
        <v>178</v>
      </c>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row>
    <row r="100" spans="1:33" ht="13"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row>
    <row r="101" spans="1:33" ht="13" customHeight="1">
      <c r="A101" s="18" t="s">
        <v>176</v>
      </c>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row>
    <row r="102" spans="1:33" ht="13" customHeight="1" thickBot="1">
      <c r="A102" s="17" t="s">
        <v>177</v>
      </c>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row>
    <row r="103" spans="1:33" ht="13" customHeight="1">
      <c r="A103" s="73" t="s">
        <v>79</v>
      </c>
      <c r="B103" s="74" t="s">
        <v>299</v>
      </c>
      <c r="C103" s="70"/>
      <c r="D103" s="70"/>
      <c r="E103" s="70"/>
      <c r="F103" s="70"/>
      <c r="G103" s="70"/>
      <c r="H103" s="70"/>
      <c r="I103" s="70"/>
      <c r="J103" s="70"/>
      <c r="K103" s="70"/>
      <c r="L103" s="70"/>
      <c r="M103" s="70"/>
      <c r="N103" s="70"/>
      <c r="O103" s="70"/>
      <c r="P103" s="70"/>
      <c r="Q103" s="16"/>
    </row>
    <row r="104" spans="1:33" ht="13" customHeight="1">
      <c r="A104" s="75" t="s">
        <v>300</v>
      </c>
      <c r="B104" s="76" t="s">
        <v>301</v>
      </c>
      <c r="C104" s="70"/>
      <c r="D104" s="70"/>
      <c r="E104" s="70"/>
      <c r="F104" s="70"/>
      <c r="G104" s="70"/>
      <c r="H104" s="70"/>
      <c r="I104" s="70"/>
      <c r="J104" s="70"/>
      <c r="K104" s="70"/>
      <c r="L104" s="70"/>
      <c r="M104" s="70"/>
      <c r="N104" s="70"/>
      <c r="O104" s="70"/>
      <c r="P104" s="70"/>
      <c r="Q104" s="16"/>
    </row>
    <row r="105" spans="1:33" ht="13" customHeight="1">
      <c r="A105" s="75" t="s">
        <v>302</v>
      </c>
      <c r="B105" s="76" t="s">
        <v>303</v>
      </c>
      <c r="C105" s="70"/>
      <c r="D105" s="70"/>
      <c r="E105" s="70"/>
      <c r="F105" s="70"/>
      <c r="G105" s="70"/>
      <c r="H105" s="70"/>
      <c r="I105" s="70"/>
      <c r="J105" s="70"/>
      <c r="K105" s="70"/>
      <c r="L105" s="70"/>
      <c r="M105" s="70"/>
      <c r="N105" s="70"/>
      <c r="O105" s="70"/>
      <c r="P105" s="70"/>
      <c r="Q105" s="16"/>
    </row>
    <row r="106" spans="1:33" ht="13" customHeight="1">
      <c r="A106" s="75" t="s">
        <v>304</v>
      </c>
      <c r="B106" s="76" t="s">
        <v>305</v>
      </c>
      <c r="C106" s="70"/>
      <c r="D106" s="70"/>
      <c r="E106" s="70"/>
      <c r="F106" s="70"/>
      <c r="G106" s="70"/>
      <c r="H106" s="70"/>
      <c r="I106" s="70"/>
      <c r="J106" s="70"/>
      <c r="K106" s="70"/>
      <c r="L106" s="70"/>
      <c r="M106" s="70"/>
      <c r="N106" s="70"/>
      <c r="O106" s="70"/>
      <c r="P106" s="70"/>
      <c r="Q106" s="16"/>
    </row>
    <row r="107" spans="1:33" ht="13" customHeight="1">
      <c r="A107" s="75" t="s">
        <v>306</v>
      </c>
      <c r="B107" s="76" t="s">
        <v>307</v>
      </c>
      <c r="C107" s="70"/>
      <c r="D107" s="70"/>
      <c r="E107" s="70"/>
      <c r="F107" s="70"/>
      <c r="G107" s="70"/>
      <c r="H107" s="70"/>
      <c r="I107" s="70"/>
      <c r="J107" s="70"/>
      <c r="K107" s="70"/>
      <c r="L107" s="70"/>
      <c r="M107" s="70"/>
      <c r="N107" s="70"/>
      <c r="O107" s="70"/>
      <c r="P107" s="70"/>
      <c r="Q107" s="16"/>
    </row>
    <row r="108" spans="1:33" ht="13" customHeight="1">
      <c r="A108" s="75" t="s">
        <v>308</v>
      </c>
      <c r="B108" s="76" t="s">
        <v>80</v>
      </c>
      <c r="C108" s="70"/>
      <c r="D108" s="70"/>
      <c r="E108" s="70"/>
      <c r="F108" s="70"/>
      <c r="G108" s="70"/>
      <c r="H108" s="70"/>
      <c r="I108" s="70"/>
      <c r="J108" s="70"/>
      <c r="K108" s="70"/>
      <c r="L108" s="70"/>
      <c r="M108" s="70"/>
      <c r="N108" s="70"/>
      <c r="O108" s="70"/>
      <c r="P108" s="70"/>
      <c r="Q108" s="16"/>
    </row>
    <row r="109" spans="1:33" ht="13" customHeight="1">
      <c r="A109" s="75" t="s">
        <v>309</v>
      </c>
      <c r="B109" s="76" t="s">
        <v>310</v>
      </c>
      <c r="C109" s="70"/>
      <c r="D109" s="70"/>
      <c r="E109" s="70"/>
      <c r="F109" s="70"/>
      <c r="G109" s="70"/>
      <c r="H109" s="70"/>
      <c r="I109" s="70"/>
      <c r="J109" s="70"/>
      <c r="K109" s="70"/>
      <c r="L109" s="70"/>
      <c r="M109" s="70"/>
      <c r="N109" s="70"/>
      <c r="O109" s="70"/>
      <c r="P109" s="70"/>
      <c r="Q109" s="16"/>
    </row>
    <row r="110" spans="1:33" ht="13" customHeight="1">
      <c r="A110" s="75" t="s">
        <v>311</v>
      </c>
      <c r="B110" s="76" t="s">
        <v>81</v>
      </c>
      <c r="C110" s="70"/>
      <c r="D110" s="70"/>
      <c r="E110" s="70"/>
      <c r="F110" s="70"/>
      <c r="G110" s="70"/>
      <c r="H110" s="70"/>
      <c r="I110" s="70"/>
      <c r="J110" s="70"/>
      <c r="K110" s="70"/>
      <c r="L110" s="70"/>
      <c r="M110" s="70"/>
      <c r="N110" s="70"/>
      <c r="O110" s="70"/>
      <c r="P110" s="70"/>
      <c r="Q110" s="16"/>
    </row>
    <row r="111" spans="1:33" ht="13" customHeight="1">
      <c r="A111" s="75" t="s">
        <v>312</v>
      </c>
      <c r="B111" s="76" t="s">
        <v>82</v>
      </c>
      <c r="C111" s="70"/>
      <c r="D111" s="70"/>
      <c r="E111" s="70"/>
      <c r="F111" s="70"/>
      <c r="G111" s="70"/>
      <c r="H111" s="70"/>
      <c r="I111" s="70"/>
      <c r="J111" s="70"/>
      <c r="K111" s="70"/>
      <c r="L111" s="70"/>
      <c r="M111" s="70"/>
      <c r="N111" s="70"/>
      <c r="O111" s="70"/>
      <c r="P111" s="70"/>
      <c r="Q111" s="16"/>
    </row>
    <row r="112" spans="1:33" ht="13" customHeight="1" thickBot="1">
      <c r="A112" s="77">
        <v>10</v>
      </c>
      <c r="B112" s="76" t="s">
        <v>83</v>
      </c>
      <c r="C112" s="70"/>
      <c r="D112" s="70"/>
      <c r="E112" s="70"/>
      <c r="F112" s="70"/>
      <c r="G112" s="70"/>
      <c r="H112" s="70"/>
      <c r="I112" s="70"/>
      <c r="J112" s="70"/>
      <c r="K112" s="70"/>
      <c r="L112" s="70"/>
      <c r="M112" s="70"/>
      <c r="N112" s="70"/>
      <c r="O112" s="70"/>
      <c r="P112" s="70"/>
      <c r="Q112" s="16"/>
    </row>
    <row r="113" spans="1:17" ht="13" customHeight="1">
      <c r="A113" s="78">
        <v>11</v>
      </c>
      <c r="B113" s="76" t="s">
        <v>84</v>
      </c>
      <c r="C113" s="70"/>
      <c r="D113" s="70"/>
      <c r="E113" s="70"/>
      <c r="F113" s="70"/>
      <c r="G113" s="70"/>
      <c r="H113" s="70"/>
      <c r="I113" s="70"/>
      <c r="J113" s="70"/>
      <c r="K113" s="70"/>
      <c r="L113" s="70"/>
      <c r="M113" s="70"/>
      <c r="N113" s="70"/>
      <c r="O113" s="70"/>
      <c r="P113" s="70"/>
      <c r="Q113" s="16"/>
    </row>
    <row r="114" spans="1:17" ht="13" customHeight="1" thickBot="1">
      <c r="A114" s="77">
        <v>12</v>
      </c>
      <c r="B114" s="76" t="s">
        <v>85</v>
      </c>
      <c r="C114" s="70"/>
      <c r="D114" s="70"/>
      <c r="E114" s="70"/>
      <c r="F114" s="70"/>
      <c r="G114" s="70"/>
      <c r="H114" s="70"/>
      <c r="I114" s="70"/>
      <c r="J114" s="70"/>
      <c r="K114" s="70"/>
      <c r="L114" s="70"/>
      <c r="M114" s="70"/>
      <c r="N114" s="70"/>
      <c r="O114" s="70"/>
      <c r="P114" s="70"/>
      <c r="Q114" s="16"/>
    </row>
    <row r="115" spans="1:17" ht="13" customHeight="1">
      <c r="A115" s="78">
        <v>13</v>
      </c>
      <c r="B115" s="76" t="s">
        <v>86</v>
      </c>
      <c r="C115" s="70"/>
      <c r="D115" s="70"/>
      <c r="E115" s="70"/>
      <c r="F115" s="70"/>
      <c r="G115" s="70"/>
      <c r="H115" s="70"/>
      <c r="I115" s="70"/>
      <c r="J115" s="70"/>
      <c r="K115" s="70"/>
      <c r="L115" s="70"/>
      <c r="M115" s="70"/>
      <c r="N115" s="70"/>
      <c r="O115" s="70"/>
      <c r="P115" s="70"/>
      <c r="Q115" s="16"/>
    </row>
    <row r="116" spans="1:17" ht="13" customHeight="1" thickBot="1">
      <c r="A116" s="77">
        <v>14</v>
      </c>
      <c r="B116" s="76" t="s">
        <v>87</v>
      </c>
      <c r="C116" s="70"/>
      <c r="D116" s="70"/>
      <c r="E116" s="70"/>
      <c r="F116" s="70"/>
      <c r="G116" s="70"/>
      <c r="H116" s="70"/>
      <c r="I116" s="70"/>
      <c r="J116" s="70"/>
      <c r="K116" s="70"/>
      <c r="L116" s="70"/>
      <c r="M116" s="70"/>
      <c r="N116" s="70"/>
      <c r="O116" s="70"/>
      <c r="P116" s="70"/>
      <c r="Q116" s="16"/>
    </row>
    <row r="117" spans="1:17" ht="13" customHeight="1">
      <c r="A117" s="78">
        <v>15</v>
      </c>
      <c r="B117" s="76" t="s">
        <v>88</v>
      </c>
      <c r="C117" s="70"/>
      <c r="D117" s="70"/>
      <c r="E117" s="70"/>
      <c r="F117" s="70"/>
      <c r="G117" s="70"/>
      <c r="H117" s="70"/>
      <c r="I117" s="70"/>
      <c r="J117" s="70"/>
      <c r="K117" s="70"/>
      <c r="L117" s="70"/>
      <c r="M117" s="70"/>
      <c r="N117" s="70"/>
      <c r="O117" s="70"/>
      <c r="P117" s="70"/>
      <c r="Q117" s="16"/>
    </row>
    <row r="118" spans="1:17" ht="13" customHeight="1" thickBot="1">
      <c r="A118" s="77">
        <v>16</v>
      </c>
      <c r="B118" s="76" t="s">
        <v>89</v>
      </c>
      <c r="C118" s="70"/>
      <c r="D118" s="70"/>
      <c r="E118" s="70"/>
      <c r="F118" s="70"/>
      <c r="G118" s="70"/>
      <c r="H118" s="70"/>
      <c r="I118" s="70"/>
      <c r="J118" s="70"/>
      <c r="K118" s="70"/>
      <c r="L118" s="70"/>
      <c r="M118" s="70"/>
      <c r="N118" s="70"/>
      <c r="O118" s="70"/>
      <c r="P118" s="70"/>
      <c r="Q118" s="16"/>
    </row>
    <row r="119" spans="1:17" ht="13" customHeight="1">
      <c r="A119" s="78">
        <v>17</v>
      </c>
      <c r="B119" s="76" t="s">
        <v>90</v>
      </c>
      <c r="C119" s="70"/>
      <c r="D119" s="70"/>
      <c r="E119" s="70"/>
      <c r="F119" s="70"/>
      <c r="G119" s="70"/>
      <c r="H119" s="70"/>
      <c r="I119" s="70"/>
      <c r="J119" s="70"/>
      <c r="K119" s="70"/>
      <c r="L119" s="70"/>
      <c r="M119" s="70"/>
      <c r="N119" s="70"/>
      <c r="O119" s="70"/>
      <c r="P119" s="70"/>
      <c r="Q119" s="16"/>
    </row>
    <row r="120" spans="1:17" ht="13" customHeight="1" thickBot="1">
      <c r="A120" s="77">
        <v>18</v>
      </c>
      <c r="B120" s="76" t="s">
        <v>313</v>
      </c>
      <c r="C120" s="70"/>
      <c r="D120" s="70"/>
      <c r="E120" s="70"/>
      <c r="F120" s="70"/>
      <c r="G120" s="70"/>
      <c r="H120" s="70"/>
      <c r="I120" s="70"/>
      <c r="J120" s="70"/>
      <c r="K120" s="70"/>
      <c r="L120" s="70"/>
      <c r="M120" s="70"/>
      <c r="N120" s="70"/>
      <c r="O120" s="70"/>
      <c r="P120" s="70"/>
      <c r="Q120" s="16"/>
    </row>
    <row r="121" spans="1:17" ht="13" customHeight="1">
      <c r="A121" s="78">
        <v>19</v>
      </c>
      <c r="B121" s="76" t="s">
        <v>91</v>
      </c>
      <c r="C121" s="70"/>
      <c r="D121" s="70"/>
      <c r="E121" s="70"/>
      <c r="F121" s="70"/>
      <c r="G121" s="70"/>
      <c r="H121" s="70"/>
      <c r="I121" s="70"/>
      <c r="J121" s="70"/>
      <c r="K121" s="70"/>
      <c r="L121" s="70"/>
      <c r="M121" s="70"/>
      <c r="N121" s="70"/>
      <c r="O121" s="70"/>
      <c r="P121" s="70"/>
      <c r="Q121" s="16"/>
    </row>
    <row r="122" spans="1:17" ht="13" customHeight="1" thickBot="1">
      <c r="A122" s="77">
        <v>20</v>
      </c>
      <c r="B122" s="76" t="s">
        <v>314</v>
      </c>
      <c r="C122" s="70"/>
      <c r="D122" s="70"/>
      <c r="E122" s="70"/>
      <c r="F122" s="70"/>
      <c r="G122" s="70"/>
      <c r="H122" s="70"/>
      <c r="I122" s="70"/>
      <c r="J122" s="70"/>
      <c r="K122" s="70"/>
      <c r="L122" s="70"/>
      <c r="M122" s="70"/>
      <c r="N122" s="70"/>
      <c r="O122" s="70"/>
      <c r="P122" s="70"/>
      <c r="Q122" s="16"/>
    </row>
    <row r="123" spans="1:17" ht="13" customHeight="1">
      <c r="A123" s="78">
        <v>21</v>
      </c>
      <c r="B123" s="76" t="s">
        <v>92</v>
      </c>
      <c r="C123" s="70"/>
      <c r="D123" s="70"/>
      <c r="E123" s="70"/>
      <c r="F123" s="70"/>
      <c r="G123" s="70"/>
      <c r="H123" s="70"/>
      <c r="I123" s="70"/>
      <c r="J123" s="70"/>
      <c r="K123" s="70"/>
      <c r="L123" s="70"/>
      <c r="M123" s="70"/>
      <c r="N123" s="70"/>
      <c r="O123" s="70"/>
      <c r="P123" s="70"/>
      <c r="Q123" s="16"/>
    </row>
    <row r="124" spans="1:17" ht="13.5" thickBot="1">
      <c r="A124" s="77">
        <v>22</v>
      </c>
      <c r="B124" s="76" t="s">
        <v>93</v>
      </c>
      <c r="C124" s="70"/>
      <c r="D124" s="70"/>
      <c r="E124" s="70"/>
      <c r="F124" s="70"/>
      <c r="G124" s="70"/>
      <c r="H124" s="70"/>
      <c r="I124" s="70"/>
      <c r="J124" s="70"/>
      <c r="K124" s="70"/>
      <c r="L124" s="70"/>
      <c r="M124" s="70"/>
      <c r="N124" s="70"/>
      <c r="O124" s="70"/>
      <c r="P124" s="70"/>
      <c r="Q124" s="16"/>
    </row>
    <row r="125" spans="1:17">
      <c r="A125" s="78">
        <v>23</v>
      </c>
      <c r="B125" s="76" t="s">
        <v>94</v>
      </c>
      <c r="C125" s="70"/>
      <c r="D125" s="70"/>
      <c r="E125" s="70"/>
      <c r="F125" s="70"/>
      <c r="G125" s="70"/>
      <c r="H125" s="70"/>
      <c r="I125" s="70"/>
      <c r="J125" s="70"/>
      <c r="K125" s="70"/>
      <c r="L125" s="70"/>
      <c r="M125" s="70"/>
      <c r="N125" s="70"/>
      <c r="O125" s="70"/>
      <c r="P125" s="70"/>
      <c r="Q125" s="16"/>
    </row>
    <row r="126" spans="1:17" ht="13.5" thickBot="1">
      <c r="A126" s="77">
        <v>24</v>
      </c>
      <c r="B126" s="76" t="s">
        <v>95</v>
      </c>
      <c r="C126" s="70"/>
      <c r="D126" s="70"/>
      <c r="E126" s="70"/>
      <c r="F126" s="70"/>
      <c r="G126" s="70"/>
      <c r="H126" s="70"/>
      <c r="I126" s="70"/>
      <c r="J126" s="70"/>
      <c r="K126" s="70"/>
      <c r="L126" s="70"/>
      <c r="M126" s="70"/>
      <c r="N126" s="70"/>
      <c r="O126" s="70"/>
      <c r="P126" s="70"/>
      <c r="Q126" s="16"/>
    </row>
    <row r="127" spans="1:17">
      <c r="A127" s="78">
        <v>25</v>
      </c>
      <c r="B127" s="76" t="s">
        <v>96</v>
      </c>
      <c r="C127" s="70"/>
      <c r="D127" s="70"/>
      <c r="E127" s="70"/>
      <c r="F127" s="70"/>
      <c r="G127" s="70"/>
      <c r="H127" s="70"/>
      <c r="I127" s="70"/>
      <c r="J127" s="70"/>
      <c r="K127" s="70"/>
      <c r="L127" s="70"/>
      <c r="M127" s="70"/>
      <c r="N127" s="70"/>
      <c r="O127" s="70"/>
      <c r="P127" s="70"/>
      <c r="Q127" s="16"/>
    </row>
    <row r="128" spans="1:17" ht="13.5" thickBot="1">
      <c r="A128" s="77">
        <v>26</v>
      </c>
      <c r="B128" s="76" t="s">
        <v>97</v>
      </c>
      <c r="C128" s="70"/>
      <c r="D128" s="70"/>
      <c r="E128" s="70"/>
      <c r="F128" s="70"/>
      <c r="G128" s="70"/>
      <c r="H128" s="70"/>
      <c r="I128" s="70"/>
      <c r="J128" s="70"/>
      <c r="K128" s="70"/>
      <c r="L128" s="70"/>
      <c r="M128" s="70"/>
      <c r="N128" s="70"/>
      <c r="O128" s="70"/>
      <c r="P128" s="70"/>
      <c r="Q128" s="16"/>
    </row>
    <row r="129" spans="1:17">
      <c r="A129" s="78">
        <v>27</v>
      </c>
      <c r="B129" s="76" t="s">
        <v>98</v>
      </c>
      <c r="C129" s="70"/>
      <c r="D129" s="70"/>
      <c r="E129" s="70"/>
      <c r="F129" s="70"/>
      <c r="G129" s="70"/>
      <c r="H129" s="70"/>
      <c r="I129" s="70"/>
      <c r="J129" s="70"/>
      <c r="K129" s="70"/>
      <c r="L129" s="70"/>
      <c r="M129" s="70"/>
      <c r="N129" s="70"/>
      <c r="O129" s="70"/>
      <c r="P129" s="70"/>
      <c r="Q129" s="16"/>
    </row>
    <row r="130" spans="1:17" ht="13.5" thickBot="1">
      <c r="A130" s="77">
        <v>28</v>
      </c>
      <c r="B130" s="76" t="s">
        <v>99</v>
      </c>
      <c r="C130" s="70"/>
      <c r="D130" s="70"/>
      <c r="E130" s="70"/>
      <c r="F130" s="70"/>
      <c r="G130" s="70"/>
      <c r="H130" s="70"/>
      <c r="I130" s="70"/>
      <c r="J130" s="70"/>
      <c r="K130" s="70"/>
      <c r="L130" s="70"/>
      <c r="M130" s="70"/>
      <c r="N130" s="70"/>
      <c r="O130" s="70"/>
      <c r="P130" s="70"/>
      <c r="Q130" s="16"/>
    </row>
    <row r="131" spans="1:17">
      <c r="A131" s="78">
        <v>29</v>
      </c>
      <c r="B131" s="76" t="s">
        <v>100</v>
      </c>
      <c r="C131" s="70"/>
      <c r="D131" s="70"/>
      <c r="E131" s="70"/>
      <c r="F131" s="70"/>
      <c r="G131" s="70"/>
      <c r="H131" s="70"/>
      <c r="I131" s="70"/>
      <c r="J131" s="70"/>
      <c r="K131" s="70"/>
      <c r="L131" s="70"/>
      <c r="M131" s="70"/>
      <c r="N131" s="70"/>
      <c r="O131" s="70"/>
      <c r="P131" s="70"/>
      <c r="Q131" s="16"/>
    </row>
    <row r="132" spans="1:17" ht="13.5" thickBot="1">
      <c r="A132" s="77">
        <v>30</v>
      </c>
      <c r="B132" s="76" t="s">
        <v>101</v>
      </c>
      <c r="C132" s="70"/>
      <c r="D132" s="70"/>
      <c r="E132" s="70"/>
      <c r="F132" s="70"/>
      <c r="G132" s="70"/>
      <c r="H132" s="70"/>
      <c r="I132" s="70"/>
      <c r="J132" s="70"/>
      <c r="K132" s="70"/>
      <c r="L132" s="70"/>
      <c r="M132" s="70"/>
      <c r="N132" s="70"/>
      <c r="O132" s="70"/>
      <c r="P132" s="70"/>
      <c r="Q132" s="16"/>
    </row>
    <row r="133" spans="1:17">
      <c r="A133" s="78">
        <v>31</v>
      </c>
      <c r="B133" s="76" t="s">
        <v>102</v>
      </c>
      <c r="C133" s="70"/>
      <c r="D133" s="70"/>
      <c r="E133" s="70"/>
      <c r="F133" s="70"/>
      <c r="G133" s="70"/>
      <c r="H133" s="70"/>
      <c r="I133" s="70"/>
      <c r="J133" s="70"/>
      <c r="K133" s="70"/>
      <c r="L133" s="70"/>
      <c r="M133" s="70"/>
      <c r="N133" s="70"/>
      <c r="O133" s="70"/>
      <c r="P133" s="70"/>
      <c r="Q133" s="16"/>
    </row>
    <row r="134" spans="1:17" ht="13.5" thickBot="1">
      <c r="A134" s="77">
        <v>32</v>
      </c>
      <c r="B134" s="76" t="s">
        <v>103</v>
      </c>
      <c r="C134" s="70"/>
      <c r="D134" s="70"/>
      <c r="E134" s="70"/>
      <c r="F134" s="70"/>
      <c r="G134" s="70"/>
      <c r="H134" s="70"/>
      <c r="I134" s="70"/>
      <c r="J134" s="70"/>
      <c r="K134" s="70"/>
      <c r="L134" s="70"/>
      <c r="M134" s="70"/>
      <c r="N134" s="70"/>
      <c r="O134" s="70"/>
      <c r="P134" s="70"/>
      <c r="Q134" s="16"/>
    </row>
    <row r="135" spans="1:17">
      <c r="A135" s="78">
        <v>33</v>
      </c>
      <c r="B135" s="76" t="s">
        <v>104</v>
      </c>
      <c r="C135" s="70"/>
      <c r="D135" s="70"/>
      <c r="E135" s="70"/>
      <c r="F135" s="70"/>
      <c r="G135" s="70"/>
      <c r="H135" s="70"/>
      <c r="I135" s="70"/>
      <c r="J135" s="70"/>
      <c r="K135" s="70"/>
      <c r="L135" s="70"/>
      <c r="M135" s="70"/>
      <c r="N135" s="70"/>
      <c r="O135" s="70"/>
      <c r="P135" s="70"/>
      <c r="Q135" s="16"/>
    </row>
    <row r="136" spans="1:17" ht="13.5" thickBot="1">
      <c r="A136" s="77">
        <v>34</v>
      </c>
      <c r="B136" s="76" t="s">
        <v>105</v>
      </c>
      <c r="C136" s="70"/>
      <c r="D136" s="70"/>
      <c r="E136" s="70"/>
      <c r="F136" s="70"/>
      <c r="G136" s="70"/>
      <c r="H136" s="70"/>
      <c r="I136" s="70"/>
      <c r="J136" s="70"/>
      <c r="K136" s="70"/>
      <c r="L136" s="70"/>
      <c r="M136" s="70"/>
      <c r="N136" s="70"/>
      <c r="O136" s="70"/>
      <c r="P136" s="70"/>
      <c r="Q136" s="16"/>
    </row>
    <row r="137" spans="1:17">
      <c r="A137" s="78">
        <v>35</v>
      </c>
      <c r="B137" s="76" t="s">
        <v>106</v>
      </c>
      <c r="C137" s="70"/>
      <c r="D137" s="70"/>
      <c r="E137" s="70"/>
      <c r="F137" s="70"/>
      <c r="G137" s="70"/>
      <c r="H137" s="70"/>
      <c r="I137" s="70"/>
      <c r="J137" s="70"/>
      <c r="K137" s="70"/>
      <c r="L137" s="70"/>
      <c r="M137" s="70"/>
      <c r="N137" s="70"/>
      <c r="O137" s="70"/>
      <c r="P137" s="70"/>
      <c r="Q137" s="16"/>
    </row>
    <row r="138" spans="1:17" ht="13.5" thickBot="1">
      <c r="A138" s="77">
        <v>36</v>
      </c>
      <c r="B138" s="76" t="s">
        <v>107</v>
      </c>
      <c r="C138" s="70"/>
      <c r="D138" s="70"/>
      <c r="E138" s="70"/>
      <c r="F138" s="70"/>
      <c r="G138" s="70"/>
      <c r="H138" s="70"/>
      <c r="I138" s="70"/>
      <c r="J138" s="70"/>
      <c r="K138" s="70"/>
      <c r="L138" s="70"/>
      <c r="M138" s="70"/>
      <c r="N138" s="70"/>
      <c r="O138" s="70"/>
      <c r="P138" s="70"/>
      <c r="Q138" s="16"/>
    </row>
    <row r="139" spans="1:17">
      <c r="A139" s="78">
        <v>37</v>
      </c>
      <c r="B139" s="76" t="s">
        <v>108</v>
      </c>
      <c r="C139" s="70"/>
      <c r="D139" s="70"/>
      <c r="E139" s="70"/>
      <c r="F139" s="70"/>
      <c r="G139" s="70"/>
      <c r="H139" s="70"/>
      <c r="I139" s="70"/>
      <c r="J139" s="70"/>
      <c r="K139" s="70"/>
      <c r="L139" s="70"/>
      <c r="M139" s="70"/>
      <c r="N139" s="70"/>
      <c r="O139" s="70"/>
      <c r="P139" s="70"/>
      <c r="Q139" s="16"/>
    </row>
    <row r="140" spans="1:17" ht="13.5" thickBot="1">
      <c r="A140" s="77">
        <v>38</v>
      </c>
      <c r="B140" s="76" t="s">
        <v>109</v>
      </c>
      <c r="C140" s="70"/>
      <c r="D140" s="70"/>
      <c r="E140" s="70"/>
      <c r="F140" s="70"/>
      <c r="G140" s="70"/>
      <c r="H140" s="70"/>
      <c r="I140" s="70"/>
      <c r="J140" s="70"/>
      <c r="K140" s="70"/>
      <c r="L140" s="70"/>
      <c r="M140" s="70"/>
      <c r="N140" s="70"/>
      <c r="O140" s="70"/>
      <c r="P140" s="70"/>
      <c r="Q140" s="16"/>
    </row>
    <row r="141" spans="1:17">
      <c r="A141" s="78">
        <v>39</v>
      </c>
      <c r="B141" s="76" t="s">
        <v>110</v>
      </c>
      <c r="C141" s="70"/>
      <c r="D141" s="70"/>
      <c r="E141" s="70"/>
      <c r="F141" s="70"/>
      <c r="G141" s="70"/>
      <c r="H141" s="70"/>
      <c r="I141" s="70"/>
      <c r="J141" s="70"/>
      <c r="K141" s="70"/>
      <c r="L141" s="70"/>
      <c r="M141" s="70"/>
      <c r="N141" s="70"/>
      <c r="O141" s="70"/>
      <c r="P141" s="70"/>
      <c r="Q141" s="16"/>
    </row>
    <row r="142" spans="1:17" ht="13.5" thickBot="1">
      <c r="A142" s="77">
        <v>40</v>
      </c>
      <c r="B142" s="76" t="s">
        <v>111</v>
      </c>
      <c r="C142" s="70"/>
      <c r="D142" s="70"/>
      <c r="E142" s="70"/>
      <c r="F142" s="70"/>
      <c r="G142" s="70"/>
      <c r="H142" s="70"/>
      <c r="I142" s="70"/>
      <c r="J142" s="70"/>
      <c r="K142" s="70"/>
      <c r="L142" s="70"/>
      <c r="M142" s="70"/>
      <c r="N142" s="70"/>
      <c r="O142" s="70"/>
      <c r="P142" s="70"/>
      <c r="Q142" s="16"/>
    </row>
    <row r="143" spans="1:17">
      <c r="A143" s="78">
        <v>41</v>
      </c>
      <c r="B143" s="76" t="s">
        <v>112</v>
      </c>
      <c r="C143" s="70"/>
      <c r="D143" s="70"/>
      <c r="E143" s="70"/>
      <c r="F143" s="70"/>
      <c r="G143" s="70"/>
      <c r="H143" s="70"/>
      <c r="I143" s="70"/>
      <c r="J143" s="70"/>
      <c r="K143" s="70"/>
      <c r="L143" s="70"/>
      <c r="M143" s="70"/>
      <c r="N143" s="70"/>
      <c r="O143" s="70"/>
      <c r="P143" s="70"/>
      <c r="Q143" s="16"/>
    </row>
    <row r="144" spans="1:17" ht="13.5" thickBot="1">
      <c r="A144" s="77">
        <v>42</v>
      </c>
      <c r="B144" s="76" t="s">
        <v>113</v>
      </c>
      <c r="C144" s="70"/>
      <c r="D144" s="70"/>
      <c r="E144" s="70"/>
      <c r="F144" s="70"/>
      <c r="G144" s="70"/>
      <c r="H144" s="70"/>
      <c r="I144" s="70"/>
      <c r="J144" s="70"/>
      <c r="K144" s="70"/>
      <c r="L144" s="70"/>
      <c r="M144" s="70"/>
      <c r="N144" s="70"/>
      <c r="O144" s="70"/>
      <c r="P144" s="70"/>
      <c r="Q144" s="16"/>
    </row>
    <row r="145" spans="1:17">
      <c r="A145" s="78">
        <v>43</v>
      </c>
      <c r="B145" s="76" t="s">
        <v>114</v>
      </c>
      <c r="C145" s="70"/>
      <c r="D145" s="70"/>
      <c r="E145" s="70"/>
      <c r="F145" s="70"/>
      <c r="G145" s="70"/>
      <c r="H145" s="70"/>
      <c r="I145" s="70"/>
      <c r="J145" s="70"/>
      <c r="K145" s="70"/>
      <c r="L145" s="70"/>
      <c r="M145" s="70"/>
      <c r="N145" s="70"/>
      <c r="O145" s="70"/>
      <c r="P145" s="70"/>
      <c r="Q145" s="16"/>
    </row>
    <row r="146" spans="1:17" ht="13.5" thickBot="1">
      <c r="A146" s="77">
        <v>44</v>
      </c>
      <c r="B146" s="76" t="s">
        <v>115</v>
      </c>
      <c r="C146" s="70"/>
      <c r="D146" s="70"/>
      <c r="E146" s="70"/>
      <c r="F146" s="70"/>
      <c r="G146" s="70"/>
      <c r="H146" s="70"/>
      <c r="I146" s="70"/>
      <c r="J146" s="70"/>
      <c r="K146" s="70"/>
      <c r="L146" s="70"/>
      <c r="M146" s="70"/>
      <c r="N146" s="70"/>
      <c r="O146" s="70"/>
      <c r="P146" s="70"/>
      <c r="Q146" s="16"/>
    </row>
    <row r="147" spans="1:17">
      <c r="A147" s="78">
        <v>45</v>
      </c>
      <c r="B147" s="76" t="s">
        <v>116</v>
      </c>
      <c r="C147" s="70"/>
      <c r="D147" s="70"/>
      <c r="E147" s="70"/>
      <c r="F147" s="70"/>
      <c r="G147" s="70"/>
      <c r="H147" s="70"/>
      <c r="I147" s="70"/>
      <c r="J147" s="70"/>
      <c r="K147" s="70"/>
      <c r="L147" s="70"/>
      <c r="M147" s="70"/>
      <c r="N147" s="70"/>
      <c r="O147" s="70"/>
      <c r="P147" s="70"/>
      <c r="Q147" s="16"/>
    </row>
    <row r="148" spans="1:17" ht="13.5" thickBot="1">
      <c r="A148" s="77">
        <v>46</v>
      </c>
      <c r="B148" s="76" t="s">
        <v>117</v>
      </c>
      <c r="C148" s="70"/>
      <c r="D148" s="70"/>
      <c r="E148" s="70"/>
      <c r="F148" s="70"/>
      <c r="G148" s="70"/>
      <c r="H148" s="70"/>
      <c r="I148" s="70"/>
      <c r="J148" s="70"/>
      <c r="K148" s="70"/>
      <c r="L148" s="70"/>
      <c r="M148" s="70"/>
      <c r="N148" s="70"/>
      <c r="O148" s="70"/>
      <c r="P148" s="70"/>
      <c r="Q148" s="16"/>
    </row>
    <row r="149" spans="1:17">
      <c r="A149" s="78">
        <v>47</v>
      </c>
      <c r="B149" s="76" t="s">
        <v>118</v>
      </c>
      <c r="C149" s="70"/>
      <c r="D149" s="70"/>
      <c r="E149" s="70"/>
      <c r="F149" s="70"/>
      <c r="G149" s="70"/>
      <c r="H149" s="70"/>
      <c r="I149" s="70"/>
      <c r="J149" s="70"/>
      <c r="K149" s="70"/>
      <c r="L149" s="70"/>
      <c r="M149" s="70"/>
      <c r="N149" s="70"/>
      <c r="O149" s="70"/>
      <c r="P149" s="70"/>
      <c r="Q149" s="16"/>
    </row>
    <row r="150" spans="1:17" ht="13.5" thickBot="1">
      <c r="A150" s="77">
        <v>48</v>
      </c>
      <c r="B150" s="76" t="s">
        <v>119</v>
      </c>
      <c r="C150" s="70"/>
      <c r="D150" s="70"/>
      <c r="E150" s="70"/>
      <c r="F150" s="70"/>
      <c r="G150" s="70"/>
      <c r="H150" s="70"/>
      <c r="I150" s="70"/>
      <c r="J150" s="70"/>
      <c r="K150" s="70"/>
      <c r="L150" s="70"/>
      <c r="M150" s="70"/>
      <c r="N150" s="70"/>
      <c r="O150" s="70"/>
      <c r="P150" s="70"/>
      <c r="Q150" s="16"/>
    </row>
    <row r="151" spans="1:17">
      <c r="A151" s="78">
        <v>49</v>
      </c>
      <c r="B151" s="76" t="s">
        <v>120</v>
      </c>
      <c r="C151" s="70"/>
      <c r="D151" s="70"/>
      <c r="E151" s="70"/>
      <c r="F151" s="70"/>
      <c r="G151" s="70"/>
      <c r="H151" s="70"/>
      <c r="I151" s="70"/>
      <c r="J151" s="70"/>
      <c r="K151" s="70"/>
      <c r="L151" s="70"/>
      <c r="M151" s="70"/>
      <c r="N151" s="70"/>
      <c r="O151" s="70"/>
      <c r="P151" s="70"/>
      <c r="Q151" s="16"/>
    </row>
    <row r="152" spans="1:17" ht="13.5" thickBot="1">
      <c r="A152" s="77">
        <v>50</v>
      </c>
      <c r="B152" s="76" t="s">
        <v>121</v>
      </c>
      <c r="C152" s="70"/>
      <c r="D152" s="70"/>
      <c r="E152" s="70"/>
      <c r="F152" s="70"/>
      <c r="G152" s="70"/>
      <c r="H152" s="70"/>
      <c r="I152" s="70"/>
      <c r="J152" s="70"/>
      <c r="K152" s="70"/>
      <c r="L152" s="70"/>
      <c r="M152" s="70"/>
      <c r="N152" s="70"/>
      <c r="O152" s="70"/>
      <c r="Q152" s="16"/>
    </row>
    <row r="153" spans="1:17">
      <c r="A153" s="78">
        <v>51</v>
      </c>
      <c r="B153" s="79" t="s">
        <v>122</v>
      </c>
      <c r="C153" s="70"/>
      <c r="D153" s="70"/>
      <c r="E153" s="70"/>
      <c r="F153" s="70"/>
      <c r="G153" s="70"/>
      <c r="H153" s="70"/>
      <c r="I153" s="70"/>
      <c r="J153" s="70"/>
      <c r="K153" s="70"/>
      <c r="L153" s="70"/>
      <c r="M153" s="70"/>
      <c r="N153" s="70"/>
      <c r="O153" s="70"/>
      <c r="P153" s="70"/>
      <c r="Q153" s="16"/>
    </row>
    <row r="154" spans="1:17">
      <c r="A154" s="77">
        <v>52</v>
      </c>
      <c r="B154" s="80" t="s">
        <v>123</v>
      </c>
      <c r="C154" s="70"/>
      <c r="D154" s="70"/>
      <c r="E154" s="70"/>
      <c r="F154" s="70"/>
      <c r="G154" s="70"/>
      <c r="H154" s="70"/>
      <c r="I154" s="70"/>
      <c r="J154" s="70"/>
      <c r="K154" s="70"/>
      <c r="L154" s="70"/>
      <c r="M154" s="70"/>
      <c r="N154" s="70"/>
      <c r="O154" s="70"/>
      <c r="P154" s="70"/>
      <c r="Q154" s="16"/>
    </row>
    <row r="155" spans="1:17">
      <c r="A155" s="77">
        <v>53</v>
      </c>
      <c r="B155" s="80" t="s">
        <v>124</v>
      </c>
      <c r="C155" s="70"/>
      <c r="D155" s="70"/>
      <c r="E155" s="70"/>
      <c r="F155" s="70"/>
      <c r="G155" s="70"/>
      <c r="H155" s="70"/>
      <c r="I155" s="70"/>
      <c r="J155" s="70"/>
      <c r="K155" s="70"/>
      <c r="L155" s="70"/>
      <c r="M155" s="70"/>
      <c r="N155" s="70"/>
      <c r="O155" s="70"/>
      <c r="P155" s="70"/>
      <c r="Q155" s="16"/>
    </row>
    <row r="156" spans="1:17">
      <c r="A156" s="77">
        <v>54</v>
      </c>
      <c r="B156" s="80" t="s">
        <v>125</v>
      </c>
      <c r="C156" s="70"/>
      <c r="D156" s="70"/>
      <c r="E156" s="70"/>
      <c r="F156" s="70"/>
      <c r="G156" s="70"/>
      <c r="H156" s="70"/>
      <c r="I156" s="70"/>
      <c r="J156" s="70"/>
      <c r="K156" s="70"/>
      <c r="L156" s="70"/>
      <c r="M156" s="70"/>
      <c r="N156" s="70"/>
      <c r="O156" s="70"/>
      <c r="P156" s="70"/>
      <c r="Q156" s="16"/>
    </row>
    <row r="157" spans="1:17">
      <c r="A157" s="77">
        <v>55</v>
      </c>
      <c r="B157" s="80" t="s">
        <v>126</v>
      </c>
      <c r="C157" s="70"/>
      <c r="D157" s="70"/>
      <c r="E157" s="70"/>
      <c r="F157" s="70"/>
      <c r="G157" s="70"/>
      <c r="H157" s="70"/>
      <c r="I157" s="70"/>
      <c r="J157" s="70"/>
      <c r="K157" s="70"/>
      <c r="L157" s="70"/>
      <c r="M157" s="70"/>
      <c r="N157" s="70"/>
      <c r="O157" s="70"/>
      <c r="P157" s="70"/>
      <c r="Q157" s="16"/>
    </row>
    <row r="158" spans="1:17">
      <c r="A158" s="77">
        <v>56</v>
      </c>
      <c r="B158" s="80" t="s">
        <v>127</v>
      </c>
      <c r="C158" s="70"/>
      <c r="D158" s="70"/>
      <c r="E158" s="70"/>
      <c r="F158" s="70"/>
      <c r="G158" s="70"/>
      <c r="H158" s="70"/>
      <c r="I158" s="70"/>
      <c r="J158" s="70"/>
      <c r="K158" s="70"/>
      <c r="L158" s="70"/>
      <c r="M158" s="70"/>
      <c r="N158" s="70"/>
      <c r="O158" s="70"/>
      <c r="P158" s="70"/>
      <c r="Q158" s="16"/>
    </row>
    <row r="159" spans="1:17">
      <c r="A159" s="77">
        <v>57</v>
      </c>
      <c r="B159" s="80" t="s">
        <v>128</v>
      </c>
      <c r="C159" s="70"/>
      <c r="D159" s="70"/>
      <c r="E159" s="70"/>
      <c r="F159" s="70"/>
      <c r="G159" s="70"/>
      <c r="H159" s="70"/>
      <c r="I159" s="70"/>
      <c r="J159" s="70"/>
      <c r="K159" s="70"/>
      <c r="L159" s="70"/>
      <c r="M159" s="70"/>
      <c r="N159" s="70"/>
      <c r="O159" s="70"/>
      <c r="P159" s="70"/>
      <c r="Q159" s="16"/>
    </row>
    <row r="160" spans="1:17">
      <c r="A160" s="77">
        <v>58</v>
      </c>
      <c r="B160" s="80" t="s">
        <v>129</v>
      </c>
      <c r="C160" s="70"/>
      <c r="D160" s="70"/>
      <c r="E160" s="70"/>
      <c r="F160" s="70"/>
      <c r="G160" s="70"/>
      <c r="H160" s="70"/>
      <c r="I160" s="70"/>
      <c r="J160" s="70"/>
      <c r="K160" s="70"/>
      <c r="L160" s="70"/>
      <c r="M160" s="70"/>
      <c r="N160" s="70"/>
      <c r="O160" s="70"/>
      <c r="P160" s="70"/>
      <c r="Q160" s="16"/>
    </row>
    <row r="161" spans="1:17">
      <c r="A161" s="77">
        <v>59</v>
      </c>
      <c r="B161" s="80" t="s">
        <v>130</v>
      </c>
      <c r="C161" s="70"/>
      <c r="D161" s="70"/>
      <c r="E161" s="70"/>
      <c r="F161" s="70"/>
      <c r="G161" s="70"/>
      <c r="H161" s="70"/>
      <c r="I161" s="70"/>
      <c r="J161" s="70"/>
      <c r="K161" s="70"/>
      <c r="L161" s="70"/>
      <c r="M161" s="70"/>
      <c r="N161" s="70"/>
      <c r="O161" s="70"/>
      <c r="P161" s="70"/>
      <c r="Q161" s="16"/>
    </row>
    <row r="162" spans="1:17">
      <c r="A162" s="77">
        <v>60</v>
      </c>
      <c r="B162" s="80" t="s">
        <v>131</v>
      </c>
      <c r="C162" s="70"/>
      <c r="D162" s="70"/>
      <c r="E162" s="70"/>
      <c r="F162" s="70"/>
      <c r="G162" s="70"/>
      <c r="H162" s="70"/>
      <c r="I162" s="70"/>
      <c r="J162" s="70"/>
      <c r="K162" s="70"/>
      <c r="L162" s="70"/>
      <c r="M162" s="70"/>
      <c r="N162" s="70"/>
      <c r="O162" s="70"/>
      <c r="P162" s="70"/>
      <c r="Q162" s="16"/>
    </row>
    <row r="163" spans="1:17">
      <c r="A163" s="77">
        <v>61</v>
      </c>
      <c r="B163" s="80" t="s">
        <v>132</v>
      </c>
      <c r="C163" s="70"/>
      <c r="D163" s="70"/>
      <c r="E163" s="70"/>
      <c r="F163" s="70"/>
      <c r="G163" s="70"/>
      <c r="H163" s="70"/>
      <c r="I163" s="70"/>
      <c r="J163" s="70"/>
      <c r="K163" s="70"/>
      <c r="L163" s="70"/>
      <c r="M163" s="70"/>
      <c r="N163" s="70"/>
      <c r="O163" s="70"/>
      <c r="P163" s="70"/>
      <c r="Q163" s="16"/>
    </row>
    <row r="164" spans="1:17">
      <c r="A164" s="77">
        <v>62</v>
      </c>
      <c r="B164" s="80" t="s">
        <v>133</v>
      </c>
      <c r="C164" s="70"/>
      <c r="D164" s="70"/>
      <c r="E164" s="70"/>
      <c r="F164" s="70"/>
      <c r="G164" s="70"/>
      <c r="H164" s="70"/>
      <c r="I164" s="70"/>
      <c r="J164" s="70"/>
      <c r="K164" s="70"/>
      <c r="L164" s="70"/>
      <c r="M164" s="70"/>
      <c r="N164" s="70"/>
      <c r="O164" s="70"/>
      <c r="P164" s="70"/>
      <c r="Q164" s="16"/>
    </row>
    <row r="165" spans="1:17">
      <c r="A165" s="77">
        <v>63</v>
      </c>
      <c r="B165" s="80" t="s">
        <v>134</v>
      </c>
      <c r="C165" s="70"/>
      <c r="D165" s="70"/>
      <c r="E165" s="70"/>
      <c r="F165" s="70"/>
      <c r="G165" s="70"/>
      <c r="H165" s="70"/>
      <c r="I165" s="70"/>
      <c r="J165" s="70"/>
      <c r="K165" s="70"/>
      <c r="L165" s="70"/>
      <c r="M165" s="70"/>
      <c r="N165" s="70"/>
      <c r="O165" s="70"/>
      <c r="P165" s="70"/>
      <c r="Q165" s="16"/>
    </row>
    <row r="166" spans="1:17">
      <c r="A166" s="77">
        <v>64</v>
      </c>
      <c r="B166" s="80" t="s">
        <v>135</v>
      </c>
      <c r="C166" s="70"/>
      <c r="D166" s="70"/>
      <c r="E166" s="70"/>
      <c r="F166" s="70"/>
      <c r="G166" s="70"/>
      <c r="H166" s="70"/>
      <c r="I166" s="70"/>
      <c r="J166" s="70"/>
      <c r="K166" s="70"/>
      <c r="L166" s="70"/>
      <c r="M166" s="70"/>
      <c r="N166" s="70"/>
      <c r="O166" s="70"/>
      <c r="P166" s="70"/>
      <c r="Q166" s="16"/>
    </row>
    <row r="167" spans="1:17">
      <c r="A167" s="77">
        <v>65</v>
      </c>
      <c r="B167" s="80" t="s">
        <v>136</v>
      </c>
      <c r="C167" s="70"/>
      <c r="D167" s="70"/>
      <c r="E167" s="70"/>
      <c r="F167" s="70"/>
      <c r="G167" s="70"/>
      <c r="H167" s="70"/>
      <c r="I167" s="70"/>
      <c r="J167" s="70"/>
      <c r="K167" s="70"/>
      <c r="L167" s="70"/>
      <c r="M167" s="70"/>
      <c r="N167" s="70"/>
      <c r="O167" s="70"/>
      <c r="P167" s="70"/>
      <c r="Q167" s="16"/>
    </row>
    <row r="168" spans="1:17">
      <c r="A168" s="77">
        <v>66</v>
      </c>
      <c r="B168" s="80" t="s">
        <v>137</v>
      </c>
      <c r="C168" s="70"/>
      <c r="D168" s="70"/>
      <c r="E168" s="70"/>
      <c r="F168" s="70"/>
      <c r="G168" s="70"/>
      <c r="H168" s="70"/>
      <c r="I168" s="70"/>
      <c r="J168" s="70"/>
      <c r="K168" s="70"/>
      <c r="L168" s="70"/>
      <c r="M168" s="70"/>
      <c r="N168" s="70"/>
      <c r="O168" s="70"/>
      <c r="P168" s="70"/>
      <c r="Q168" s="16"/>
    </row>
    <row r="169" spans="1:17">
      <c r="A169" s="77">
        <v>67</v>
      </c>
      <c r="B169" s="80" t="s">
        <v>315</v>
      </c>
      <c r="C169" s="70"/>
      <c r="D169" s="70"/>
      <c r="E169" s="70"/>
      <c r="F169" s="70"/>
      <c r="G169" s="70"/>
      <c r="H169" s="70"/>
      <c r="I169" s="70"/>
      <c r="J169" s="70"/>
      <c r="K169" s="70"/>
      <c r="L169" s="70"/>
      <c r="M169" s="70"/>
      <c r="N169" s="70"/>
      <c r="O169" s="70"/>
      <c r="P169" s="70"/>
      <c r="Q169" s="16"/>
    </row>
    <row r="170" spans="1:17">
      <c r="A170" s="77">
        <v>68</v>
      </c>
      <c r="B170" s="80" t="s">
        <v>138</v>
      </c>
      <c r="C170" s="70"/>
      <c r="D170" s="70"/>
      <c r="E170" s="70"/>
      <c r="F170" s="70"/>
      <c r="G170" s="70"/>
      <c r="H170" s="70"/>
      <c r="I170" s="70"/>
      <c r="J170" s="70"/>
      <c r="K170" s="70"/>
      <c r="L170" s="70"/>
      <c r="M170" s="70"/>
      <c r="N170" s="70"/>
      <c r="O170" s="70"/>
      <c r="P170" s="70"/>
      <c r="Q170" s="16"/>
    </row>
    <row r="171" spans="1:17">
      <c r="A171" s="77">
        <v>69</v>
      </c>
      <c r="B171" s="80" t="s">
        <v>139</v>
      </c>
      <c r="C171" s="70"/>
      <c r="D171" s="70"/>
      <c r="E171" s="70"/>
      <c r="F171" s="70"/>
      <c r="G171" s="70"/>
      <c r="H171" s="70"/>
      <c r="I171" s="70"/>
      <c r="J171" s="70"/>
      <c r="K171" s="70"/>
      <c r="L171" s="70"/>
      <c r="M171" s="70"/>
      <c r="N171" s="70"/>
      <c r="O171" s="70"/>
      <c r="P171" s="70"/>
      <c r="Q171" s="16"/>
    </row>
    <row r="172" spans="1:17">
      <c r="A172" s="77">
        <v>70</v>
      </c>
      <c r="B172" s="80" t="s">
        <v>140</v>
      </c>
      <c r="C172" s="70"/>
      <c r="D172" s="70"/>
      <c r="E172" s="70"/>
      <c r="F172" s="70"/>
      <c r="G172" s="70"/>
      <c r="H172" s="70"/>
      <c r="I172" s="70"/>
      <c r="J172" s="70"/>
      <c r="K172" s="70"/>
      <c r="L172" s="70"/>
      <c r="M172" s="70"/>
      <c r="N172" s="70"/>
      <c r="O172" s="70"/>
      <c r="P172" s="70"/>
      <c r="Q172" s="16"/>
    </row>
    <row r="173" spans="1:17">
      <c r="A173" s="77">
        <v>71</v>
      </c>
      <c r="B173" s="80" t="s">
        <v>141</v>
      </c>
      <c r="C173" s="70"/>
      <c r="D173" s="70"/>
      <c r="E173" s="70"/>
      <c r="F173" s="70"/>
      <c r="G173" s="70"/>
      <c r="H173" s="70"/>
      <c r="I173" s="70"/>
      <c r="J173" s="70"/>
      <c r="K173" s="70"/>
      <c r="L173" s="70"/>
      <c r="M173" s="70"/>
      <c r="N173" s="70"/>
      <c r="O173" s="70"/>
      <c r="P173" s="70"/>
      <c r="Q173" s="16"/>
    </row>
    <row r="174" spans="1:17">
      <c r="A174" s="77">
        <v>72</v>
      </c>
      <c r="B174" s="80" t="s">
        <v>142</v>
      </c>
      <c r="C174" s="70"/>
      <c r="D174" s="70"/>
      <c r="E174" s="70"/>
      <c r="F174" s="70"/>
      <c r="G174" s="70"/>
      <c r="H174" s="70"/>
      <c r="I174" s="70"/>
      <c r="J174" s="70"/>
      <c r="K174" s="70"/>
      <c r="L174" s="70"/>
      <c r="M174" s="70"/>
      <c r="N174" s="70"/>
      <c r="O174" s="70"/>
      <c r="P174" s="70"/>
      <c r="Q174" s="16"/>
    </row>
    <row r="175" spans="1:17">
      <c r="A175" s="77">
        <v>73</v>
      </c>
      <c r="B175" s="80" t="s">
        <v>143</v>
      </c>
      <c r="C175" s="70"/>
      <c r="D175" s="70"/>
      <c r="E175" s="70"/>
      <c r="F175" s="70"/>
      <c r="G175" s="70"/>
      <c r="H175" s="70"/>
      <c r="I175" s="70"/>
      <c r="J175" s="70"/>
      <c r="K175" s="70"/>
      <c r="L175" s="70"/>
      <c r="M175" s="70"/>
      <c r="N175" s="70"/>
      <c r="O175" s="70"/>
      <c r="P175" s="70"/>
      <c r="Q175" s="16"/>
    </row>
    <row r="176" spans="1:17">
      <c r="A176" s="77">
        <v>74</v>
      </c>
      <c r="B176" s="80" t="s">
        <v>144</v>
      </c>
      <c r="C176" s="70"/>
      <c r="D176" s="70"/>
      <c r="E176" s="70"/>
      <c r="F176" s="70"/>
      <c r="G176" s="70"/>
      <c r="H176" s="70"/>
      <c r="I176" s="70"/>
      <c r="J176" s="70"/>
      <c r="K176" s="70"/>
      <c r="L176" s="70"/>
      <c r="M176" s="70"/>
      <c r="N176" s="70"/>
      <c r="O176" s="70"/>
      <c r="P176" s="70"/>
      <c r="Q176" s="16"/>
    </row>
    <row r="177" spans="1:17">
      <c r="A177" s="77">
        <v>75</v>
      </c>
      <c r="B177" s="80" t="s">
        <v>145</v>
      </c>
      <c r="C177" s="70"/>
      <c r="D177" s="70"/>
      <c r="E177" s="70"/>
      <c r="F177" s="70"/>
      <c r="G177" s="70"/>
      <c r="H177" s="70"/>
      <c r="I177" s="70"/>
      <c r="J177" s="70"/>
      <c r="K177" s="70"/>
      <c r="L177" s="70"/>
      <c r="M177" s="70"/>
      <c r="N177" s="70"/>
      <c r="O177" s="70"/>
      <c r="P177" s="70"/>
      <c r="Q177" s="16"/>
    </row>
    <row r="178" spans="1:17">
      <c r="A178" s="77">
        <v>76</v>
      </c>
      <c r="B178" s="80" t="s">
        <v>146</v>
      </c>
      <c r="C178" s="70"/>
      <c r="D178" s="70"/>
      <c r="E178" s="70"/>
      <c r="F178" s="70"/>
      <c r="G178" s="70"/>
      <c r="H178" s="70"/>
      <c r="I178" s="70"/>
      <c r="J178" s="70"/>
      <c r="K178" s="70"/>
      <c r="L178" s="70"/>
      <c r="M178" s="70"/>
      <c r="N178" s="70"/>
      <c r="O178" s="70"/>
      <c r="P178" s="70"/>
      <c r="Q178" s="16"/>
    </row>
    <row r="179" spans="1:17">
      <c r="A179" s="77">
        <v>77</v>
      </c>
      <c r="B179" s="80" t="s">
        <v>147</v>
      </c>
      <c r="C179" s="70"/>
      <c r="D179" s="70"/>
      <c r="E179" s="70"/>
      <c r="F179" s="70"/>
      <c r="G179" s="70"/>
      <c r="H179" s="70"/>
      <c r="I179" s="70"/>
      <c r="J179" s="70"/>
      <c r="K179" s="70"/>
      <c r="L179" s="70"/>
      <c r="M179" s="70"/>
      <c r="N179" s="70"/>
      <c r="O179" s="70"/>
      <c r="P179" s="70"/>
      <c r="Q179" s="16"/>
    </row>
    <row r="180" spans="1:17">
      <c r="A180" s="77">
        <v>78</v>
      </c>
      <c r="B180" s="80" t="s">
        <v>148</v>
      </c>
      <c r="C180" s="70"/>
      <c r="D180" s="70"/>
      <c r="E180" s="70"/>
      <c r="F180" s="70"/>
      <c r="G180" s="70"/>
      <c r="H180" s="70"/>
      <c r="I180" s="70"/>
      <c r="J180" s="70"/>
      <c r="K180" s="70"/>
      <c r="L180" s="70"/>
      <c r="M180" s="70"/>
      <c r="N180" s="70"/>
      <c r="O180" s="70"/>
      <c r="P180" s="70"/>
      <c r="Q180" s="16"/>
    </row>
    <row r="181" spans="1:17">
      <c r="A181" s="77">
        <v>79</v>
      </c>
      <c r="B181" s="80" t="s">
        <v>149</v>
      </c>
      <c r="C181" s="70"/>
      <c r="D181" s="70"/>
      <c r="E181" s="70"/>
      <c r="F181" s="70"/>
      <c r="G181" s="70"/>
      <c r="H181" s="70"/>
      <c r="I181" s="70"/>
      <c r="J181" s="70"/>
      <c r="K181" s="70"/>
      <c r="L181" s="70"/>
      <c r="M181" s="70"/>
      <c r="N181" s="70"/>
      <c r="O181" s="70"/>
      <c r="P181" s="70"/>
      <c r="Q181" s="16"/>
    </row>
    <row r="182" spans="1:17">
      <c r="A182" s="77">
        <v>80</v>
      </c>
      <c r="B182" s="80" t="s">
        <v>150</v>
      </c>
      <c r="C182" s="70"/>
      <c r="D182" s="70"/>
      <c r="E182" s="70"/>
      <c r="F182" s="70"/>
      <c r="G182" s="70"/>
      <c r="H182" s="70"/>
      <c r="I182" s="70"/>
      <c r="J182" s="70"/>
      <c r="K182" s="70"/>
      <c r="L182" s="70"/>
      <c r="M182" s="70"/>
      <c r="N182" s="70"/>
      <c r="O182" s="70"/>
      <c r="P182" s="70"/>
      <c r="Q182" s="16"/>
    </row>
    <row r="183" spans="1:17">
      <c r="A183" s="77">
        <v>81</v>
      </c>
      <c r="B183" s="80" t="s">
        <v>151</v>
      </c>
      <c r="C183" s="70"/>
      <c r="D183" s="70"/>
      <c r="E183" s="70"/>
      <c r="F183" s="70"/>
      <c r="G183" s="70"/>
      <c r="H183" s="70"/>
      <c r="I183" s="70"/>
      <c r="J183" s="70"/>
      <c r="K183" s="70"/>
      <c r="L183" s="70"/>
      <c r="M183" s="70"/>
      <c r="N183" s="70"/>
      <c r="O183" s="70"/>
      <c r="P183" s="70"/>
      <c r="Q183" s="16"/>
    </row>
    <row r="184" spans="1:17">
      <c r="A184" s="77">
        <v>82</v>
      </c>
      <c r="B184" s="80" t="s">
        <v>152</v>
      </c>
      <c r="C184" s="70"/>
      <c r="D184" s="70"/>
      <c r="E184" s="70"/>
      <c r="F184" s="70"/>
      <c r="G184" s="70"/>
      <c r="H184" s="70"/>
      <c r="I184" s="70"/>
      <c r="J184" s="70"/>
      <c r="K184" s="70"/>
      <c r="L184" s="70"/>
      <c r="M184" s="70"/>
      <c r="N184" s="70"/>
      <c r="O184" s="70"/>
      <c r="P184" s="70"/>
      <c r="Q184" s="16"/>
    </row>
    <row r="185" spans="1:17">
      <c r="A185" s="77">
        <v>83</v>
      </c>
      <c r="B185" s="80" t="s">
        <v>153</v>
      </c>
      <c r="C185" s="70"/>
      <c r="D185" s="70"/>
      <c r="E185" s="70"/>
      <c r="F185" s="70"/>
      <c r="G185" s="70"/>
      <c r="H185" s="70"/>
      <c r="I185" s="70"/>
      <c r="J185" s="70"/>
      <c r="K185" s="70"/>
      <c r="L185" s="70"/>
      <c r="M185" s="70"/>
      <c r="N185" s="70"/>
      <c r="O185" s="70"/>
      <c r="P185" s="70"/>
      <c r="Q185" s="16"/>
    </row>
    <row r="186" spans="1:17">
      <c r="A186" s="77">
        <v>84</v>
      </c>
      <c r="B186" s="80" t="s">
        <v>154</v>
      </c>
      <c r="C186" s="70"/>
      <c r="D186" s="70"/>
      <c r="E186" s="70"/>
      <c r="F186" s="70"/>
      <c r="G186" s="70"/>
      <c r="H186" s="70"/>
      <c r="I186" s="70"/>
      <c r="J186" s="70"/>
      <c r="K186" s="70"/>
      <c r="L186" s="70"/>
      <c r="M186" s="70"/>
      <c r="N186" s="70"/>
      <c r="O186" s="70"/>
      <c r="P186" s="70"/>
      <c r="Q186" s="16"/>
    </row>
    <row r="187" spans="1:17">
      <c r="A187" s="77">
        <v>85</v>
      </c>
      <c r="B187" s="80" t="s">
        <v>155</v>
      </c>
      <c r="C187" s="70"/>
      <c r="D187" s="70"/>
      <c r="E187" s="70"/>
      <c r="F187" s="70"/>
      <c r="G187" s="70"/>
      <c r="H187" s="70"/>
      <c r="I187" s="70"/>
      <c r="J187" s="70"/>
      <c r="K187" s="70"/>
      <c r="L187" s="70"/>
      <c r="M187" s="70"/>
      <c r="N187" s="70"/>
      <c r="O187" s="70"/>
      <c r="P187" s="70"/>
      <c r="Q187" s="16"/>
    </row>
    <row r="188" spans="1:17">
      <c r="A188" s="77">
        <v>86</v>
      </c>
      <c r="B188" s="80" t="s">
        <v>156</v>
      </c>
      <c r="C188" s="70"/>
      <c r="D188" s="70"/>
      <c r="E188" s="70"/>
      <c r="F188" s="70"/>
      <c r="G188" s="70"/>
      <c r="H188" s="70"/>
      <c r="I188" s="70"/>
      <c r="J188" s="70"/>
      <c r="K188" s="70"/>
      <c r="L188" s="70"/>
      <c r="M188" s="70"/>
      <c r="N188" s="70"/>
      <c r="O188" s="70"/>
      <c r="P188" s="70"/>
      <c r="Q188" s="16"/>
    </row>
    <row r="189" spans="1:17">
      <c r="A189" s="77">
        <v>87</v>
      </c>
      <c r="B189" s="80" t="s">
        <v>157</v>
      </c>
      <c r="C189" s="70"/>
      <c r="D189" s="70"/>
      <c r="E189" s="70"/>
      <c r="F189" s="70"/>
      <c r="G189" s="70"/>
      <c r="H189" s="70"/>
      <c r="I189" s="70"/>
      <c r="J189" s="70"/>
      <c r="K189" s="70"/>
      <c r="L189" s="70"/>
      <c r="M189" s="70"/>
      <c r="N189" s="70"/>
      <c r="O189" s="70"/>
      <c r="P189" s="70"/>
      <c r="Q189" s="16"/>
    </row>
    <row r="190" spans="1:17">
      <c r="A190" s="77">
        <v>88</v>
      </c>
      <c r="B190" s="80" t="s">
        <v>158</v>
      </c>
      <c r="C190" s="70"/>
      <c r="D190" s="70"/>
      <c r="E190" s="70"/>
      <c r="F190" s="70"/>
      <c r="G190" s="70"/>
      <c r="H190" s="70"/>
      <c r="I190" s="70"/>
      <c r="J190" s="70"/>
      <c r="K190" s="70"/>
      <c r="L190" s="70"/>
      <c r="M190" s="70"/>
      <c r="N190" s="70"/>
      <c r="O190" s="70"/>
      <c r="P190" s="70"/>
      <c r="Q190" s="16"/>
    </row>
    <row r="191" spans="1:17">
      <c r="A191" s="77">
        <v>89</v>
      </c>
      <c r="B191" s="80" t="s">
        <v>316</v>
      </c>
      <c r="C191" s="70"/>
      <c r="D191" s="70"/>
      <c r="E191" s="70"/>
      <c r="F191" s="70"/>
      <c r="G191" s="70"/>
      <c r="H191" s="70"/>
      <c r="I191" s="70"/>
      <c r="J191" s="70"/>
      <c r="K191" s="70"/>
      <c r="L191" s="70"/>
      <c r="M191" s="70"/>
      <c r="N191" s="70"/>
      <c r="O191" s="70"/>
      <c r="P191" s="70"/>
      <c r="Q191" s="16"/>
    </row>
    <row r="192" spans="1:17">
      <c r="A192" s="77">
        <v>90</v>
      </c>
      <c r="B192" s="80" t="s">
        <v>317</v>
      </c>
      <c r="C192" s="70"/>
      <c r="D192" s="70"/>
      <c r="E192" s="70"/>
      <c r="F192" s="70"/>
      <c r="G192" s="70"/>
      <c r="H192" s="70"/>
      <c r="I192" s="70"/>
      <c r="J192" s="70"/>
      <c r="K192" s="70"/>
      <c r="L192" s="70"/>
      <c r="M192" s="70"/>
      <c r="N192" s="70"/>
      <c r="O192" s="70"/>
      <c r="P192" s="70"/>
      <c r="Q192" s="16"/>
    </row>
    <row r="193" spans="1:44">
      <c r="A193" s="77">
        <v>91</v>
      </c>
      <c r="B193" s="80" t="s">
        <v>159</v>
      </c>
      <c r="C193" s="70"/>
      <c r="D193" s="70"/>
      <c r="E193" s="70"/>
      <c r="F193" s="70"/>
      <c r="G193" s="70"/>
      <c r="H193" s="70"/>
      <c r="I193" s="70"/>
      <c r="J193" s="70"/>
      <c r="K193" s="70"/>
      <c r="L193" s="70"/>
      <c r="M193" s="70"/>
      <c r="N193" s="70"/>
      <c r="O193" s="70"/>
      <c r="P193" s="70"/>
      <c r="Q193" s="16"/>
    </row>
    <row r="194" spans="1:44">
      <c r="A194" s="77">
        <v>92</v>
      </c>
      <c r="B194" s="80" t="s">
        <v>160</v>
      </c>
      <c r="C194" s="70"/>
      <c r="D194" s="70"/>
      <c r="E194" s="70"/>
      <c r="F194" s="70"/>
      <c r="G194" s="70"/>
      <c r="H194" s="70"/>
      <c r="I194" s="70"/>
      <c r="J194" s="70"/>
      <c r="K194" s="70"/>
      <c r="L194" s="70"/>
      <c r="M194" s="70"/>
      <c r="N194" s="70"/>
      <c r="O194" s="70"/>
      <c r="P194" s="70"/>
      <c r="Q194" s="16"/>
    </row>
    <row r="195" spans="1:44">
      <c r="A195" s="77">
        <v>93</v>
      </c>
      <c r="B195" s="80" t="s">
        <v>161</v>
      </c>
      <c r="C195" s="70"/>
      <c r="D195" s="70"/>
      <c r="E195" s="70"/>
      <c r="F195" s="70"/>
      <c r="G195" s="70"/>
      <c r="H195" s="70"/>
      <c r="I195" s="70"/>
      <c r="J195" s="70"/>
      <c r="K195" s="70"/>
      <c r="L195" s="70"/>
      <c r="M195" s="70"/>
      <c r="N195" s="70"/>
      <c r="O195" s="70"/>
      <c r="P195" s="70"/>
      <c r="Q195" s="16"/>
    </row>
    <row r="196" spans="1:44">
      <c r="A196" s="77">
        <v>94</v>
      </c>
      <c r="B196" s="80" t="s">
        <v>162</v>
      </c>
      <c r="C196" s="70"/>
      <c r="D196" s="70"/>
      <c r="E196" s="70"/>
      <c r="F196" s="70"/>
      <c r="G196" s="70"/>
      <c r="H196" s="70"/>
      <c r="I196" s="70"/>
      <c r="J196" s="70"/>
      <c r="K196" s="70"/>
      <c r="L196" s="70"/>
      <c r="M196" s="70"/>
      <c r="N196" s="70"/>
      <c r="O196" s="70"/>
      <c r="P196" s="70"/>
      <c r="Q196" s="16"/>
    </row>
    <row r="197" spans="1:44">
      <c r="A197" s="77">
        <v>95</v>
      </c>
      <c r="B197" s="80" t="s">
        <v>163</v>
      </c>
      <c r="C197" s="70"/>
      <c r="D197" s="70"/>
      <c r="E197" s="70"/>
      <c r="F197" s="70"/>
      <c r="G197" s="70"/>
      <c r="H197" s="70"/>
      <c r="I197" s="70"/>
      <c r="J197" s="70"/>
      <c r="K197" s="70"/>
      <c r="L197" s="70"/>
      <c r="M197" s="70"/>
      <c r="N197" s="70"/>
      <c r="O197" s="70"/>
      <c r="P197" s="70"/>
      <c r="Q197" s="16"/>
    </row>
    <row r="198" spans="1:44">
      <c r="A198" s="77">
        <v>96</v>
      </c>
      <c r="B198" s="80" t="s">
        <v>164</v>
      </c>
      <c r="C198" s="70"/>
      <c r="D198" s="70"/>
      <c r="E198" s="70"/>
      <c r="F198" s="70"/>
      <c r="G198" s="70"/>
      <c r="H198" s="70"/>
      <c r="I198" s="70"/>
      <c r="J198" s="70"/>
      <c r="K198" s="70"/>
      <c r="L198" s="70"/>
      <c r="M198" s="70"/>
      <c r="N198" s="70"/>
      <c r="O198" s="70"/>
      <c r="P198" s="70"/>
      <c r="Q198" s="16"/>
    </row>
    <row r="199" spans="1:44">
      <c r="A199" s="77">
        <v>97</v>
      </c>
      <c r="B199" s="80" t="s">
        <v>165</v>
      </c>
      <c r="C199" s="70"/>
      <c r="D199" s="70"/>
      <c r="E199" s="70"/>
      <c r="F199" s="70"/>
      <c r="G199" s="70"/>
      <c r="H199" s="70"/>
      <c r="I199" s="70"/>
      <c r="J199" s="70"/>
      <c r="K199" s="70"/>
      <c r="L199" s="70"/>
      <c r="M199" s="70"/>
      <c r="N199" s="70"/>
      <c r="O199" s="70"/>
      <c r="P199" s="70"/>
      <c r="Q199" s="16"/>
    </row>
    <row r="200" spans="1:44">
      <c r="A200" s="77">
        <v>98</v>
      </c>
      <c r="B200" s="80" t="s">
        <v>166</v>
      </c>
      <c r="C200" s="70"/>
      <c r="D200" s="70"/>
      <c r="E200" s="70"/>
      <c r="F200" s="70"/>
      <c r="G200" s="70"/>
      <c r="H200" s="70"/>
      <c r="I200" s="70"/>
      <c r="J200" s="70"/>
      <c r="K200" s="70"/>
      <c r="L200" s="70"/>
      <c r="M200" s="70"/>
      <c r="N200" s="70"/>
      <c r="O200" s="70"/>
      <c r="P200" s="70"/>
      <c r="Q200" s="16"/>
    </row>
    <row r="201" spans="1:44">
      <c r="A201" s="77">
        <v>99</v>
      </c>
      <c r="B201" s="80" t="s">
        <v>167</v>
      </c>
      <c r="C201" s="70"/>
      <c r="D201" s="70"/>
      <c r="E201" s="70"/>
      <c r="F201" s="70"/>
      <c r="G201" s="70"/>
      <c r="H201" s="70"/>
      <c r="I201" s="70"/>
      <c r="J201" s="70"/>
      <c r="K201" s="70"/>
      <c r="L201" s="70"/>
      <c r="M201" s="70"/>
      <c r="N201" s="70"/>
      <c r="O201" s="70"/>
      <c r="P201" s="70"/>
      <c r="Q201" s="16"/>
    </row>
    <row r="205" spans="1:44" ht="23.5">
      <c r="A205" s="25" t="s">
        <v>184</v>
      </c>
    </row>
    <row r="206" spans="1:44" ht="13.5" customHeight="1">
      <c r="A206" s="17" t="s">
        <v>296</v>
      </c>
    </row>
    <row r="207" spans="1:44" ht="13.5" customHeight="1">
      <c r="A207" s="17"/>
    </row>
    <row r="208" spans="1:44" customFormat="1">
      <c r="A208" s="23" t="s">
        <v>7</v>
      </c>
      <c r="B208" s="19"/>
      <c r="C208" s="19"/>
      <c r="D208" s="19"/>
      <c r="E208" s="19"/>
      <c r="F208" s="19"/>
      <c r="K208" s="24" t="s">
        <v>224</v>
      </c>
      <c r="L208" s="19"/>
      <c r="M208" s="19"/>
      <c r="N208" s="19"/>
      <c r="O208" s="19"/>
      <c r="Q208" s="24" t="s">
        <v>183</v>
      </c>
      <c r="R208" s="19"/>
      <c r="S208" s="19"/>
      <c r="T208" s="19"/>
      <c r="U208" s="19"/>
      <c r="V208" s="19"/>
      <c r="W208" s="19"/>
      <c r="X208" s="19"/>
      <c r="Y208" s="19"/>
      <c r="Z208" s="19"/>
      <c r="AA208" s="19"/>
      <c r="AB208" s="19"/>
      <c r="AC208" s="19"/>
      <c r="AD208" s="19"/>
      <c r="AE208" s="19"/>
      <c r="AF208" s="19"/>
      <c r="AG208" s="19"/>
      <c r="AK208" s="2"/>
      <c r="AL208" s="2"/>
      <c r="AM208" s="2"/>
      <c r="AN208" s="29"/>
      <c r="AO208" s="30"/>
      <c r="AP208" s="2"/>
      <c r="AQ208" s="2"/>
      <c r="AR208" s="2"/>
    </row>
    <row r="209" spans="1:41" customFormat="1" ht="42.75" customHeight="1">
      <c r="A209" s="20" t="s">
        <v>168</v>
      </c>
      <c r="B209" s="21"/>
      <c r="C209" s="21"/>
      <c r="D209" s="21"/>
      <c r="E209" s="21"/>
      <c r="F209" s="21"/>
      <c r="G209" s="21"/>
      <c r="H209" s="21"/>
      <c r="I209" s="21"/>
      <c r="J209" s="22"/>
      <c r="K209" s="91">
        <v>0.53100000000000003</v>
      </c>
      <c r="L209" s="92"/>
      <c r="M209" s="93" t="s">
        <v>225</v>
      </c>
      <c r="N209" s="93"/>
      <c r="O209" s="94" t="s">
        <v>226</v>
      </c>
      <c r="P209" s="95"/>
      <c r="Q209" s="64" t="s">
        <v>227</v>
      </c>
      <c r="R209" s="27"/>
      <c r="S209" s="27"/>
      <c r="T209" s="27"/>
      <c r="U209" s="27"/>
      <c r="V209" s="27"/>
      <c r="W209" s="27"/>
      <c r="X209" s="27"/>
      <c r="Y209" s="27"/>
      <c r="Z209" s="27"/>
      <c r="AA209" s="27"/>
      <c r="AB209" s="27"/>
      <c r="AC209" s="27"/>
      <c r="AD209" s="27"/>
      <c r="AE209" s="27"/>
      <c r="AF209" s="27"/>
      <c r="AG209" s="28"/>
      <c r="AM209" s="2"/>
      <c r="AN209" s="29"/>
      <c r="AO209" s="30"/>
    </row>
    <row r="210" spans="1:41" customFormat="1" ht="42.75" customHeight="1">
      <c r="A210" s="20" t="s">
        <v>169</v>
      </c>
      <c r="B210" s="21"/>
      <c r="C210" s="21"/>
      <c r="D210" s="21"/>
      <c r="E210" s="21"/>
      <c r="F210" s="21"/>
      <c r="G210" s="21"/>
      <c r="H210" s="21"/>
      <c r="I210" s="21"/>
      <c r="J210" s="22"/>
      <c r="K210" s="91">
        <v>0.15</v>
      </c>
      <c r="L210" s="92"/>
      <c r="M210" s="93" t="s">
        <v>225</v>
      </c>
      <c r="N210" s="93"/>
      <c r="O210" s="94" t="s">
        <v>226</v>
      </c>
      <c r="P210" s="95"/>
      <c r="Q210" s="306" t="s">
        <v>318</v>
      </c>
      <c r="R210" s="307"/>
      <c r="S210" s="307"/>
      <c r="T210" s="307"/>
      <c r="U210" s="307"/>
      <c r="V210" s="307"/>
      <c r="W210" s="307"/>
      <c r="X210" s="307"/>
      <c r="Y210" s="307"/>
      <c r="Z210" s="307"/>
      <c r="AA210" s="307"/>
      <c r="AB210" s="307"/>
      <c r="AC210" s="307"/>
      <c r="AD210" s="307"/>
      <c r="AE210" s="307"/>
      <c r="AF210" s="307"/>
      <c r="AG210" s="308"/>
      <c r="AN210" s="60"/>
      <c r="AO210" s="61"/>
    </row>
    <row r="211" spans="1:41" customFormat="1" ht="42.75" customHeight="1">
      <c r="A211" s="20" t="s">
        <v>248</v>
      </c>
      <c r="B211" s="21"/>
      <c r="C211" s="21"/>
      <c r="D211" s="21"/>
      <c r="E211" s="21"/>
      <c r="F211" s="21"/>
      <c r="G211" s="21"/>
      <c r="H211" s="21"/>
      <c r="I211" s="21"/>
      <c r="J211" s="22"/>
      <c r="K211" s="322">
        <v>0.36</v>
      </c>
      <c r="L211" s="323"/>
      <c r="M211" s="93" t="s">
        <v>225</v>
      </c>
      <c r="N211" s="93"/>
      <c r="O211" s="94" t="s">
        <v>226</v>
      </c>
      <c r="P211" s="95"/>
      <c r="Q211" s="306" t="s">
        <v>319</v>
      </c>
      <c r="R211" s="307"/>
      <c r="S211" s="307"/>
      <c r="T211" s="307"/>
      <c r="U211" s="307"/>
      <c r="V211" s="307"/>
      <c r="W211" s="307"/>
      <c r="X211" s="307"/>
      <c r="Y211" s="307"/>
      <c r="Z211" s="307"/>
      <c r="AA211" s="307"/>
      <c r="AB211" s="307"/>
      <c r="AC211" s="307"/>
      <c r="AD211" s="307"/>
      <c r="AE211" s="307"/>
      <c r="AF211" s="307"/>
      <c r="AG211" s="308"/>
      <c r="AN211" s="60"/>
      <c r="AO211" s="61"/>
    </row>
    <row r="212" spans="1:41" customFormat="1" ht="71.25" customHeight="1">
      <c r="A212" s="20" t="s">
        <v>170</v>
      </c>
      <c r="B212" s="21"/>
      <c r="C212" s="21"/>
      <c r="D212" s="21"/>
      <c r="E212" s="21"/>
      <c r="F212" s="21"/>
      <c r="G212" s="21"/>
      <c r="H212" s="21"/>
      <c r="I212" s="21"/>
      <c r="J212" s="22"/>
      <c r="K212" s="324" t="s">
        <v>249</v>
      </c>
      <c r="L212" s="325"/>
      <c r="M212" s="93"/>
      <c r="N212" s="93"/>
      <c r="O212" s="318" t="s">
        <v>250</v>
      </c>
      <c r="P212" s="319"/>
      <c r="Q212" s="306" t="s">
        <v>320</v>
      </c>
      <c r="R212" s="307"/>
      <c r="S212" s="307"/>
      <c r="T212" s="307"/>
      <c r="U212" s="307"/>
      <c r="V212" s="307"/>
      <c r="W212" s="307"/>
      <c r="X212" s="307"/>
      <c r="Y212" s="307"/>
      <c r="Z212" s="307"/>
      <c r="AA212" s="307"/>
      <c r="AB212" s="307"/>
      <c r="AC212" s="307"/>
      <c r="AD212" s="307"/>
      <c r="AE212" s="307"/>
      <c r="AF212" s="307"/>
      <c r="AG212" s="308"/>
      <c r="AN212" s="60"/>
      <c r="AO212" s="61"/>
    </row>
    <row r="213" spans="1:41" customFormat="1" ht="42.75" hidden="1" customHeight="1">
      <c r="A213" s="20" t="s">
        <v>297</v>
      </c>
      <c r="B213" s="21"/>
      <c r="C213" s="21"/>
      <c r="D213" s="21"/>
      <c r="E213" s="21"/>
      <c r="F213" s="21"/>
      <c r="G213" s="21"/>
      <c r="H213" s="21"/>
      <c r="I213" s="21"/>
      <c r="J213" s="22"/>
      <c r="K213" s="324">
        <v>43</v>
      </c>
      <c r="L213" s="325"/>
      <c r="M213" s="93" t="s">
        <v>52</v>
      </c>
      <c r="N213" s="93"/>
      <c r="O213" s="318" t="s">
        <v>250</v>
      </c>
      <c r="P213" s="319"/>
      <c r="Q213" s="306" t="s">
        <v>298</v>
      </c>
      <c r="R213" s="307"/>
      <c r="S213" s="307"/>
      <c r="T213" s="307"/>
      <c r="U213" s="307"/>
      <c r="V213" s="307"/>
      <c r="W213" s="307"/>
      <c r="X213" s="307"/>
      <c r="Y213" s="307"/>
      <c r="Z213" s="307"/>
      <c r="AA213" s="307"/>
      <c r="AB213" s="307"/>
      <c r="AC213" s="307"/>
      <c r="AD213" s="307"/>
      <c r="AE213" s="307"/>
      <c r="AF213" s="307"/>
      <c r="AG213" s="308"/>
      <c r="AN213" s="60"/>
      <c r="AO213" s="61"/>
    </row>
    <row r="214" spans="1:41" customFormat="1" ht="42.75" customHeight="1">
      <c r="A214" s="20" t="s">
        <v>251</v>
      </c>
      <c r="B214" s="21"/>
      <c r="C214" s="21"/>
      <c r="D214" s="21"/>
      <c r="E214" s="21"/>
      <c r="F214" s="21"/>
      <c r="G214" s="21"/>
      <c r="H214" s="21"/>
      <c r="I214" s="21"/>
      <c r="J214" s="22"/>
      <c r="K214" s="320">
        <v>3739</v>
      </c>
      <c r="L214" s="321"/>
      <c r="M214" s="317" t="s">
        <v>252</v>
      </c>
      <c r="N214" s="317"/>
      <c r="O214" s="318" t="s">
        <v>226</v>
      </c>
      <c r="P214" s="319"/>
      <c r="Q214" s="96" t="s">
        <v>228</v>
      </c>
      <c r="R214" s="97"/>
      <c r="S214" s="97"/>
      <c r="T214" s="97"/>
      <c r="U214" s="97"/>
      <c r="V214" s="97"/>
      <c r="W214" s="97"/>
      <c r="X214" s="97"/>
      <c r="Y214" s="97"/>
      <c r="Z214" s="97"/>
      <c r="AA214" s="97"/>
      <c r="AB214" s="97"/>
      <c r="AC214" s="97"/>
      <c r="AD214" s="97"/>
      <c r="AE214" s="97"/>
      <c r="AF214" s="97"/>
      <c r="AG214" s="98"/>
      <c r="AN214" s="60"/>
      <c r="AO214" s="61"/>
    </row>
    <row r="215" spans="1:41" customFormat="1" ht="42.75" customHeight="1">
      <c r="A215" s="81" t="s">
        <v>321</v>
      </c>
      <c r="B215" s="21"/>
      <c r="C215" s="21"/>
      <c r="D215" s="21"/>
      <c r="E215" s="21"/>
      <c r="F215" s="21"/>
      <c r="G215" s="21"/>
      <c r="H215" s="21"/>
      <c r="I215" s="21"/>
      <c r="J215" s="22"/>
      <c r="K215" s="320">
        <v>6626</v>
      </c>
      <c r="L215" s="321"/>
      <c r="M215" s="317" t="s">
        <v>252</v>
      </c>
      <c r="N215" s="317"/>
      <c r="O215" s="318" t="s">
        <v>226</v>
      </c>
      <c r="P215" s="319"/>
      <c r="Q215" s="96" t="s">
        <v>229</v>
      </c>
      <c r="R215" s="97"/>
      <c r="S215" s="97"/>
      <c r="T215" s="97"/>
      <c r="U215" s="97"/>
      <c r="V215" s="97"/>
      <c r="W215" s="97"/>
      <c r="X215" s="97"/>
      <c r="Y215" s="97"/>
      <c r="Z215" s="97"/>
      <c r="AA215" s="97"/>
      <c r="AB215" s="97"/>
      <c r="AC215" s="97"/>
      <c r="AD215" s="97"/>
      <c r="AE215" s="97"/>
      <c r="AF215" s="97"/>
      <c r="AG215" s="98"/>
      <c r="AN215" s="60"/>
      <c r="AO215" s="61"/>
    </row>
    <row r="216" spans="1:41" customFormat="1" ht="42.75" customHeight="1">
      <c r="A216" s="81" t="s">
        <v>322</v>
      </c>
      <c r="B216" s="21"/>
      <c r="C216" s="21"/>
      <c r="D216" s="21"/>
      <c r="E216" s="21"/>
      <c r="F216" s="21"/>
      <c r="G216" s="21"/>
      <c r="H216" s="21"/>
      <c r="I216" s="21"/>
      <c r="J216" s="22"/>
      <c r="K216" s="328" t="s">
        <v>323</v>
      </c>
      <c r="L216" s="329"/>
      <c r="M216" s="317" t="s">
        <v>252</v>
      </c>
      <c r="N216" s="317"/>
      <c r="O216" s="318" t="s">
        <v>226</v>
      </c>
      <c r="P216" s="319"/>
      <c r="Q216" s="96" t="s">
        <v>229</v>
      </c>
      <c r="R216" s="97"/>
      <c r="S216" s="97"/>
      <c r="T216" s="97"/>
      <c r="U216" s="97"/>
      <c r="V216" s="97"/>
      <c r="W216" s="97"/>
      <c r="X216" s="97"/>
      <c r="Y216" s="97"/>
      <c r="Z216" s="97"/>
      <c r="AA216" s="97"/>
      <c r="AB216" s="97"/>
      <c r="AC216" s="97"/>
      <c r="AD216" s="97"/>
      <c r="AE216" s="97"/>
      <c r="AF216" s="97"/>
      <c r="AG216" s="98"/>
      <c r="AN216" s="60"/>
      <c r="AO216" s="61"/>
    </row>
    <row r="217" spans="1:41" customFormat="1" ht="42.75" customHeight="1">
      <c r="A217" s="20" t="s">
        <v>179</v>
      </c>
      <c r="B217" s="21"/>
      <c r="C217" s="21"/>
      <c r="D217" s="21"/>
      <c r="E217" s="21"/>
      <c r="F217" s="21"/>
      <c r="G217" s="21"/>
      <c r="H217" s="21"/>
      <c r="I217" s="21"/>
      <c r="J217" s="22"/>
      <c r="K217" s="320">
        <v>4944</v>
      </c>
      <c r="L217" s="321"/>
      <c r="M217" s="317" t="s">
        <v>252</v>
      </c>
      <c r="N217" s="317"/>
      <c r="O217" s="318" t="s">
        <v>226</v>
      </c>
      <c r="P217" s="319"/>
      <c r="Q217" s="96" t="s">
        <v>324</v>
      </c>
      <c r="R217" s="97"/>
      <c r="S217" s="97"/>
      <c r="T217" s="97"/>
      <c r="U217" s="97"/>
      <c r="V217" s="97"/>
      <c r="W217" s="97"/>
      <c r="X217" s="97"/>
      <c r="Y217" s="97"/>
      <c r="Z217" s="97"/>
      <c r="AA217" s="97"/>
      <c r="AB217" s="97"/>
      <c r="AC217" s="97"/>
      <c r="AD217" s="97"/>
      <c r="AE217" s="97"/>
      <c r="AF217" s="97"/>
      <c r="AG217" s="98"/>
      <c r="AN217" s="60"/>
      <c r="AO217" s="61"/>
    </row>
    <row r="218" spans="1:41" customFormat="1" ht="42.75" customHeight="1">
      <c r="A218" s="20" t="s">
        <v>180</v>
      </c>
      <c r="B218" s="21"/>
      <c r="C218" s="21"/>
      <c r="D218" s="21"/>
      <c r="E218" s="21"/>
      <c r="F218" s="21"/>
      <c r="G218" s="21"/>
      <c r="H218" s="21"/>
      <c r="I218" s="21"/>
      <c r="J218" s="22"/>
      <c r="K218" s="91">
        <v>0.876</v>
      </c>
      <c r="L218" s="92"/>
      <c r="M218" s="317"/>
      <c r="N218" s="317"/>
      <c r="O218" s="318" t="s">
        <v>226</v>
      </c>
      <c r="P218" s="319"/>
      <c r="Q218" s="96" t="s">
        <v>230</v>
      </c>
      <c r="R218" s="97"/>
      <c r="S218" s="97"/>
      <c r="T218" s="97"/>
      <c r="U218" s="97"/>
      <c r="V218" s="97"/>
      <c r="W218" s="97"/>
      <c r="X218" s="97"/>
      <c r="Y218" s="97"/>
      <c r="Z218" s="97"/>
      <c r="AA218" s="97"/>
      <c r="AB218" s="97"/>
      <c r="AC218" s="97"/>
      <c r="AD218" s="97"/>
      <c r="AE218" s="97"/>
      <c r="AF218" s="97"/>
      <c r="AG218" s="98"/>
      <c r="AN218" s="60"/>
      <c r="AO218" s="61"/>
    </row>
    <row r="219" spans="1:41" customFormat="1" ht="42.75" customHeight="1">
      <c r="A219" s="20" t="s">
        <v>181</v>
      </c>
      <c r="B219" s="21"/>
      <c r="C219" s="21"/>
      <c r="D219" s="21"/>
      <c r="E219" s="21"/>
      <c r="F219" s="21"/>
      <c r="G219" s="21"/>
      <c r="H219" s="21"/>
      <c r="I219" s="21"/>
      <c r="J219" s="22"/>
      <c r="K219" s="322">
        <v>11.9</v>
      </c>
      <c r="L219" s="323"/>
      <c r="M219" s="93" t="s">
        <v>253</v>
      </c>
      <c r="N219" s="93"/>
      <c r="O219" s="318" t="s">
        <v>226</v>
      </c>
      <c r="P219" s="319"/>
      <c r="Q219" s="96" t="s">
        <v>231</v>
      </c>
      <c r="R219" s="97"/>
      <c r="S219" s="97"/>
      <c r="T219" s="97"/>
      <c r="U219" s="97"/>
      <c r="V219" s="97"/>
      <c r="W219" s="97"/>
      <c r="X219" s="97"/>
      <c r="Y219" s="97"/>
      <c r="Z219" s="97"/>
      <c r="AA219" s="97"/>
      <c r="AB219" s="97"/>
      <c r="AC219" s="97"/>
      <c r="AD219" s="97"/>
      <c r="AE219" s="97"/>
      <c r="AF219" s="97"/>
      <c r="AG219" s="98"/>
      <c r="AN219" s="60"/>
      <c r="AO219" s="61"/>
    </row>
    <row r="220" spans="1:41" customFormat="1" ht="42.75" customHeight="1">
      <c r="A220" s="15" t="s">
        <v>182</v>
      </c>
      <c r="B220" s="71"/>
      <c r="C220" s="71"/>
      <c r="D220" s="71"/>
      <c r="E220" s="71"/>
      <c r="F220" s="71"/>
      <c r="G220" s="71"/>
      <c r="H220" s="71"/>
      <c r="I220" s="71"/>
      <c r="J220" s="65"/>
      <c r="K220" s="333">
        <v>3</v>
      </c>
      <c r="L220" s="334"/>
      <c r="M220" s="93" t="s">
        <v>253</v>
      </c>
      <c r="N220" s="93"/>
      <c r="O220" s="318" t="s">
        <v>226</v>
      </c>
      <c r="P220" s="319"/>
      <c r="Q220" s="96" t="s">
        <v>325</v>
      </c>
      <c r="R220" s="97"/>
      <c r="S220" s="97"/>
      <c r="T220" s="97"/>
      <c r="U220" s="97"/>
      <c r="V220" s="97"/>
      <c r="W220" s="97"/>
      <c r="X220" s="97"/>
      <c r="Y220" s="97"/>
      <c r="Z220" s="97"/>
      <c r="AA220" s="97"/>
      <c r="AB220" s="97"/>
      <c r="AC220" s="97"/>
      <c r="AD220" s="97"/>
      <c r="AE220" s="97"/>
      <c r="AF220" s="97"/>
      <c r="AG220" s="98"/>
      <c r="AN220" s="60"/>
      <c r="AO220" s="61"/>
    </row>
    <row r="221" spans="1:41" customFormat="1" ht="54.65" customHeight="1">
      <c r="A221" s="15" t="s">
        <v>288</v>
      </c>
      <c r="B221" s="71"/>
      <c r="C221" s="71"/>
      <c r="D221" s="71"/>
      <c r="E221" s="71"/>
      <c r="F221" s="71"/>
      <c r="G221" s="71"/>
      <c r="H221" s="71"/>
      <c r="I221" s="71"/>
      <c r="J221" s="65"/>
      <c r="K221" s="322">
        <v>707</v>
      </c>
      <c r="L221" s="323"/>
      <c r="M221" s="93" t="s">
        <v>254</v>
      </c>
      <c r="N221" s="93"/>
      <c r="O221" s="94" t="s">
        <v>255</v>
      </c>
      <c r="P221" s="95"/>
      <c r="Q221" s="96" t="s">
        <v>326</v>
      </c>
      <c r="R221" s="97"/>
      <c r="S221" s="97"/>
      <c r="T221" s="97"/>
      <c r="U221" s="97"/>
      <c r="V221" s="97"/>
      <c r="W221" s="97"/>
      <c r="X221" s="97"/>
      <c r="Y221" s="97"/>
      <c r="Z221" s="97"/>
      <c r="AA221" s="97"/>
      <c r="AB221" s="97"/>
      <c r="AC221" s="97"/>
      <c r="AD221" s="97"/>
      <c r="AE221" s="97"/>
      <c r="AF221" s="97"/>
      <c r="AG221" s="98"/>
      <c r="AN221" s="60"/>
      <c r="AO221" s="61"/>
    </row>
    <row r="222" spans="1:41" customFormat="1" ht="211" customHeight="1">
      <c r="A222" s="15" t="s">
        <v>289</v>
      </c>
      <c r="B222" s="71"/>
      <c r="C222" s="71"/>
      <c r="D222" s="71"/>
      <c r="E222" s="71"/>
      <c r="F222" s="71"/>
      <c r="G222" s="71"/>
      <c r="H222" s="71"/>
      <c r="I222" s="71"/>
      <c r="J222" s="65"/>
      <c r="K222" s="322">
        <v>308</v>
      </c>
      <c r="L222" s="323"/>
      <c r="M222" s="93" t="s">
        <v>254</v>
      </c>
      <c r="N222" s="93"/>
      <c r="O222" s="94" t="s">
        <v>255</v>
      </c>
      <c r="P222" s="95"/>
      <c r="Q222" s="96" t="s">
        <v>326</v>
      </c>
      <c r="R222" s="97"/>
      <c r="S222" s="97"/>
      <c r="T222" s="97"/>
      <c r="U222" s="97"/>
      <c r="V222" s="97"/>
      <c r="W222" s="97"/>
      <c r="X222" s="97"/>
      <c r="Y222" s="97"/>
      <c r="Z222" s="97"/>
      <c r="AA222" s="97"/>
      <c r="AB222" s="97"/>
      <c r="AC222" s="97"/>
      <c r="AD222" s="97"/>
      <c r="AE222" s="97"/>
      <c r="AF222" s="97"/>
      <c r="AG222" s="98"/>
      <c r="AN222" s="60"/>
      <c r="AO222" s="61"/>
    </row>
    <row r="223" spans="1:41" customFormat="1" ht="107.5" customHeight="1">
      <c r="A223" s="15" t="s">
        <v>272</v>
      </c>
      <c r="B223" s="71"/>
      <c r="C223" s="71"/>
      <c r="D223" s="71"/>
      <c r="E223" s="71"/>
      <c r="F223" s="71"/>
      <c r="G223" s="71"/>
      <c r="H223" s="71"/>
      <c r="I223" s="71"/>
      <c r="J223" s="65"/>
      <c r="K223" s="91">
        <v>0.72299999999999998</v>
      </c>
      <c r="L223" s="92"/>
      <c r="M223" s="93"/>
      <c r="N223" s="93"/>
      <c r="O223" s="94" t="s">
        <v>273</v>
      </c>
      <c r="P223" s="95"/>
      <c r="Q223" s="96" t="s">
        <v>327</v>
      </c>
      <c r="R223" s="97"/>
      <c r="S223" s="97"/>
      <c r="T223" s="97"/>
      <c r="U223" s="97"/>
      <c r="V223" s="97"/>
      <c r="W223" s="97"/>
      <c r="X223" s="97"/>
      <c r="Y223" s="97"/>
      <c r="Z223" s="97"/>
      <c r="AA223" s="97"/>
      <c r="AB223" s="97"/>
      <c r="AC223" s="97"/>
      <c r="AD223" s="97"/>
      <c r="AE223" s="97"/>
      <c r="AF223" s="97"/>
      <c r="AG223" s="98"/>
      <c r="AN223" s="60"/>
      <c r="AO223" s="61"/>
    </row>
    <row r="224" spans="1:41" customFormat="1" ht="54.65" customHeight="1">
      <c r="A224" s="88" t="s">
        <v>274</v>
      </c>
      <c r="B224" s="89"/>
      <c r="C224" s="89"/>
      <c r="D224" s="89"/>
      <c r="E224" s="89"/>
      <c r="F224" s="89"/>
      <c r="G224" s="89"/>
      <c r="H224" s="89"/>
      <c r="I224" s="89"/>
      <c r="J224" s="90"/>
      <c r="K224" s="91">
        <v>0.79200000000000004</v>
      </c>
      <c r="L224" s="92"/>
      <c r="M224" s="93"/>
      <c r="N224" s="93"/>
      <c r="O224" s="94" t="s">
        <v>273</v>
      </c>
      <c r="P224" s="95"/>
      <c r="Q224" s="96" t="s">
        <v>328</v>
      </c>
      <c r="R224" s="97"/>
      <c r="S224" s="97"/>
      <c r="T224" s="97"/>
      <c r="U224" s="97"/>
      <c r="V224" s="97"/>
      <c r="W224" s="97"/>
      <c r="X224" s="97"/>
      <c r="Y224" s="97"/>
      <c r="Z224" s="97"/>
      <c r="AA224" s="97"/>
      <c r="AB224" s="97"/>
      <c r="AC224" s="97"/>
      <c r="AD224" s="97"/>
      <c r="AE224" s="97"/>
      <c r="AF224" s="97"/>
      <c r="AG224" s="98"/>
      <c r="AN224" s="60"/>
      <c r="AO224" s="61"/>
    </row>
    <row r="225" spans="1:41" customFormat="1" ht="44.25" customHeight="1">
      <c r="A225" s="88" t="s">
        <v>275</v>
      </c>
      <c r="B225" s="89"/>
      <c r="C225" s="89"/>
      <c r="D225" s="89"/>
      <c r="E225" s="89"/>
      <c r="F225" s="89"/>
      <c r="G225" s="89"/>
      <c r="H225" s="89"/>
      <c r="I225" s="89"/>
      <c r="J225" s="90"/>
      <c r="K225" s="91">
        <v>0.79900000000000004</v>
      </c>
      <c r="L225" s="92"/>
      <c r="M225" s="93"/>
      <c r="N225" s="93"/>
      <c r="O225" s="94" t="s">
        <v>273</v>
      </c>
      <c r="P225" s="95"/>
      <c r="Q225" s="96" t="s">
        <v>329</v>
      </c>
      <c r="R225" s="97"/>
      <c r="S225" s="97"/>
      <c r="T225" s="97"/>
      <c r="U225" s="97"/>
      <c r="V225" s="97"/>
      <c r="W225" s="97"/>
      <c r="X225" s="97"/>
      <c r="Y225" s="97"/>
      <c r="Z225" s="97"/>
      <c r="AA225" s="97"/>
      <c r="AB225" s="97"/>
      <c r="AC225" s="97"/>
      <c r="AD225" s="97"/>
      <c r="AE225" s="97"/>
      <c r="AF225" s="97"/>
      <c r="AG225" s="98"/>
      <c r="AN225" s="60"/>
      <c r="AO225" s="61"/>
    </row>
    <row r="226" spans="1:41" ht="44.25" customHeight="1">
      <c r="A226" s="88" t="s">
        <v>276</v>
      </c>
      <c r="B226" s="89"/>
      <c r="C226" s="89"/>
      <c r="D226" s="89"/>
      <c r="E226" s="89"/>
      <c r="F226" s="89"/>
      <c r="G226" s="89"/>
      <c r="H226" s="89"/>
      <c r="I226" s="89"/>
      <c r="J226" s="90"/>
      <c r="K226" s="335">
        <v>3.0499999999999999E-2</v>
      </c>
      <c r="L226" s="336"/>
      <c r="M226" s="93"/>
      <c r="N226" s="93"/>
      <c r="O226" s="94" t="s">
        <v>277</v>
      </c>
      <c r="P226" s="95"/>
      <c r="Q226" s="96" t="s">
        <v>330</v>
      </c>
      <c r="R226" s="97"/>
      <c r="S226" s="97"/>
      <c r="T226" s="97"/>
      <c r="U226" s="97"/>
      <c r="V226" s="97"/>
      <c r="W226" s="97"/>
      <c r="X226" s="97"/>
      <c r="Y226" s="97"/>
      <c r="Z226" s="97"/>
      <c r="AA226" s="97"/>
      <c r="AB226" s="97"/>
      <c r="AC226" s="97"/>
      <c r="AD226" s="97"/>
      <c r="AE226" s="97"/>
      <c r="AF226" s="97"/>
      <c r="AG226" s="98"/>
      <c r="AH226"/>
      <c r="AI226"/>
      <c r="AJ226"/>
      <c r="AK226"/>
      <c r="AM226"/>
      <c r="AN226" s="60"/>
      <c r="AO226" s="61"/>
    </row>
    <row r="227" spans="1:41" ht="47.25" customHeight="1">
      <c r="A227" s="88" t="s">
        <v>278</v>
      </c>
      <c r="B227" s="89"/>
      <c r="C227" s="89"/>
      <c r="D227" s="89"/>
      <c r="E227" s="89"/>
      <c r="F227" s="89"/>
      <c r="G227" s="89"/>
      <c r="H227" s="89"/>
      <c r="I227" s="89"/>
      <c r="J227" s="90"/>
      <c r="K227" s="337">
        <v>1</v>
      </c>
      <c r="L227" s="338"/>
      <c r="M227" s="93"/>
      <c r="N227" s="93"/>
      <c r="O227" s="94" t="s">
        <v>273</v>
      </c>
      <c r="P227" s="95"/>
      <c r="Q227" s="96" t="s">
        <v>290</v>
      </c>
      <c r="R227" s="97"/>
      <c r="S227" s="97"/>
      <c r="T227" s="97"/>
      <c r="U227" s="97"/>
      <c r="V227" s="97"/>
      <c r="W227" s="97"/>
      <c r="X227" s="97"/>
      <c r="Y227" s="97"/>
      <c r="Z227" s="97"/>
      <c r="AA227" s="97"/>
      <c r="AB227" s="97"/>
      <c r="AC227" s="97"/>
      <c r="AD227" s="97"/>
      <c r="AE227" s="97"/>
      <c r="AF227" s="97"/>
      <c r="AG227" s="98"/>
      <c r="AM227"/>
      <c r="AN227" s="60"/>
      <c r="AO227" s="61"/>
    </row>
    <row r="228" spans="1:41" ht="56.5" customHeight="1">
      <c r="A228" s="85" t="s">
        <v>285</v>
      </c>
      <c r="B228" s="86"/>
      <c r="C228" s="86"/>
      <c r="D228" s="86"/>
      <c r="E228" s="86"/>
      <c r="F228" s="86"/>
      <c r="G228" s="86"/>
      <c r="H228" s="86"/>
      <c r="I228" s="86"/>
      <c r="J228" s="87"/>
      <c r="K228" s="91">
        <v>0.55500000000000005</v>
      </c>
      <c r="L228" s="92"/>
      <c r="M228" s="93"/>
      <c r="N228" s="93"/>
      <c r="O228" s="94" t="s">
        <v>273</v>
      </c>
      <c r="P228" s="95"/>
      <c r="Q228" s="96" t="s">
        <v>331</v>
      </c>
      <c r="R228" s="97"/>
      <c r="S228" s="97"/>
      <c r="T228" s="97"/>
      <c r="U228" s="97"/>
      <c r="V228" s="97"/>
      <c r="W228" s="97"/>
      <c r="X228" s="97"/>
      <c r="Y228" s="97"/>
      <c r="Z228" s="97"/>
      <c r="AA228" s="97"/>
      <c r="AB228" s="97"/>
      <c r="AC228" s="97"/>
      <c r="AD228" s="97"/>
      <c r="AE228" s="97"/>
      <c r="AF228" s="97"/>
      <c r="AG228" s="98"/>
    </row>
    <row r="229" spans="1:41" ht="118.5" customHeight="1">
      <c r="A229" s="85" t="s">
        <v>286</v>
      </c>
      <c r="B229" s="86"/>
      <c r="C229" s="86"/>
      <c r="D229" s="86"/>
      <c r="E229" s="86"/>
      <c r="F229" s="86"/>
      <c r="G229" s="86"/>
      <c r="H229" s="86"/>
      <c r="I229" s="86"/>
      <c r="J229" s="87"/>
      <c r="K229" s="91">
        <v>0.69499999999999995</v>
      </c>
      <c r="L229" s="92"/>
      <c r="M229" s="93"/>
      <c r="N229" s="93"/>
      <c r="O229" s="94" t="s">
        <v>273</v>
      </c>
      <c r="P229" s="95"/>
      <c r="Q229" s="96" t="s">
        <v>332</v>
      </c>
      <c r="R229" s="97"/>
      <c r="S229" s="97"/>
      <c r="T229" s="97"/>
      <c r="U229" s="97"/>
      <c r="V229" s="97"/>
      <c r="W229" s="97"/>
      <c r="X229" s="97"/>
      <c r="Y229" s="97"/>
      <c r="Z229" s="97"/>
      <c r="AA229" s="97"/>
      <c r="AB229" s="97"/>
      <c r="AC229" s="97"/>
      <c r="AD229" s="97"/>
      <c r="AE229" s="97"/>
      <c r="AF229" s="97"/>
      <c r="AG229" s="98"/>
    </row>
    <row r="230" spans="1:41" ht="58" customHeight="1">
      <c r="A230" s="85" t="s">
        <v>287</v>
      </c>
      <c r="B230" s="86"/>
      <c r="C230" s="86"/>
      <c r="D230" s="86"/>
      <c r="E230" s="86"/>
      <c r="F230" s="86"/>
      <c r="G230" s="86"/>
      <c r="H230" s="86"/>
      <c r="I230" s="86"/>
      <c r="J230" s="87"/>
      <c r="K230" s="91">
        <v>0.7</v>
      </c>
      <c r="L230" s="92"/>
      <c r="M230" s="93"/>
      <c r="N230" s="93"/>
      <c r="O230" s="94" t="s">
        <v>273</v>
      </c>
      <c r="P230" s="95"/>
      <c r="Q230" s="96" t="s">
        <v>333</v>
      </c>
      <c r="R230" s="97"/>
      <c r="S230" s="97"/>
      <c r="T230" s="97"/>
      <c r="U230" s="97"/>
      <c r="V230" s="97"/>
      <c r="W230" s="97"/>
      <c r="X230" s="97"/>
      <c r="Y230" s="97"/>
      <c r="Z230" s="97"/>
      <c r="AA230" s="97"/>
      <c r="AB230" s="97"/>
      <c r="AC230" s="97"/>
      <c r="AD230" s="97"/>
      <c r="AE230" s="97"/>
      <c r="AF230" s="97"/>
      <c r="AG230" s="98"/>
    </row>
    <row r="231" spans="1:41" ht="45.75" customHeight="1">
      <c r="A231" s="85" t="s">
        <v>291</v>
      </c>
      <c r="B231" s="86"/>
      <c r="C231" s="86"/>
      <c r="D231" s="86"/>
      <c r="E231" s="86"/>
      <c r="F231" s="86"/>
      <c r="G231" s="86"/>
      <c r="H231" s="86"/>
      <c r="I231" s="86"/>
      <c r="J231" s="87"/>
      <c r="K231" s="91">
        <v>1.4</v>
      </c>
      <c r="L231" s="92"/>
      <c r="M231" s="93"/>
      <c r="N231" s="93"/>
      <c r="O231" s="94" t="s">
        <v>273</v>
      </c>
      <c r="P231" s="95"/>
      <c r="Q231" s="96" t="s">
        <v>334</v>
      </c>
      <c r="R231" s="97"/>
      <c r="S231" s="97"/>
      <c r="T231" s="97"/>
      <c r="U231" s="97"/>
      <c r="V231" s="97"/>
      <c r="W231" s="97"/>
      <c r="X231" s="97"/>
      <c r="Y231" s="97"/>
      <c r="Z231" s="97"/>
      <c r="AA231" s="97"/>
      <c r="AB231" s="97"/>
      <c r="AC231" s="97"/>
      <c r="AD231" s="97"/>
      <c r="AE231" s="97"/>
      <c r="AF231" s="97"/>
      <c r="AG231" s="98"/>
    </row>
    <row r="232" spans="1:41" ht="48" customHeight="1">
      <c r="A232" s="88" t="s">
        <v>294</v>
      </c>
      <c r="B232" s="89"/>
      <c r="C232" s="89"/>
      <c r="D232" s="89"/>
      <c r="E232" s="89"/>
      <c r="F232" s="89"/>
      <c r="G232" s="89"/>
      <c r="H232" s="89"/>
      <c r="I232" s="89"/>
      <c r="J232" s="90"/>
      <c r="K232" s="91">
        <v>7.6999999999999999E-2</v>
      </c>
      <c r="L232" s="92"/>
      <c r="M232" s="339" t="s">
        <v>293</v>
      </c>
      <c r="N232" s="339"/>
      <c r="O232" s="94" t="s">
        <v>273</v>
      </c>
      <c r="P232" s="95"/>
      <c r="Q232" s="96" t="s">
        <v>292</v>
      </c>
      <c r="R232" s="97"/>
      <c r="S232" s="97"/>
      <c r="T232" s="97"/>
      <c r="U232" s="97"/>
      <c r="V232" s="97"/>
      <c r="W232" s="97"/>
      <c r="X232" s="97"/>
      <c r="Y232" s="97"/>
      <c r="Z232" s="97"/>
      <c r="AA232" s="97"/>
      <c r="AB232" s="97"/>
      <c r="AC232" s="97"/>
      <c r="AD232" s="97"/>
      <c r="AE232" s="97"/>
      <c r="AF232" s="97"/>
      <c r="AG232" s="98"/>
    </row>
    <row r="233" spans="1:41" ht="44.15" customHeight="1">
      <c r="A233" s="88" t="s">
        <v>295</v>
      </c>
      <c r="B233" s="89"/>
      <c r="C233" s="89"/>
      <c r="D233" s="89"/>
      <c r="E233" s="89"/>
      <c r="F233" s="89"/>
      <c r="G233" s="89"/>
      <c r="H233" s="89"/>
      <c r="I233" s="89"/>
      <c r="J233" s="90"/>
      <c r="K233" s="91">
        <v>0.157</v>
      </c>
      <c r="L233" s="92"/>
      <c r="M233" s="339" t="s">
        <v>293</v>
      </c>
      <c r="N233" s="339"/>
      <c r="O233" s="94" t="s">
        <v>273</v>
      </c>
      <c r="P233" s="95"/>
      <c r="Q233" s="96" t="s">
        <v>292</v>
      </c>
      <c r="R233" s="97"/>
      <c r="S233" s="97"/>
      <c r="T233" s="97"/>
      <c r="U233" s="97"/>
      <c r="V233" s="97"/>
      <c r="W233" s="97"/>
      <c r="X233" s="97"/>
      <c r="Y233" s="97"/>
      <c r="Z233" s="97"/>
      <c r="AA233" s="97"/>
      <c r="AB233" s="97"/>
      <c r="AC233" s="97"/>
      <c r="AD233" s="97"/>
      <c r="AE233" s="97"/>
      <c r="AF233" s="97"/>
      <c r="AG233" s="98"/>
    </row>
  </sheetData>
  <sheetProtection formatCells="0"/>
  <mergeCells count="309">
    <mergeCell ref="A233:J233"/>
    <mergeCell ref="K233:L233"/>
    <mergeCell ref="M233:N233"/>
    <mergeCell ref="O233:P233"/>
    <mergeCell ref="Q233:AG233"/>
    <mergeCell ref="A231:J231"/>
    <mergeCell ref="K231:L231"/>
    <mergeCell ref="M231:N231"/>
    <mergeCell ref="O231:P231"/>
    <mergeCell ref="Q231:AG231"/>
    <mergeCell ref="A232:J232"/>
    <mergeCell ref="K232:L232"/>
    <mergeCell ref="M232:N232"/>
    <mergeCell ref="O232:P232"/>
    <mergeCell ref="Q232:AG232"/>
    <mergeCell ref="A229:J229"/>
    <mergeCell ref="K229:L229"/>
    <mergeCell ref="M229:N229"/>
    <mergeCell ref="O229:P229"/>
    <mergeCell ref="Q229:AG229"/>
    <mergeCell ref="A230:J230"/>
    <mergeCell ref="K230:L230"/>
    <mergeCell ref="M230:N230"/>
    <mergeCell ref="O230:P230"/>
    <mergeCell ref="Q230:AG230"/>
    <mergeCell ref="A227:J227"/>
    <mergeCell ref="K227:L227"/>
    <mergeCell ref="M227:N227"/>
    <mergeCell ref="O227:P227"/>
    <mergeCell ref="Q227:AG227"/>
    <mergeCell ref="A228:J228"/>
    <mergeCell ref="K228:L228"/>
    <mergeCell ref="M228:N228"/>
    <mergeCell ref="O228:P228"/>
    <mergeCell ref="Q228:AG228"/>
    <mergeCell ref="A225:J225"/>
    <mergeCell ref="K225:L225"/>
    <mergeCell ref="M225:N225"/>
    <mergeCell ref="O225:P225"/>
    <mergeCell ref="Q225:AG225"/>
    <mergeCell ref="A226:J226"/>
    <mergeCell ref="K226:L226"/>
    <mergeCell ref="M226:N226"/>
    <mergeCell ref="O226:P226"/>
    <mergeCell ref="Q226:AG226"/>
    <mergeCell ref="K223:L223"/>
    <mergeCell ref="M223:N223"/>
    <mergeCell ref="O223:P223"/>
    <mergeCell ref="Q223:AG223"/>
    <mergeCell ref="A224:J224"/>
    <mergeCell ref="K224:L224"/>
    <mergeCell ref="M224:N224"/>
    <mergeCell ref="O224:P224"/>
    <mergeCell ref="Q224:AG224"/>
    <mergeCell ref="K221:L221"/>
    <mergeCell ref="M221:N221"/>
    <mergeCell ref="O221:P221"/>
    <mergeCell ref="Q221:AG221"/>
    <mergeCell ref="K222:L222"/>
    <mergeCell ref="M222:N222"/>
    <mergeCell ref="O222:P222"/>
    <mergeCell ref="Q222:AG222"/>
    <mergeCell ref="K219:L219"/>
    <mergeCell ref="M219:N219"/>
    <mergeCell ref="O219:P219"/>
    <mergeCell ref="Q219:AG219"/>
    <mergeCell ref="K220:L220"/>
    <mergeCell ref="M220:N220"/>
    <mergeCell ref="O220:P220"/>
    <mergeCell ref="Q220:AG220"/>
    <mergeCell ref="K217:L217"/>
    <mergeCell ref="M217:N217"/>
    <mergeCell ref="O217:P217"/>
    <mergeCell ref="Q217:AG217"/>
    <mergeCell ref="K218:L218"/>
    <mergeCell ref="M218:N218"/>
    <mergeCell ref="O218:P218"/>
    <mergeCell ref="Q218:AG218"/>
    <mergeCell ref="K215:L215"/>
    <mergeCell ref="M215:N215"/>
    <mergeCell ref="O215:P215"/>
    <mergeCell ref="Q215:AG215"/>
    <mergeCell ref="K216:L216"/>
    <mergeCell ref="M216:N216"/>
    <mergeCell ref="O216:P216"/>
    <mergeCell ref="Q216:AG216"/>
    <mergeCell ref="K213:L213"/>
    <mergeCell ref="M213:N213"/>
    <mergeCell ref="O213:P213"/>
    <mergeCell ref="Q213:AG213"/>
    <mergeCell ref="K214:L214"/>
    <mergeCell ref="M214:N214"/>
    <mergeCell ref="O214:P214"/>
    <mergeCell ref="Q214:AG214"/>
    <mergeCell ref="K211:L211"/>
    <mergeCell ref="M211:N211"/>
    <mergeCell ref="O211:P211"/>
    <mergeCell ref="Q211:AG211"/>
    <mergeCell ref="K212:L212"/>
    <mergeCell ref="M212:N212"/>
    <mergeCell ref="O212:P212"/>
    <mergeCell ref="Q212:AG212"/>
    <mergeCell ref="T98:Y98"/>
    <mergeCell ref="Z98:AA98"/>
    <mergeCell ref="K209:L209"/>
    <mergeCell ref="M209:N209"/>
    <mergeCell ref="O209:P209"/>
    <mergeCell ref="K210:L210"/>
    <mergeCell ref="M210:N210"/>
    <mergeCell ref="O210:P210"/>
    <mergeCell ref="Q210:AG210"/>
    <mergeCell ref="A84:C85"/>
    <mergeCell ref="D84:E85"/>
    <mergeCell ref="F84:AG85"/>
    <mergeCell ref="A86:AG86"/>
    <mergeCell ref="A87:AG93"/>
    <mergeCell ref="A94:AG94"/>
    <mergeCell ref="A78:C79"/>
    <mergeCell ref="D78:E79"/>
    <mergeCell ref="F78:AG79"/>
    <mergeCell ref="A80:AG80"/>
    <mergeCell ref="A82:C83"/>
    <mergeCell ref="D82:E83"/>
    <mergeCell ref="F82:AG83"/>
    <mergeCell ref="A63:J63"/>
    <mergeCell ref="K63:AG63"/>
    <mergeCell ref="A64:J73"/>
    <mergeCell ref="K64:AG73"/>
    <mergeCell ref="A74:AG74"/>
    <mergeCell ref="A76:C77"/>
    <mergeCell ref="D76:E77"/>
    <mergeCell ref="F76:AG77"/>
    <mergeCell ref="A53:AG53"/>
    <mergeCell ref="A54:J54"/>
    <mergeCell ref="K54:AG54"/>
    <mergeCell ref="A55:J61"/>
    <mergeCell ref="K55:AG61"/>
    <mergeCell ref="A62:AG62"/>
    <mergeCell ref="A48:AG48"/>
    <mergeCell ref="A49:AG49"/>
    <mergeCell ref="A50:AG52"/>
    <mergeCell ref="AA39:AB39"/>
    <mergeCell ref="AC39:AD39"/>
    <mergeCell ref="AE39:AG39"/>
    <mergeCell ref="E40:K40"/>
    <mergeCell ref="L40:Q40"/>
    <mergeCell ref="R40:S40"/>
    <mergeCell ref="T40:U40"/>
    <mergeCell ref="V40:Z40"/>
    <mergeCell ref="AA40:AB40"/>
    <mergeCell ref="AC40:AD40"/>
    <mergeCell ref="A38:AG38"/>
    <mergeCell ref="AL38:AL40"/>
    <mergeCell ref="A39:D39"/>
    <mergeCell ref="E39:K39"/>
    <mergeCell ref="L39:U39"/>
    <mergeCell ref="V39:Z39"/>
    <mergeCell ref="AE40:AG40"/>
    <mergeCell ref="A41:AG41"/>
    <mergeCell ref="A42:AG47"/>
    <mergeCell ref="E29:F29"/>
    <mergeCell ref="G29:R29"/>
    <mergeCell ref="S29:AD29"/>
    <mergeCell ref="AE29:AG29"/>
    <mergeCell ref="E30:F30"/>
    <mergeCell ref="G30:R30"/>
    <mergeCell ref="S30:AD30"/>
    <mergeCell ref="AE30:AG30"/>
    <mergeCell ref="AL32:AL36"/>
    <mergeCell ref="A33:AG33"/>
    <mergeCell ref="A34:D37"/>
    <mergeCell ref="E34:S34"/>
    <mergeCell ref="T34:AG34"/>
    <mergeCell ref="E35:S37"/>
    <mergeCell ref="T35:Z35"/>
    <mergeCell ref="AA35:AG35"/>
    <mergeCell ref="T36:Z36"/>
    <mergeCell ref="AA36:AG36"/>
    <mergeCell ref="U37:V37"/>
    <mergeCell ref="X37:Y37"/>
    <mergeCell ref="AB37:AC37"/>
    <mergeCell ref="AE37:AF37"/>
    <mergeCell ref="AL26:AM26"/>
    <mergeCell ref="E27:F27"/>
    <mergeCell ref="G27:R27"/>
    <mergeCell ref="S27:AD27"/>
    <mergeCell ref="AE27:AG27"/>
    <mergeCell ref="AL27:AM27"/>
    <mergeCell ref="A26:D32"/>
    <mergeCell ref="E26:F26"/>
    <mergeCell ref="G26:R26"/>
    <mergeCell ref="S26:Y26"/>
    <mergeCell ref="Z26:AA26"/>
    <mergeCell ref="AB26:AG26"/>
    <mergeCell ref="E28:F28"/>
    <mergeCell ref="G28:R28"/>
    <mergeCell ref="S28:AD28"/>
    <mergeCell ref="AE28:AG28"/>
    <mergeCell ref="E31:F31"/>
    <mergeCell ref="G31:R31"/>
    <mergeCell ref="S31:AD31"/>
    <mergeCell ref="AE31:AG31"/>
    <mergeCell ref="E32:F32"/>
    <mergeCell ref="G32:R32"/>
    <mergeCell ref="S32:AD32"/>
    <mergeCell ref="AE32:AG32"/>
    <mergeCell ref="A25:D25"/>
    <mergeCell ref="E25:O25"/>
    <mergeCell ref="P25:R25"/>
    <mergeCell ref="S25:AD25"/>
    <mergeCell ref="AE25:AG25"/>
    <mergeCell ref="AL25:AM25"/>
    <mergeCell ref="AF23:AG23"/>
    <mergeCell ref="A24:D24"/>
    <mergeCell ref="E24:K24"/>
    <mergeCell ref="L24:M24"/>
    <mergeCell ref="N24:R24"/>
    <mergeCell ref="S24:Z24"/>
    <mergeCell ref="AA24:AB24"/>
    <mergeCell ref="AC24:AG24"/>
    <mergeCell ref="AL21:AM21"/>
    <mergeCell ref="A22:D23"/>
    <mergeCell ref="E22:G23"/>
    <mergeCell ref="I22:O22"/>
    <mergeCell ref="P22:U22"/>
    <mergeCell ref="V22:W23"/>
    <mergeCell ref="X22:Y22"/>
    <mergeCell ref="Z22:AA22"/>
    <mergeCell ref="AB22:AC22"/>
    <mergeCell ref="AD22:AE22"/>
    <mergeCell ref="AF22:AG22"/>
    <mergeCell ref="AL22:AL24"/>
    <mergeCell ref="I23:O23"/>
    <mergeCell ref="P23:S23"/>
    <mergeCell ref="T23:U23"/>
    <mergeCell ref="X23:Y23"/>
    <mergeCell ref="Z23:AA23"/>
    <mergeCell ref="AB23:AC23"/>
    <mergeCell ref="AD23:AE23"/>
    <mergeCell ref="A20:AG20"/>
    <mergeCell ref="A21:D21"/>
    <mergeCell ref="E21:H21"/>
    <mergeCell ref="I21:K21"/>
    <mergeCell ref="L21:M21"/>
    <mergeCell ref="N21:P21"/>
    <mergeCell ref="R21:U21"/>
    <mergeCell ref="V21:X21"/>
    <mergeCell ref="Y21:Z21"/>
    <mergeCell ref="AA21:AB21"/>
    <mergeCell ref="AC21:AD21"/>
    <mergeCell ref="AB18:AG18"/>
    <mergeCell ref="E19:L19"/>
    <mergeCell ref="M19:O19"/>
    <mergeCell ref="P19:R19"/>
    <mergeCell ref="S19:AB19"/>
    <mergeCell ref="AC19:AE19"/>
    <mergeCell ref="AF19:AG19"/>
    <mergeCell ref="AL15:AL19"/>
    <mergeCell ref="D16:E16"/>
    <mergeCell ref="F16:S16"/>
    <mergeCell ref="T16:AG16"/>
    <mergeCell ref="D17:E17"/>
    <mergeCell ref="F17:S17"/>
    <mergeCell ref="T17:AG17"/>
    <mergeCell ref="A18:D19"/>
    <mergeCell ref="F18:N18"/>
    <mergeCell ref="P18:Z18"/>
    <mergeCell ref="AL12:AM12"/>
    <mergeCell ref="D13:E13"/>
    <mergeCell ref="F13:S13"/>
    <mergeCell ref="T13:AG13"/>
    <mergeCell ref="AL8:AM8"/>
    <mergeCell ref="A9:C10"/>
    <mergeCell ref="D9:AG10"/>
    <mergeCell ref="AL9:AM9"/>
    <mergeCell ref="AL10:AM10"/>
    <mergeCell ref="A11:C17"/>
    <mergeCell ref="D11:E11"/>
    <mergeCell ref="F11:S11"/>
    <mergeCell ref="T11:AG11"/>
    <mergeCell ref="AL11:AM11"/>
    <mergeCell ref="D14:E14"/>
    <mergeCell ref="F14:S14"/>
    <mergeCell ref="T14:AG14"/>
    <mergeCell ref="D15:E15"/>
    <mergeCell ref="F15:S15"/>
    <mergeCell ref="T15:AG15"/>
    <mergeCell ref="D12:E12"/>
    <mergeCell ref="F12:S12"/>
    <mergeCell ref="T12:AG12"/>
    <mergeCell ref="AL6:AM6"/>
    <mergeCell ref="A7:C7"/>
    <mergeCell ref="D7:F7"/>
    <mergeCell ref="G7:AG7"/>
    <mergeCell ref="AL7:AM7"/>
    <mergeCell ref="A8:D8"/>
    <mergeCell ref="E8:F8"/>
    <mergeCell ref="G8:H8"/>
    <mergeCell ref="I8:K8"/>
    <mergeCell ref="L8:AG8"/>
    <mergeCell ref="A1:AG1"/>
    <mergeCell ref="A2:AG3"/>
    <mergeCell ref="A4:A6"/>
    <mergeCell ref="B4:R4"/>
    <mergeCell ref="S4:S6"/>
    <mergeCell ref="T4:AG4"/>
    <mergeCell ref="B5:R6"/>
    <mergeCell ref="U5:AG5"/>
    <mergeCell ref="T6:AG6"/>
  </mergeCells>
  <phoneticPr fontId="2"/>
  <conditionalFormatting sqref="A228:A233">
    <cfRule type="expression" dxfId="7" priority="1" stopIfTrue="1">
      <formula>CELL("protect",A228)=0</formula>
    </cfRule>
  </conditionalFormatting>
  <conditionalFormatting sqref="A2:AG3">
    <cfRule type="cellIs" dxfId="6" priority="3" operator="equal">
      <formula>"【エラー】計画期間　始期（セルI21）と基準年度（セルL24）は同じ年度にはなりません。確認してください。"</formula>
    </cfRule>
  </conditionalFormatting>
  <conditionalFormatting sqref="A95:AG207">
    <cfRule type="expression" dxfId="5" priority="2" stopIfTrue="1">
      <formula>CELL("protect",A95)=0</formula>
    </cfRule>
  </conditionalFormatting>
  <conditionalFormatting sqref="F1:H20 S1:U20 I1:R23 V1:Z23 A1:E94 AR1:IV20 AS21:IV207 AR21:AR208 F22:H23 S22:U23 T25:Y25 L25:S39 Z25:Z39 J25:K74 F25:I94 T27:Y39 L40 V40 AH40:AJ40 L41:P75 Q41:AJ94 J76:P94 AH95:AJ102 AI103:AJ207 AH152:AH207 AH231:AJ65545 AR231:IV65545 A234:AG65545">
    <cfRule type="expression" dxfId="4" priority="6" stopIfTrue="1">
      <formula>CELL("protect",A1)=0</formula>
    </cfRule>
  </conditionalFormatting>
  <conditionalFormatting sqref="L24:R24">
    <cfRule type="expression" dxfId="3" priority="4" stopIfTrue="1">
      <formula>CELL("protect",L24)=0</formula>
    </cfRule>
  </conditionalFormatting>
  <conditionalFormatting sqref="AA1:AJ39">
    <cfRule type="expression" dxfId="2" priority="5" stopIfTrue="1">
      <formula>CELL("protect",AA1)=0</formula>
    </cfRule>
  </conditionalFormatting>
  <conditionalFormatting sqref="AN6:AN29 AP29 AP31 AN31:AN36">
    <cfRule type="expression" dxfId="1" priority="7" stopIfTrue="1">
      <formula>OR(AN6="要記入",AN6="入力ミス")</formula>
    </cfRule>
  </conditionalFormatting>
  <conditionalFormatting sqref="AN40">
    <cfRule type="expression" dxfId="0" priority="8" stopIfTrue="1">
      <formula>$AN$39="OK"</formula>
    </cfRule>
  </conditionalFormatting>
  <dataValidations count="5">
    <dataValidation type="list" allowBlank="1" showInputMessage="1" showErrorMessage="1" sqref="O18 AA18 H22:H23" xr:uid="{59FBD334-25C6-4D94-A7A5-8CD256038159}">
      <formula1>"□,☑"</formula1>
    </dataValidation>
    <dataValidation type="list" showInputMessage="1" showErrorMessage="1" sqref="E18" xr:uid="{0D0EA533-841F-4AD5-975F-EAFF9ADDE274}">
      <formula1>"□,☑"</formula1>
    </dataValidation>
    <dataValidation type="list" errorStyle="warning" allowBlank="1" showInputMessage="1" showErrorMessage="1" sqref="E40:K40" xr:uid="{3ACA0C56-9737-4706-B1CD-E0FB7A86851E}">
      <formula1>$A$209:$A$232</formula1>
    </dataValidation>
    <dataValidation type="list" allowBlank="1" showInputMessage="1" showErrorMessage="1" sqref="G8:H8" xr:uid="{1D413999-353A-4BA1-A96B-922F9043F543}">
      <formula1>$A$103:$A$201</formula1>
    </dataValidation>
    <dataValidation type="list" allowBlank="1" showInputMessage="1" showErrorMessage="1" sqref="T37" xr:uid="{79280A63-BC4C-4C24-A085-87EAAE8DC22C}">
      <formula1>$Z$75:$AB$75</formula1>
    </dataValidation>
  </dataValidations>
  <printOptions horizontalCentered="1" verticalCentered="1"/>
  <pageMargins left="0.59055118110236227" right="0.39370078740157483" top="0.59055118110236227" bottom="0.39370078740157483" header="0" footer="0"/>
  <pageSetup paperSize="9" scale="96" orientation="portrait" blackAndWhite="1" r:id="rId1"/>
  <headerFooter alignWithMargins="0"/>
  <rowBreaks count="2" manualBreakCount="2">
    <brk id="48" max="32" man="1"/>
    <brk id="97" max="3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様式第30号別紙</vt:lpstr>
      <vt:lpstr>記入例</vt:lpstr>
      <vt:lpstr>記入例!Print_Area</vt:lpstr>
      <vt:lpstr>様式第30号別紙!Print_Area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大坪　芳充</dc:creator>
  <cp:lastModifiedBy>福永　健太</cp:lastModifiedBy>
  <cp:lastPrinted>2025-04-28T07:28:50Z</cp:lastPrinted>
  <dcterms:created xsi:type="dcterms:W3CDTF">2009-01-15T00:44:17Z</dcterms:created>
  <dcterms:modified xsi:type="dcterms:W3CDTF">2026-04-03T02:43:28Z</dcterms:modified>
</cp:coreProperties>
</file>