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fs.momo.pref.okayama.jp\統合共有\0C13_脱炭素社会推進課\保存用ファイル\share\30 温暖化対策班\19_公表制度\Ｒ８\01_公表制度\04_メール送付・追加依頼\02_送付\様式\"/>
    </mc:Choice>
  </mc:AlternateContent>
  <xr:revisionPtr revIDLastSave="0" documentId="13_ncr:1_{DEF82884-1AA1-45F8-B702-2943293B2E78}" xr6:coauthVersionLast="47" xr6:coauthVersionMax="47" xr10:uidLastSave="{00000000-0000-0000-0000-000000000000}"/>
  <bookViews>
    <workbookView xWindow="28680" yWindow="-120" windowWidth="29040" windowHeight="15720" xr2:uid="{00000000-000D-0000-FFFF-FFFF00000000}"/>
  </bookViews>
  <sheets>
    <sheet name="温室効果ガス排出量計算表 " sheetId="23" r:id="rId1"/>
  </sheets>
  <definedNames>
    <definedName name="_xlnm.Print_Area" localSheetId="0">'温室効果ガス排出量計算表 '!$A$1:$P$218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23" l="1"/>
  <c r="G66" i="23"/>
  <c r="G98" i="23"/>
  <c r="L134" i="23"/>
  <c r="G134" i="23"/>
  <c r="L167" i="23"/>
  <c r="G167" i="23"/>
  <c r="L196" i="23"/>
  <c r="G196" i="23"/>
  <c r="J174" i="23"/>
  <c r="J173" i="23"/>
  <c r="L41" i="23"/>
  <c r="N41" i="23" s="1"/>
  <c r="L42" i="23"/>
  <c r="N42" i="23" s="1"/>
  <c r="N73" i="23"/>
  <c r="N40" i="23" l="1"/>
  <c r="S188" i="23"/>
  <c r="M188" i="23" s="1"/>
  <c r="S187" i="23"/>
  <c r="M187" i="23" s="1"/>
  <c r="S186" i="23"/>
  <c r="M186" i="23" s="1"/>
  <c r="R179" i="23"/>
  <c r="J179" i="23" s="1"/>
  <c r="R178" i="23"/>
  <c r="J178" i="23" s="1"/>
  <c r="R170" i="23"/>
  <c r="J170" i="23" s="1"/>
  <c r="R169" i="23"/>
  <c r="J169" i="23" s="1"/>
  <c r="T157" i="23"/>
  <c r="H106" i="23" s="1"/>
  <c r="T156" i="23"/>
  <c r="F104" i="23" s="1"/>
  <c r="T155" i="23"/>
  <c r="J155" i="23" s="1"/>
  <c r="S143" i="23"/>
  <c r="J143" i="23" s="1"/>
  <c r="S142" i="23"/>
  <c r="J142" i="23" s="1"/>
  <c r="S141" i="23"/>
  <c r="J141" i="23" s="1"/>
  <c r="S140" i="23"/>
  <c r="J140" i="23" s="1"/>
  <c r="C131" i="23"/>
  <c r="L116" i="23"/>
  <c r="G116" i="23"/>
  <c r="L98" i="23"/>
  <c r="N84" i="23"/>
  <c r="N83" i="23"/>
  <c r="N82" i="23"/>
  <c r="N81" i="23"/>
  <c r="N80" i="23"/>
  <c r="N79" i="23"/>
  <c r="N78" i="23"/>
  <c r="N72" i="23"/>
  <c r="N71" i="23"/>
  <c r="N70" i="23"/>
  <c r="L60" i="23"/>
  <c r="N60" i="23" s="1"/>
  <c r="L59" i="23"/>
  <c r="N59" i="23" s="1"/>
  <c r="L58" i="23"/>
  <c r="N58" i="23" s="1"/>
  <c r="L57" i="23"/>
  <c r="N57" i="23" s="1"/>
  <c r="L56" i="23"/>
  <c r="N56" i="23" s="1"/>
  <c r="L55" i="23"/>
  <c r="N55" i="23" s="1"/>
  <c r="L54" i="23"/>
  <c r="N54" i="23" s="1"/>
  <c r="L53" i="23"/>
  <c r="N53" i="23" s="1"/>
  <c r="L52" i="23"/>
  <c r="N52" i="23" s="1"/>
  <c r="L39" i="23"/>
  <c r="N39" i="23" s="1"/>
  <c r="L38" i="23"/>
  <c r="N38" i="23" s="1"/>
  <c r="L37" i="23"/>
  <c r="N37" i="23" s="1"/>
  <c r="L36" i="23"/>
  <c r="N36" i="23" s="1"/>
  <c r="L35" i="23"/>
  <c r="N35" i="23" s="1"/>
  <c r="L34" i="23"/>
  <c r="N34" i="23" s="1"/>
  <c r="L33" i="23"/>
  <c r="N33" i="23" s="1"/>
  <c r="L32" i="23"/>
  <c r="N32" i="23" s="1"/>
  <c r="L31" i="23"/>
  <c r="N31" i="23" s="1"/>
  <c r="L30" i="23"/>
  <c r="N30" i="23" s="1"/>
  <c r="L29" i="23"/>
  <c r="N29" i="23" s="1"/>
  <c r="L28" i="23"/>
  <c r="N28" i="23" s="1"/>
  <c r="L27" i="23"/>
  <c r="N27" i="23" s="1"/>
  <c r="L26" i="23"/>
  <c r="N26" i="23" s="1"/>
  <c r="L25" i="23"/>
  <c r="N25" i="23" s="1"/>
  <c r="L24" i="23"/>
  <c r="N24" i="23" s="1"/>
  <c r="L23" i="23"/>
  <c r="N23" i="23" s="1"/>
  <c r="L22" i="23"/>
  <c r="N22" i="23" s="1"/>
  <c r="L21" i="23"/>
  <c r="N21" i="23" s="1"/>
  <c r="L20" i="23"/>
  <c r="N20" i="23" s="1"/>
  <c r="L19" i="23"/>
  <c r="N19" i="23" s="1"/>
  <c r="L18" i="23"/>
  <c r="N18" i="23" s="1"/>
  <c r="L17" i="23"/>
  <c r="N17" i="23" s="1"/>
  <c r="L16" i="23"/>
  <c r="N16" i="23" s="1"/>
  <c r="L15" i="23"/>
  <c r="N15" i="23" s="1"/>
  <c r="L14" i="23"/>
  <c r="N14" i="23" s="1"/>
  <c r="L13" i="23"/>
  <c r="N13" i="23" s="1"/>
  <c r="L12" i="23"/>
  <c r="N12" i="23" s="1"/>
  <c r="L11" i="23"/>
  <c r="N11" i="23" s="1"/>
  <c r="N63" i="23" l="1"/>
  <c r="F113" i="23" s="1"/>
  <c r="N85" i="23"/>
  <c r="R174" i="23"/>
  <c r="N74" i="23"/>
  <c r="J157" i="23"/>
  <c r="H104" i="23"/>
  <c r="F106" i="23"/>
  <c r="J156" i="23"/>
  <c r="R171" i="23"/>
  <c r="D104" i="23" l="1"/>
  <c r="R173" i="23"/>
  <c r="R172" i="23" s="1"/>
  <c r="S144" i="23"/>
  <c r="J144" i="23" s="1"/>
  <c r="J171" i="23"/>
  <c r="J104" i="23"/>
  <c r="L104" i="23" s="1"/>
  <c r="N45" i="23"/>
  <c r="K100" i="23" s="1"/>
  <c r="C113" i="23" s="1"/>
  <c r="D106" i="23"/>
  <c r="L106" i="23" s="1"/>
  <c r="R181" i="23"/>
  <c r="R180" i="23" s="1"/>
  <c r="J181" i="23" l="1"/>
  <c r="J180" i="23"/>
  <c r="L108" i="23"/>
  <c r="H113" i="23" s="1"/>
  <c r="J113" i="23" s="1"/>
  <c r="F131" i="23" s="1"/>
  <c r="I131" i="23" s="1"/>
  <c r="S145" i="23"/>
  <c r="J145" i="23" s="1"/>
  <c r="J17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M39" authorId="0" shapeId="0" xr:uid="{8B9FFD85-C814-4566-A8D4-7182D25551F1}">
      <text>
        <r>
          <rPr>
            <b/>
            <sz val="9"/>
            <color indexed="81"/>
            <rFont val="MS P ゴシック"/>
            <family val="3"/>
            <charset val="128"/>
          </rPr>
          <t>炭素排出係数（tC/GJ）使用の場合</t>
        </r>
      </text>
    </comment>
    <comment ref="M40" authorId="0" shapeId="0" xr:uid="{89D80EAD-10AB-4E60-A671-BBA75E2E81EB}">
      <text>
        <r>
          <rPr>
            <b/>
            <sz val="9"/>
            <color indexed="81"/>
            <rFont val="MS P ゴシック"/>
            <family val="3"/>
            <charset val="128"/>
          </rPr>
          <t>二酸化炭素排出係数（t-CO2/千m³）使用の場合</t>
        </r>
      </text>
    </comment>
    <comment ref="M70" authorId="0" shapeId="0" xr:uid="{DFEDA04F-02D2-430E-9C88-0EFC4B98367D}">
      <text>
        <r>
          <rPr>
            <b/>
            <sz val="9"/>
            <color indexed="81"/>
            <rFont val="MS P ゴシック"/>
            <family val="3"/>
            <charset val="128"/>
          </rPr>
          <t>「基礎排出係数」を使用します。国公表ページを確認してください。
該当メニューがない場合は、契約事業者の「残差」を、該当事業者がない場合は、「代替値」を使用します。</t>
        </r>
      </text>
    </comment>
    <comment ref="C149" authorId="0" shapeId="0" xr:uid="{00000000-0006-0000-0000-000006000000}">
      <text>
        <r>
          <rPr>
            <b/>
            <sz val="9"/>
            <color indexed="81"/>
            <rFont val="MS P ゴシック"/>
            <family val="3"/>
            <charset val="128"/>
          </rPr>
          <t>温室効果ガス排出量の算定に用いた国内認証排出削減量の種別を記入します。</t>
        </r>
      </text>
    </comment>
    <comment ref="E149" authorId="0" shapeId="0" xr:uid="{00000000-0006-0000-0000-000007000000}">
      <text>
        <r>
          <rPr>
            <b/>
            <sz val="9"/>
            <color indexed="81"/>
            <rFont val="MS P ゴシック"/>
            <family val="3"/>
            <charset val="128"/>
          </rPr>
          <t>以下の形式で入力してください。
＜国内クレジット＞＜オフセット・クレジット（Ｊ－ＶＥＲ）＞＜Ｊ－クレジット＞の場合
（制度番号）-ddd-ddd-ddd-ddd-ddd～ddd-ddd-ddd-ddd-ddd ※dは数字
＜グリーンエネルギーＣＯ２削減相当量＞の場合
ddaaddd-yymmdd-dddddddd～ddaaddd-yymmdd-dddddddd　又は
ddaadd-yymmdd-dddddddd～ddaadd-yymmdd-dddddddd
※dは数字、aは1か2文字のアルファベットと数字、yymmddは年月日
詳しくは（https://policies.env.go.jp/earth/ghg-santeikohyo/manual.html）を参考にしてください。</t>
        </r>
      </text>
    </comment>
    <comment ref="H149" authorId="0" shapeId="0" xr:uid="{00000000-0006-0000-0000-000008000000}">
      <text>
        <r>
          <rPr>
            <b/>
            <sz val="9"/>
            <color indexed="81"/>
            <rFont val="MS P ゴシック"/>
            <family val="3"/>
            <charset val="128"/>
          </rPr>
          <t>当該国内認証排出削減量を無効化した日付又は移転した日付を記入してください。</t>
        </r>
      </text>
    </comment>
    <comment ref="J149" authorId="0" shapeId="0" xr:uid="{00000000-0006-0000-0000-000009000000}">
      <text>
        <r>
          <rPr>
            <b/>
            <sz val="9"/>
            <color indexed="81"/>
            <rFont val="MS P ゴシック"/>
            <family val="3"/>
            <charset val="128"/>
          </rPr>
          <t>無効化した量又は移転した量それぞれ記入します。</t>
        </r>
      </text>
    </comment>
    <comment ref="M149" authorId="0" shapeId="0" xr:uid="{00000000-0006-0000-0000-00000A000000}">
      <text>
        <r>
          <rPr>
            <b/>
            <sz val="9"/>
            <color indexed="81"/>
            <rFont val="MS P ゴシック"/>
            <family val="3"/>
            <charset val="128"/>
          </rPr>
          <t>国内認証排出削減量のうち再生可能エネルギー電気の使用により削減されたものについては「再エネ電力由来」、再生可能エネルギー熱の使用により削減された者については「再エネ熱由来」、その他の方法論によるクレジットについては「その他」を選択する。
反映可能な方法は「再エネ電力由来」か「再エネ熱由来」です。</t>
        </r>
      </text>
    </comment>
    <comment ref="H150" authorId="0" shapeId="0" xr:uid="{00000000-0006-0000-0000-00000B000000}">
      <text>
        <r>
          <rPr>
            <b/>
            <sz val="9"/>
            <color indexed="81"/>
            <rFont val="MS P ゴシック"/>
            <family val="3"/>
            <charset val="128"/>
          </rPr>
          <t xml:space="preserve">yyyy/mm/dd形式で入力してください
</t>
        </r>
      </text>
    </comment>
    <comment ref="C185" authorId="0" shapeId="0" xr:uid="{00000000-0006-0000-0000-000014000000}">
      <text>
        <r>
          <rPr>
            <b/>
            <sz val="9"/>
            <color indexed="81"/>
            <rFont val="MS P ゴシック"/>
            <family val="3"/>
            <charset val="128"/>
          </rPr>
          <t>非化石電源二酸化炭素削減相当量の種別を記入します</t>
        </r>
      </text>
    </comment>
    <comment ref="H185" authorId="0" shapeId="0" xr:uid="{00000000-0006-0000-0000-000015000000}">
      <text>
        <r>
          <rPr>
            <b/>
            <sz val="9"/>
            <color indexed="81"/>
            <rFont val="MS P ゴシック"/>
            <family val="3"/>
            <charset val="128"/>
          </rPr>
          <t>環境省及び経済産業省が公表する全国平均係数を記入します。</t>
        </r>
      </text>
    </comment>
    <comment ref="J185" authorId="0" shapeId="0" xr:uid="{00000000-0006-0000-0000-000016000000}">
      <text>
        <r>
          <rPr>
            <b/>
            <sz val="9"/>
            <color indexed="81"/>
            <rFont val="MS P ゴシック"/>
            <family val="3"/>
            <charset val="128"/>
          </rPr>
          <t>環境省及び経済産業省が公表する補正率を記入します</t>
        </r>
      </text>
    </comment>
    <comment ref="G206" authorId="0" shapeId="0" xr:uid="{00000000-0006-0000-0000-000018000000}">
      <text>
        <r>
          <rPr>
            <b/>
            <sz val="9"/>
            <color indexed="81"/>
            <rFont val="MS P ゴシック"/>
            <family val="3"/>
            <charset val="128"/>
          </rPr>
          <t>法人の場合は法人名を入力してください</t>
        </r>
      </text>
    </comment>
    <comment ref="G207" authorId="0" shapeId="0" xr:uid="{00000000-0006-0000-0000-000019000000}">
      <text>
        <r>
          <rPr>
            <b/>
            <sz val="9"/>
            <color indexed="81"/>
            <rFont val="MS P ゴシック"/>
            <family val="3"/>
            <charset val="128"/>
          </rPr>
          <t>yyyy/mm/dd形式で入力してください
１日の場合は左の項目のみ入力してください</t>
        </r>
      </text>
    </comment>
    <comment ref="G211" authorId="0" shapeId="0" xr:uid="{00000000-0006-0000-0000-00001B000000}">
      <text>
        <r>
          <rPr>
            <b/>
            <sz val="9"/>
            <color indexed="81"/>
            <rFont val="MS P ゴシック"/>
            <family val="3"/>
            <charset val="128"/>
          </rPr>
          <t>法人の場合は法人名を入力してください</t>
        </r>
      </text>
    </comment>
    <comment ref="G212" authorId="0" shapeId="0" xr:uid="{00000000-0006-0000-0000-00001C000000}">
      <text>
        <r>
          <rPr>
            <b/>
            <sz val="9"/>
            <color indexed="81"/>
            <rFont val="MS P ゴシック"/>
            <family val="3"/>
            <charset val="128"/>
          </rPr>
          <t>yyyy/mm/dd形式で入力してください
１日の場合は左の項目のみ入力してください</t>
        </r>
      </text>
    </comment>
  </commentList>
</comments>
</file>

<file path=xl/sharedStrings.xml><?xml version="1.0" encoding="utf-8"?>
<sst xmlns="http://schemas.openxmlformats.org/spreadsheetml/2006/main" count="436" uniqueCount="263">
  <si>
    <t>事業者名</t>
    <rPh sb="0" eb="3">
      <t>ジギョウシャ</t>
    </rPh>
    <rPh sb="3" eb="4">
      <t>メイ</t>
    </rPh>
    <phoneticPr fontId="2"/>
  </si>
  <si>
    <t>事業所名</t>
    <rPh sb="0" eb="3">
      <t>ジギョウショ</t>
    </rPh>
    <rPh sb="3" eb="4">
      <t>メイ</t>
    </rPh>
    <phoneticPr fontId="2"/>
  </si>
  <si>
    <t>※複数事業所をまとめて記載している場合は、事業所名は「合計」と記入する。</t>
    <rPh sb="1" eb="3">
      <t>フクスウ</t>
    </rPh>
    <rPh sb="3" eb="6">
      <t>ジギョウショ</t>
    </rPh>
    <rPh sb="11" eb="13">
      <t>キサイ</t>
    </rPh>
    <rPh sb="17" eb="19">
      <t>バアイ</t>
    </rPh>
    <rPh sb="21" eb="24">
      <t>ジギョウショ</t>
    </rPh>
    <rPh sb="24" eb="25">
      <t>メイ</t>
    </rPh>
    <rPh sb="27" eb="29">
      <t>ゴウケイ</t>
    </rPh>
    <rPh sb="31" eb="33">
      <t>キニュウ</t>
    </rPh>
    <phoneticPr fontId="2"/>
  </si>
  <si>
    <t>エネルギーの種類</t>
    <phoneticPr fontId="2"/>
  </si>
  <si>
    <t>使用量</t>
    <rPh sb="0" eb="3">
      <t>シヨウリョウ</t>
    </rPh>
    <phoneticPr fontId="2"/>
  </si>
  <si>
    <t>発熱量</t>
    <rPh sb="0" eb="1">
      <t>ハツ</t>
    </rPh>
    <rPh sb="1" eb="3">
      <t>ネツリョウ</t>
    </rPh>
    <phoneticPr fontId="2"/>
  </si>
  <si>
    <t>排出係数</t>
    <rPh sb="0" eb="2">
      <t>ハイシュツ</t>
    </rPh>
    <rPh sb="2" eb="4">
      <t>ケイスウ</t>
    </rPh>
    <phoneticPr fontId="2"/>
  </si>
  <si>
    <t>(A)</t>
    <phoneticPr fontId="2"/>
  </si>
  <si>
    <t>単位</t>
  </si>
  <si>
    <t>換算係数（Ｂ）</t>
    <rPh sb="0" eb="2">
      <t>カンザン</t>
    </rPh>
    <rPh sb="2" eb="4">
      <t>ケイスウ</t>
    </rPh>
    <phoneticPr fontId="2"/>
  </si>
  <si>
    <t>（A)×（B)
（ア）</t>
    <phoneticPr fontId="2"/>
  </si>
  <si>
    <t>(tC/GJ)</t>
  </si>
  <si>
    <t>（イ）</t>
  </si>
  <si>
    <t>原油（コンデンセート（NGL）を除く。）</t>
    <phoneticPr fontId="2"/>
  </si>
  <si>
    <t>ｋｌ</t>
  </si>
  <si>
    <r>
      <t>GＪ/</t>
    </r>
    <r>
      <rPr>
        <b/>
        <sz val="12"/>
        <rFont val="ＭＳ Ｐゴシック"/>
        <family val="3"/>
        <charset val="128"/>
      </rPr>
      <t>ｋｌ</t>
    </r>
  </si>
  <si>
    <t>揮発油（ガソリン）</t>
    <phoneticPr fontId="2"/>
  </si>
  <si>
    <t>ナフサ</t>
  </si>
  <si>
    <t>灯油</t>
  </si>
  <si>
    <t>軽油</t>
  </si>
  <si>
    <t>Ａ重油</t>
  </si>
  <si>
    <t>Ｂ・Ｃ重油</t>
  </si>
  <si>
    <t>石油アスファルト</t>
  </si>
  <si>
    <t>ｔ</t>
  </si>
  <si>
    <r>
      <t>GＪ/</t>
    </r>
    <r>
      <rPr>
        <b/>
        <sz val="12"/>
        <rFont val="ＭＳ Ｐゴシック"/>
        <family val="3"/>
        <charset val="128"/>
      </rPr>
      <t>ｔ</t>
    </r>
  </si>
  <si>
    <t>石油ガス</t>
  </si>
  <si>
    <t>液化石油ガス(ＬＰＧ)</t>
  </si>
  <si>
    <t>石油系炭化水素ガス</t>
  </si>
  <si>
    <r>
      <t>千ｍ</t>
    </r>
    <r>
      <rPr>
        <b/>
        <sz val="8"/>
        <rFont val="ＭＳ Ｐ明朝"/>
        <family val="1"/>
        <charset val="128"/>
      </rPr>
      <t>３</t>
    </r>
  </si>
  <si>
    <r>
      <t>GＪ/千ｍ</t>
    </r>
    <r>
      <rPr>
        <b/>
        <sz val="8"/>
        <rFont val="ＭＳ Ｐゴシック"/>
        <family val="3"/>
        <charset val="128"/>
      </rPr>
      <t>３</t>
    </r>
    <phoneticPr fontId="2"/>
  </si>
  <si>
    <t>可燃性
天然ガス</t>
    <phoneticPr fontId="2"/>
  </si>
  <si>
    <t>液化天然ガス(ＬＮＧ)</t>
  </si>
  <si>
    <r>
      <t>GＪ/千ｍ</t>
    </r>
    <r>
      <rPr>
        <b/>
        <sz val="8"/>
        <rFont val="ＭＳ Ｐゴシック"/>
        <family val="3"/>
        <charset val="128"/>
      </rPr>
      <t>３</t>
    </r>
  </si>
  <si>
    <t>石炭</t>
  </si>
  <si>
    <t>石炭コークス</t>
  </si>
  <si>
    <t>コールタール</t>
  </si>
  <si>
    <t>コークス炉ガス</t>
  </si>
  <si>
    <t>高炉ガス</t>
  </si>
  <si>
    <t>転炉ガス</t>
  </si>
  <si>
    <t>その他の
燃料</t>
    <rPh sb="5" eb="7">
      <t>ネンリョウ</t>
    </rPh>
    <phoneticPr fontId="2"/>
  </si>
  <si>
    <t>都市ガス　１３A</t>
    <phoneticPr fontId="2"/>
  </si>
  <si>
    <t>GＪ/ｔ</t>
  </si>
  <si>
    <t>GＪ/ｋｌ</t>
  </si>
  <si>
    <t>その他</t>
  </si>
  <si>
    <t>*</t>
  </si>
  <si>
    <t>GJ/*</t>
  </si>
  <si>
    <t>熱</t>
    <rPh sb="0" eb="1">
      <t>ネツ</t>
    </rPh>
    <phoneticPr fontId="2"/>
  </si>
  <si>
    <t>種　別</t>
    <rPh sb="0" eb="1">
      <t>タネ</t>
    </rPh>
    <rPh sb="2" eb="3">
      <t>ベツ</t>
    </rPh>
    <phoneticPr fontId="2"/>
  </si>
  <si>
    <t>単位</t>
    <rPh sb="0" eb="2">
      <t>タンイ</t>
    </rPh>
    <phoneticPr fontId="2"/>
  </si>
  <si>
    <t>産業用蒸気</t>
  </si>
  <si>
    <t>GJ</t>
    <phoneticPr fontId="2"/>
  </si>
  <si>
    <t>産業用以外の蒸気</t>
    <rPh sb="0" eb="3">
      <t>サンギョウヨウ</t>
    </rPh>
    <rPh sb="3" eb="5">
      <t>イガイ</t>
    </rPh>
    <rPh sb="6" eb="8">
      <t>ジョウキ</t>
    </rPh>
    <phoneticPr fontId="2"/>
  </si>
  <si>
    <t>温水</t>
  </si>
  <si>
    <t>冷水</t>
    <phoneticPr fontId="2"/>
  </si>
  <si>
    <t>その他使用した熱</t>
  </si>
  <si>
    <t>電　気</t>
    <phoneticPr fontId="2"/>
  </si>
  <si>
    <t>ｋWh</t>
    <phoneticPr fontId="2"/>
  </si>
  <si>
    <t>上記以外の買電</t>
  </si>
  <si>
    <t>ｔCO2</t>
    <phoneticPr fontId="2"/>
  </si>
  <si>
    <t>※計算結果は必ず確認してください</t>
    <rPh sb="1" eb="3">
      <t>ケイサン</t>
    </rPh>
    <rPh sb="3" eb="5">
      <t>ケッカ</t>
    </rPh>
    <rPh sb="6" eb="7">
      <t>カナラ</t>
    </rPh>
    <rPh sb="8" eb="10">
      <t>カクニン</t>
    </rPh>
    <phoneticPr fontId="2"/>
  </si>
  <si>
    <t>（１）</t>
    <phoneticPr fontId="2"/>
  </si>
  <si>
    <t>使用量（Ａ）欄は、小数第１位を四捨五入して、整数値を入力してください。　</t>
    <rPh sb="0" eb="3">
      <t>シヨウリョウ</t>
    </rPh>
    <phoneticPr fontId="2"/>
  </si>
  <si>
    <t>（２）</t>
    <phoneticPr fontId="2"/>
  </si>
  <si>
    <t>（３）</t>
    <phoneticPr fontId="2"/>
  </si>
  <si>
    <t>２　非エネルギー起源二酸化炭素及び二酸化炭素以外の温室効果ガス　一覧表</t>
    <rPh sb="2" eb="3">
      <t>ヒ</t>
    </rPh>
    <rPh sb="8" eb="10">
      <t>キゲン</t>
    </rPh>
    <rPh sb="10" eb="13">
      <t>ニサンカ</t>
    </rPh>
    <rPh sb="13" eb="15">
      <t>タンソ</t>
    </rPh>
    <rPh sb="15" eb="16">
      <t>オヨ</t>
    </rPh>
    <rPh sb="17" eb="20">
      <t>ニサンカ</t>
    </rPh>
    <rPh sb="20" eb="22">
      <t>タンソ</t>
    </rPh>
    <rPh sb="22" eb="24">
      <t>イガイ</t>
    </rPh>
    <rPh sb="25" eb="27">
      <t>オンシツ</t>
    </rPh>
    <rPh sb="27" eb="29">
      <t>コウカ</t>
    </rPh>
    <rPh sb="32" eb="34">
      <t>イチラン</t>
    </rPh>
    <rPh sb="34" eb="35">
      <t>ヒョウ</t>
    </rPh>
    <phoneticPr fontId="2"/>
  </si>
  <si>
    <t>３　温室効果ガス排出量　合計</t>
    <rPh sb="2" eb="4">
      <t>オンシツ</t>
    </rPh>
    <rPh sb="4" eb="6">
      <t>コウカ</t>
    </rPh>
    <rPh sb="8" eb="11">
      <t>ハイシュツリョウ</t>
    </rPh>
    <rPh sb="12" eb="14">
      <t>ゴウケイ</t>
    </rPh>
    <phoneticPr fontId="2"/>
  </si>
  <si>
    <t>ジェット燃料油</t>
    <rPh sb="4" eb="6">
      <t>ネンリョウ</t>
    </rPh>
    <rPh sb="6" eb="7">
      <t>ユ</t>
    </rPh>
    <phoneticPr fontId="32"/>
  </si>
  <si>
    <t>コークス用原料炭</t>
    <rPh sb="4" eb="5">
      <t>ヨウ</t>
    </rPh>
    <rPh sb="5" eb="7">
      <t>ゲンリョウ</t>
    </rPh>
    <rPh sb="7" eb="8">
      <t>スミ</t>
    </rPh>
    <phoneticPr fontId="32"/>
  </si>
  <si>
    <t>吹込用原料炭</t>
    <rPh sb="0" eb="2">
      <t>フキコ</t>
    </rPh>
    <rPh sb="2" eb="3">
      <t>ヨウ</t>
    </rPh>
    <rPh sb="3" eb="5">
      <t>ゲンリョウ</t>
    </rPh>
    <rPh sb="5" eb="6">
      <t>スミ</t>
    </rPh>
    <phoneticPr fontId="32"/>
  </si>
  <si>
    <t>輸入原料炭</t>
    <rPh sb="0" eb="2">
      <t>ユニュウ</t>
    </rPh>
    <phoneticPr fontId="32"/>
  </si>
  <si>
    <t>輸入一般炭</t>
    <phoneticPr fontId="32"/>
  </si>
  <si>
    <t>国産一般炭</t>
    <rPh sb="0" eb="2">
      <t>コクサン</t>
    </rPh>
    <phoneticPr fontId="32"/>
  </si>
  <si>
    <t>輸入無煙炭</t>
    <rPh sb="0" eb="2">
      <t>ユニュウ</t>
    </rPh>
    <phoneticPr fontId="32"/>
  </si>
  <si>
    <t>発電用高炉ｶﾞｽ</t>
    <rPh sb="0" eb="3">
      <t>ハツデンヨウ</t>
    </rPh>
    <rPh sb="3" eb="5">
      <t>コウロ</t>
    </rPh>
    <phoneticPr fontId="32"/>
  </si>
  <si>
    <t>潤滑油</t>
    <rPh sb="0" eb="3">
      <t>ジュンカツユ</t>
    </rPh>
    <phoneticPr fontId="32"/>
  </si>
  <si>
    <t>廃プラスチック （一般廃棄物）</t>
    <rPh sb="9" eb="14">
      <t>イッパンハイキブツ</t>
    </rPh>
    <phoneticPr fontId="32"/>
  </si>
  <si>
    <t>廃プラスチック （産業廃棄物）</t>
    <rPh sb="9" eb="14">
      <t>サンギョウハイキブツ</t>
    </rPh>
    <phoneticPr fontId="32"/>
  </si>
  <si>
    <t>廃プラスチック類から製造された燃料炭化水素油</t>
    <rPh sb="0" eb="1">
      <t>ハイ</t>
    </rPh>
    <rPh sb="7" eb="8">
      <t>ルイ</t>
    </rPh>
    <rPh sb="10" eb="12">
      <t>セイゾウ</t>
    </rPh>
    <rPh sb="15" eb="17">
      <t>ネンリョウ</t>
    </rPh>
    <rPh sb="17" eb="19">
      <t>タンカ</t>
    </rPh>
    <rPh sb="19" eb="21">
      <t>スイソ</t>
    </rPh>
    <rPh sb="21" eb="22">
      <t>アブラ</t>
    </rPh>
    <phoneticPr fontId="32"/>
  </si>
  <si>
    <t>原油のうちコンデンセート（ＮＧＬ）</t>
    <rPh sb="0" eb="2">
      <t>ゲンユ</t>
    </rPh>
    <phoneticPr fontId="36"/>
  </si>
  <si>
    <t>廃油（植物性のもの及び動物性のものを除く） 、廃油（植物性のもの及び動物性のものを除く） から製造された燃料炭化⽔素油</t>
    <rPh sb="3" eb="6">
      <t>ショクブツセイ</t>
    </rPh>
    <rPh sb="9" eb="10">
      <t>オヨ</t>
    </rPh>
    <rPh sb="11" eb="14">
      <t>ドウブツセイ</t>
    </rPh>
    <rPh sb="18" eb="19">
      <t>ノゾ</t>
    </rPh>
    <phoneticPr fontId="32"/>
  </si>
  <si>
    <t>RDF （ごみ固形燃料）</t>
    <rPh sb="7" eb="9">
      <t>コケイ</t>
    </rPh>
    <rPh sb="9" eb="11">
      <t>ネンリョウ</t>
    </rPh>
    <phoneticPr fontId="32"/>
  </si>
  <si>
    <t>RPF （ごみ固形燃料）</t>
    <rPh sb="7" eb="11">
      <t>コケイネンリョウ</t>
    </rPh>
    <phoneticPr fontId="32"/>
  </si>
  <si>
    <t>石油コークス、FCCコーク</t>
    <phoneticPr fontId="32"/>
  </si>
  <si>
    <t>天然ガス（液化天然ガス（LNG）を除く。）</t>
    <rPh sb="0" eb="2">
      <t>テンネン</t>
    </rPh>
    <rPh sb="5" eb="7">
      <t>エキカ</t>
    </rPh>
    <rPh sb="7" eb="9">
      <t>テンネン</t>
    </rPh>
    <rPh sb="17" eb="18">
      <t>ノゾ</t>
    </rPh>
    <phoneticPr fontId="32"/>
  </si>
  <si>
    <t>ガス事業者から供給された都市ガスを使用している場合は、国が公表する都市ガス事業者ごとの排出係数</t>
    <phoneticPr fontId="32"/>
  </si>
  <si>
    <t>黄色いセルは、熱量換算係数、排出係数を確認の上、入力する必要があります。</t>
    <rPh sb="0" eb="2">
      <t>キイロ</t>
    </rPh>
    <rPh sb="7" eb="9">
      <t>ネツリョウ</t>
    </rPh>
    <rPh sb="9" eb="11">
      <t>カンサン</t>
    </rPh>
    <rPh sb="11" eb="13">
      <t>ケイスウ</t>
    </rPh>
    <rPh sb="14" eb="16">
      <t>ハイシュツ</t>
    </rPh>
    <rPh sb="16" eb="18">
      <t>ケイスウ</t>
    </rPh>
    <rPh sb="19" eb="21">
      <t>カクニン</t>
    </rPh>
    <rPh sb="22" eb="23">
      <t>ウエ</t>
    </rPh>
    <rPh sb="24" eb="26">
      <t>ニュウリョク</t>
    </rPh>
    <rPh sb="28" eb="30">
      <t>ヒツヨウ</t>
    </rPh>
    <phoneticPr fontId="2"/>
  </si>
  <si>
    <t>温室効果ガス排出量計算表</t>
    <rPh sb="9" eb="12">
      <t>ケイサンヒョウ</t>
    </rPh>
    <phoneticPr fontId="32"/>
  </si>
  <si>
    <t>電気事業者（小売電気事業者及び一般送配電事業者）から供給された電気を使用している場合は、国が公表する電気事業者ごとの排出係数</t>
    <phoneticPr fontId="32"/>
  </si>
  <si>
    <t>熱供給事業者から供給された熱を使用している場合は、国が公表する熱供給事業者ごとの排出係数</t>
    <phoneticPr fontId="32"/>
  </si>
  <si>
    <t>１　エネルギー起源CO2排出量　計算表　</t>
    <phoneticPr fontId="32"/>
  </si>
  <si>
    <t>・ガス事業者から供給された都市ガスを使用している場合は、国が公表する都市ガス事業者ごとの排出係数を</t>
    <phoneticPr fontId="2"/>
  </si>
  <si>
    <t>・熱供給事業者から供給された熱を使用している場合は、国が公表する熱供給事業者ごとの排出係数を</t>
    <phoneticPr fontId="32"/>
  </si>
  <si>
    <t>電気事業者からの買電</t>
    <rPh sb="8" eb="10">
      <t>カイデン</t>
    </rPh>
    <phoneticPr fontId="32"/>
  </si>
  <si>
    <t>GJ/**</t>
    <phoneticPr fontId="32"/>
  </si>
  <si>
    <t>**</t>
    <phoneticPr fontId="32"/>
  </si>
  <si>
    <t>・都市ガスの発熱量換算係数については、契約を調べるかガス供給事業者にお問い合わせください。</t>
    <phoneticPr fontId="32"/>
  </si>
  <si>
    <t>・電気事業者（小売電気事業者及び一般送配電事業者）から供給された電気を使用している場合は、国が公表する電気事業者ごとの</t>
    <phoneticPr fontId="2"/>
  </si>
  <si>
    <t>他者から購入した熱</t>
    <phoneticPr fontId="32"/>
  </si>
  <si>
    <t xml:space="preserve">廃タイヤ </t>
    <phoneticPr fontId="32"/>
  </si>
  <si>
    <t>種       別</t>
    <phoneticPr fontId="32"/>
  </si>
  <si>
    <t>合   計   量</t>
    <phoneticPr fontId="32"/>
  </si>
  <si>
    <t>ｔCO2</t>
  </si>
  <si>
    <t>ｔCO2</t>
    <phoneticPr fontId="32"/>
  </si>
  <si>
    <t>国内クレジット</t>
    <rPh sb="0" eb="2">
      <t>コクナイ</t>
    </rPh>
    <phoneticPr fontId="36"/>
  </si>
  <si>
    <t>オフセット・クレジット（J-VER）</t>
  </si>
  <si>
    <t>グリーンエネルギーCO2削減相当量</t>
    <phoneticPr fontId="36"/>
  </si>
  <si>
    <t>Ｊ－クレジット</t>
  </si>
  <si>
    <t>非化石電源二酸化炭素削減相当量</t>
  </si>
  <si>
    <t>削減量の種別</t>
    <phoneticPr fontId="32"/>
  </si>
  <si>
    <t>クレジット特定番号等</t>
    <phoneticPr fontId="32"/>
  </si>
  <si>
    <t>無効化日又は移転日</t>
    <phoneticPr fontId="32"/>
  </si>
  <si>
    <t>無効化量又は移転量</t>
    <phoneticPr fontId="32"/>
  </si>
  <si>
    <t>方法論の種別</t>
    <phoneticPr fontId="32"/>
  </si>
  <si>
    <t>～</t>
    <phoneticPr fontId="32"/>
  </si>
  <si>
    <t>－</t>
    <phoneticPr fontId="32"/>
  </si>
  <si>
    <t>（うち再エネ電力由来）</t>
    <phoneticPr fontId="32"/>
  </si>
  <si>
    <t>（うち再エネ熱由来）</t>
    <phoneticPr fontId="32"/>
  </si>
  <si>
    <t>国内認証排出削減量の
種別ごとの量</t>
    <phoneticPr fontId="32"/>
  </si>
  <si>
    <t>④　①～③の合計</t>
    <phoneticPr fontId="32"/>
  </si>
  <si>
    <t>③　非化石電源二酸化炭素削減相当量</t>
    <phoneticPr fontId="32"/>
  </si>
  <si>
    <t>①　グリーン電力証書</t>
    <phoneticPr fontId="32"/>
  </si>
  <si>
    <t>②　再エネ電力の導入に係るクレジット</t>
    <phoneticPr fontId="32"/>
  </si>
  <si>
    <t>⑤　他人から供給された電気の使用量に排出係数を乗じて算定した二酸化炭素の排出量</t>
    <phoneticPr fontId="32"/>
  </si>
  <si>
    <t>７　国内認証排出削減量のうち熱に係る情報</t>
    <phoneticPr fontId="32"/>
  </si>
  <si>
    <t>③　①及び②の合計</t>
    <rPh sb="3" eb="4">
      <t>オヨ</t>
    </rPh>
    <rPh sb="7" eb="9">
      <t>ゴウケイ</t>
    </rPh>
    <phoneticPr fontId="32"/>
  </si>
  <si>
    <t>④　他人から供給された熱の使用量に排出係数を乗じて算定した二酸化炭素の排出量</t>
    <phoneticPr fontId="32"/>
  </si>
  <si>
    <t>６　国内認証排出削減量のうち電力に係る情報及び非化石電源二酸化炭素削減相当量に係る情報等</t>
    <phoneticPr fontId="32"/>
  </si>
  <si>
    <t>種別</t>
    <phoneticPr fontId="32"/>
  </si>
  <si>
    <t>非化石証書の量</t>
    <phoneticPr fontId="32"/>
  </si>
  <si>
    <t>全国平均係数</t>
    <phoneticPr fontId="32"/>
  </si>
  <si>
    <t>補正率</t>
    <phoneticPr fontId="32"/>
  </si>
  <si>
    <t>ｔCO2/kWh</t>
    <phoneticPr fontId="32"/>
  </si>
  <si>
    <t>kWh</t>
    <phoneticPr fontId="32"/>
  </si>
  <si>
    <t>大気中に排出せずに、燃料の製造の用に供した二酸化炭素の量</t>
    <phoneticPr fontId="32"/>
  </si>
  <si>
    <t>①　グリーン熱証書</t>
    <rPh sb="6" eb="7">
      <t>ネツ</t>
    </rPh>
    <phoneticPr fontId="32"/>
  </si>
  <si>
    <t>②　再エネ熱の導入に係るクレジット</t>
    <rPh sb="5" eb="6">
      <t>ネツ</t>
    </rPh>
    <phoneticPr fontId="32"/>
  </si>
  <si>
    <t>控除する二酸化炭素の種別</t>
    <phoneticPr fontId="32"/>
  </si>
  <si>
    <t>回収した二酸化炭素の量</t>
    <phoneticPr fontId="32"/>
  </si>
  <si>
    <t xml:space="preserve">当該二酸化炭素を回収した者 </t>
    <phoneticPr fontId="32"/>
  </si>
  <si>
    <t>当該二酸化炭素を回収した年月日</t>
    <phoneticPr fontId="32"/>
  </si>
  <si>
    <t>当該二酸化炭素を回収した地点</t>
    <phoneticPr fontId="32"/>
  </si>
  <si>
    <t>当該二酸化炭素の発生由来</t>
    <phoneticPr fontId="32"/>
  </si>
  <si>
    <t>当該燃料の製造の用に供した二酸化炭素の量</t>
    <phoneticPr fontId="32"/>
  </si>
  <si>
    <t>当該燃料の製造者</t>
    <phoneticPr fontId="32"/>
  </si>
  <si>
    <t>当該二酸化炭素を引き渡した年月日</t>
    <phoneticPr fontId="32"/>
  </si>
  <si>
    <t>当該燃料の製造地点</t>
  </si>
  <si>
    <t>当該燃料の種類</t>
    <phoneticPr fontId="32"/>
  </si>
  <si>
    <t>回収した二酸化炭素に係る情報</t>
    <phoneticPr fontId="32"/>
  </si>
  <si>
    <t>回収した二酸化炭素の使途 
に係る情報</t>
    <phoneticPr fontId="32"/>
  </si>
  <si>
    <t>合   計   量</t>
    <rPh sb="0" eb="1">
      <t>ゴウ</t>
    </rPh>
    <rPh sb="4" eb="5">
      <t>ケイ</t>
    </rPh>
    <rPh sb="8" eb="9">
      <t>リョウ</t>
    </rPh>
    <phoneticPr fontId="32"/>
  </si>
  <si>
    <t>８　非化石電源二酸化炭素削減相当量に係る情報</t>
    <phoneticPr fontId="32"/>
  </si>
  <si>
    <t xml:space="preserve">９  大気中に排出せずに回収し、燃料の製造の用に供した二酸化炭素の量 </t>
    <phoneticPr fontId="32"/>
  </si>
  <si>
    <t>10  大気中に排出せずに回収し、燃料の製造の用に供した二酸化炭素に関する情報</t>
    <phoneticPr fontId="32"/>
  </si>
  <si>
    <t>（１）</t>
    <phoneticPr fontId="32"/>
  </si>
  <si>
    <t>（２）</t>
    <phoneticPr fontId="32"/>
  </si>
  <si>
    <t>（３）</t>
    <phoneticPr fontId="32"/>
  </si>
  <si>
    <t>（４）</t>
    <phoneticPr fontId="32"/>
  </si>
  <si>
    <t>（５）</t>
    <phoneticPr fontId="32"/>
  </si>
  <si>
    <t>（６）</t>
    <phoneticPr fontId="32"/>
  </si>
  <si>
    <t>（７）</t>
  </si>
  <si>
    <t>非化石電源二酸化炭素削減相当量</t>
    <phoneticPr fontId="32"/>
  </si>
  <si>
    <t>⑥　電気事業者から小売供給された電気の使用量に排出係数を乗じて算定した二酸化炭素の排出量</t>
    <rPh sb="43" eb="44">
      <t>リョウ</t>
    </rPh>
    <phoneticPr fontId="32"/>
  </si>
  <si>
    <t>廃棄物の原燃料使用</t>
    <rPh sb="0" eb="3">
      <t>ハイキブツ</t>
    </rPh>
    <rPh sb="4" eb="9">
      <t>ゲンネンリョウシヨウ</t>
    </rPh>
    <phoneticPr fontId="32"/>
  </si>
  <si>
    <t>（1-2）廃棄物の原燃料使用</t>
    <phoneticPr fontId="2"/>
  </si>
  <si>
    <t>間接排出の算定</t>
    <rPh sb="0" eb="2">
      <t>カンセツ</t>
    </rPh>
    <rPh sb="2" eb="4">
      <t>ハイシュツ</t>
    </rPh>
    <rPh sb="5" eb="7">
      <t>サンテイ</t>
    </rPh>
    <phoneticPr fontId="32"/>
  </si>
  <si>
    <t>熱</t>
    <rPh sb="0" eb="1">
      <t>ネツ</t>
    </rPh>
    <phoneticPr fontId="32"/>
  </si>
  <si>
    <t>電気</t>
    <rPh sb="0" eb="2">
      <t>デンキ</t>
    </rPh>
    <phoneticPr fontId="32"/>
  </si>
  <si>
    <t>エネルギー起源CO2排出量　合計　</t>
    <rPh sb="14" eb="16">
      <t>ゴウケイ</t>
    </rPh>
    <rPh sb="15" eb="16">
      <t>ケイ</t>
    </rPh>
    <phoneticPr fontId="32"/>
  </si>
  <si>
    <r>
      <t xml:space="preserve">ア×イ
×(44/12)
</t>
    </r>
    <r>
      <rPr>
        <b/>
        <sz val="12"/>
        <rFont val="ＭＳ Ｐゴシック"/>
        <family val="3"/>
        <charset val="128"/>
      </rPr>
      <t>（ｔCO2)</t>
    </r>
    <phoneticPr fontId="2"/>
  </si>
  <si>
    <t>（１-1）燃料の使用</t>
    <rPh sb="8" eb="10">
      <t>シヨウ</t>
    </rPh>
    <phoneticPr fontId="32"/>
  </si>
  <si>
    <t>再エネ電力由来</t>
    <phoneticPr fontId="32"/>
  </si>
  <si>
    <t>再エネ熱由来</t>
    <phoneticPr fontId="32"/>
  </si>
  <si>
    <t>その他</t>
    <phoneticPr fontId="32"/>
  </si>
  <si>
    <t>種別ごとの非化石電源二酸化炭素削減相当量</t>
    <rPh sb="0" eb="2">
      <t>シュベツ</t>
    </rPh>
    <rPh sb="5" eb="10">
      <t>ヒカセキデンゲン</t>
    </rPh>
    <rPh sb="10" eb="15">
      <t>ニサンカタンソ</t>
    </rPh>
    <rPh sb="15" eb="20">
      <t>サクゲンソウトウリョウ</t>
    </rPh>
    <phoneticPr fontId="32"/>
  </si>
  <si>
    <t>燃料の使用</t>
    <phoneticPr fontId="32"/>
  </si>
  <si>
    <t>（４）</t>
    <phoneticPr fontId="2"/>
  </si>
  <si>
    <t>（2-1）他人から供給された電気の使用</t>
    <rPh sb="5" eb="7">
      <t>タニン</t>
    </rPh>
    <rPh sb="9" eb="11">
      <t>キョウキュウ</t>
    </rPh>
    <rPh sb="14" eb="16">
      <t>デンキ</t>
    </rPh>
    <rPh sb="17" eb="19">
      <t>シヨウ</t>
    </rPh>
    <phoneticPr fontId="32"/>
  </si>
  <si>
    <t>（2-2）他人から供給された熱の使用</t>
    <rPh sb="5" eb="7">
      <t>タニン</t>
    </rPh>
    <rPh sb="9" eb="11">
      <t>キョウキュウ</t>
    </rPh>
    <rPh sb="14" eb="15">
      <t>ネツ</t>
    </rPh>
    <rPh sb="16" eb="18">
      <t>シヨウ</t>
    </rPh>
    <phoneticPr fontId="32"/>
  </si>
  <si>
    <t>大気中に排出せずに回収し、燃料の製造の用に供したCO2排出量　エ</t>
    <phoneticPr fontId="32"/>
  </si>
  <si>
    <t>燃料の使用に伴うエネルギー起源CO2（直接排出）　オ</t>
    <rPh sb="0" eb="2">
      <t>ネンリョウ</t>
    </rPh>
    <rPh sb="3" eb="5">
      <t>シヨウ</t>
    </rPh>
    <rPh sb="6" eb="7">
      <t>トモナ</t>
    </rPh>
    <rPh sb="13" eb="15">
      <t>キゲン</t>
    </rPh>
    <rPh sb="19" eb="21">
      <t>チョクセツ</t>
    </rPh>
    <rPh sb="21" eb="23">
      <t>ハイシュツ</t>
    </rPh>
    <phoneticPr fontId="32"/>
  </si>
  <si>
    <t>（A)×（B)
（カ）</t>
    <phoneticPr fontId="2"/>
  </si>
  <si>
    <t>（キ）</t>
    <phoneticPr fontId="32"/>
  </si>
  <si>
    <r>
      <t xml:space="preserve">カ×キ
×(44/12)
</t>
    </r>
    <r>
      <rPr>
        <b/>
        <sz val="12"/>
        <rFont val="ＭＳ Ｐゴシック"/>
        <family val="3"/>
        <charset val="128"/>
      </rPr>
      <t>（ｔCO2)</t>
    </r>
    <phoneticPr fontId="2"/>
  </si>
  <si>
    <t>大気中に排出せずに回収し、燃料の製造の用に供したCO2排出量　ケ</t>
    <rPh sb="0" eb="3">
      <t>タイキチュウ</t>
    </rPh>
    <rPh sb="4" eb="6">
      <t>ハイシュツ</t>
    </rPh>
    <rPh sb="9" eb="11">
      <t>カイシュウ</t>
    </rPh>
    <rPh sb="13" eb="15">
      <t>ネンリョウ</t>
    </rPh>
    <rPh sb="16" eb="18">
      <t>セイゾウ</t>
    </rPh>
    <rPh sb="19" eb="20">
      <t>ヨウ</t>
    </rPh>
    <rPh sb="21" eb="22">
      <t>キョウ</t>
    </rPh>
    <rPh sb="27" eb="29">
      <t>ハイシュツ</t>
    </rPh>
    <rPh sb="29" eb="30">
      <t>リョウ</t>
    </rPh>
    <phoneticPr fontId="32"/>
  </si>
  <si>
    <t>廃棄物の原燃料使用に伴うエネルギー起源CO2　コ</t>
    <rPh sb="0" eb="3">
      <t>ハイキブツ</t>
    </rPh>
    <rPh sb="4" eb="7">
      <t>ゲンネンリョウ</t>
    </rPh>
    <rPh sb="7" eb="9">
      <t>シヨウ</t>
    </rPh>
    <rPh sb="10" eb="11">
      <t>トモナ</t>
    </rPh>
    <rPh sb="17" eb="19">
      <t>キゲン</t>
    </rPh>
    <phoneticPr fontId="32"/>
  </si>
  <si>
    <t>使用量(サ)</t>
    <rPh sb="0" eb="3">
      <t>シヨウリョウ</t>
    </rPh>
    <phoneticPr fontId="2"/>
  </si>
  <si>
    <r>
      <t xml:space="preserve">排出係数
</t>
    </r>
    <r>
      <rPr>
        <b/>
        <sz val="9"/>
        <rFont val="ＭＳ Ｐゴシック"/>
        <family val="3"/>
        <charset val="128"/>
      </rPr>
      <t>(tCO2/kWh)</t>
    </r>
    <r>
      <rPr>
        <b/>
        <sz val="12"/>
        <rFont val="ＭＳ Ｐゴシック"/>
        <family val="3"/>
        <charset val="128"/>
      </rPr>
      <t xml:space="preserve">
（シ）</t>
    </r>
    <rPh sb="0" eb="2">
      <t>ハイシュツ</t>
    </rPh>
    <rPh sb="2" eb="4">
      <t>ケイスウ</t>
    </rPh>
    <phoneticPr fontId="2"/>
  </si>
  <si>
    <t>(サ)×(シ)
（ｔCO2)</t>
    <phoneticPr fontId="2"/>
  </si>
  <si>
    <t>他人から供給された電気の使用に伴うエネルギー起源CO2　ス</t>
    <rPh sb="0" eb="2">
      <t>タニン</t>
    </rPh>
    <rPh sb="4" eb="6">
      <t>キョウキュウ</t>
    </rPh>
    <rPh sb="9" eb="11">
      <t>デンキ</t>
    </rPh>
    <rPh sb="12" eb="14">
      <t>シヨウ</t>
    </rPh>
    <rPh sb="15" eb="16">
      <t>トモナ</t>
    </rPh>
    <rPh sb="22" eb="24">
      <t>キゲン</t>
    </rPh>
    <phoneticPr fontId="32"/>
  </si>
  <si>
    <t>使用量(セ)</t>
    <rPh sb="0" eb="3">
      <t>シヨウリョウ</t>
    </rPh>
    <phoneticPr fontId="2"/>
  </si>
  <si>
    <r>
      <t xml:space="preserve">排出係数
</t>
    </r>
    <r>
      <rPr>
        <b/>
        <sz val="9"/>
        <rFont val="ＭＳ Ｐゴシック"/>
        <family val="3"/>
        <charset val="128"/>
      </rPr>
      <t>(tCO2/GJ)</t>
    </r>
    <r>
      <rPr>
        <b/>
        <sz val="12"/>
        <rFont val="ＭＳ Ｐゴシック"/>
        <family val="3"/>
        <charset val="128"/>
      </rPr>
      <t xml:space="preserve">
（ソ）</t>
    </r>
    <rPh sb="0" eb="2">
      <t>ハイシュツ</t>
    </rPh>
    <rPh sb="2" eb="4">
      <t>ケイスウ</t>
    </rPh>
    <phoneticPr fontId="2"/>
  </si>
  <si>
    <t>(セ)×(ソ)
（ｔCO2)</t>
    <phoneticPr fontId="2"/>
  </si>
  <si>
    <t>他人から供給された熱の使用に伴うエネルギー起源CO2 　タ</t>
    <rPh sb="0" eb="2">
      <t>タニン</t>
    </rPh>
    <rPh sb="4" eb="6">
      <t>キョウキュウ</t>
    </rPh>
    <rPh sb="9" eb="10">
      <t>ネツ</t>
    </rPh>
    <rPh sb="10" eb="11">
      <t>デンネツ</t>
    </rPh>
    <rPh sb="11" eb="13">
      <t>シヨウ</t>
    </rPh>
    <rPh sb="14" eb="15">
      <t>トモナ</t>
    </rPh>
    <rPh sb="21" eb="23">
      <t>キゲン</t>
    </rPh>
    <phoneticPr fontId="32"/>
  </si>
  <si>
    <t>エ、ケ欄は、大気中に排出せずに回収し、燃料の製造の用に供した二酸化炭素の量を入力してください。</t>
    <rPh sb="3" eb="4">
      <t>ラン</t>
    </rPh>
    <rPh sb="30" eb="35">
      <t>ニサンカタンソ</t>
    </rPh>
    <rPh sb="36" eb="37">
      <t>リョウ</t>
    </rPh>
    <rPh sb="38" eb="40">
      <t>ニュウリョク</t>
    </rPh>
    <phoneticPr fontId="2"/>
  </si>
  <si>
    <t>他人へ供給（販売）した熱に伴うCO2排出量　ク</t>
    <rPh sb="0" eb="2">
      <t>タニン</t>
    </rPh>
    <rPh sb="3" eb="5">
      <t>キョウキュウ</t>
    </rPh>
    <rPh sb="6" eb="8">
      <t>ハンバイ</t>
    </rPh>
    <rPh sb="11" eb="12">
      <t>ネツ</t>
    </rPh>
    <rPh sb="13" eb="14">
      <t>トモナ</t>
    </rPh>
    <rPh sb="18" eb="20">
      <t>ハイシュツ</t>
    </rPh>
    <rPh sb="20" eb="21">
      <t>リョウ</t>
    </rPh>
    <phoneticPr fontId="32"/>
  </si>
  <si>
    <t>FIT非化石証書</t>
    <rPh sb="3" eb="6">
      <t>ヒカセキ</t>
    </rPh>
    <rPh sb="6" eb="8">
      <t>ショウショ</t>
    </rPh>
    <phoneticPr fontId="32"/>
  </si>
  <si>
    <t>非FIT非化石証書（再エネ指定あり）</t>
    <rPh sb="0" eb="1">
      <t>ヒ</t>
    </rPh>
    <rPh sb="4" eb="7">
      <t>ヒカセキ</t>
    </rPh>
    <rPh sb="7" eb="9">
      <t>ショウショ</t>
    </rPh>
    <rPh sb="10" eb="11">
      <t>サイ</t>
    </rPh>
    <rPh sb="13" eb="15">
      <t>シテイ</t>
    </rPh>
    <phoneticPr fontId="32"/>
  </si>
  <si>
    <t>非FIT非化石証書（再エネ指定なし）</t>
    <rPh sb="0" eb="1">
      <t>ヒ</t>
    </rPh>
    <rPh sb="4" eb="7">
      <t>ヒカセキ</t>
    </rPh>
    <rPh sb="7" eb="9">
      <t>ショウショ</t>
    </rPh>
    <rPh sb="10" eb="11">
      <t>サイ</t>
    </rPh>
    <rPh sb="13" eb="15">
      <t>シテイ</t>
    </rPh>
    <phoneticPr fontId="32"/>
  </si>
  <si>
    <t>オフセット・クレジット（J-VER）</t>
    <phoneticPr fontId="32"/>
  </si>
  <si>
    <t>グリーンエネルギーCO2削減相当量</t>
    <phoneticPr fontId="32"/>
  </si>
  <si>
    <t>Ｊ－クレジット</t>
    <phoneticPr fontId="32"/>
  </si>
  <si>
    <t>非エネルギー起源二酸化炭素（ＣＯ２）（ネ）</t>
    <phoneticPr fontId="2"/>
  </si>
  <si>
    <t>メタン（ＣＨ４）　（ノ）</t>
    <phoneticPr fontId="2"/>
  </si>
  <si>
    <t>一酸化二窒素（Ｎ２Ｏ）　（ハ）</t>
    <rPh sb="0" eb="3">
      <t>イッサンカ</t>
    </rPh>
    <rPh sb="3" eb="6">
      <t>ニチッソ</t>
    </rPh>
    <phoneticPr fontId="2"/>
  </si>
  <si>
    <t>ハイドロフルオロカーボン類（ＨＦＣ）　（ヒ）</t>
    <rPh sb="12" eb="13">
      <t>ルイ</t>
    </rPh>
    <phoneticPr fontId="2"/>
  </si>
  <si>
    <t>パーフルオロカーボン類（ＰＦＣ）　（フ）</t>
    <rPh sb="10" eb="11">
      <t>ルイ</t>
    </rPh>
    <phoneticPr fontId="2"/>
  </si>
  <si>
    <t>六ふっ化硫黄（ＳＦ６）　（へ）</t>
    <rPh sb="0" eb="1">
      <t>ロク</t>
    </rPh>
    <rPh sb="3" eb="4">
      <t>カ</t>
    </rPh>
    <rPh sb="4" eb="6">
      <t>イオウ</t>
    </rPh>
    <phoneticPr fontId="2"/>
  </si>
  <si>
    <t>三ふっ化窒素（ＮＦ３）　（ホ）</t>
    <rPh sb="0" eb="1">
      <t>サン</t>
    </rPh>
    <rPh sb="3" eb="4">
      <t>カ</t>
    </rPh>
    <rPh sb="4" eb="6">
      <t>チッソ</t>
    </rPh>
    <phoneticPr fontId="2"/>
  </si>
  <si>
    <r>
      <rPr>
        <b/>
        <sz val="14"/>
        <rFont val="ＭＳ Ｐゴシック"/>
        <family val="3"/>
        <charset val="128"/>
      </rPr>
      <t xml:space="preserve">エネルギー起源
二酸化炭素排出量合計
</t>
    </r>
    <r>
      <rPr>
        <b/>
        <sz val="11"/>
        <rFont val="ＭＳ Ｐゴシック"/>
        <family val="3"/>
        <charset val="128"/>
      </rPr>
      <t>（ヌ）※再掲</t>
    </r>
    <rPh sb="5" eb="7">
      <t>キゲン</t>
    </rPh>
    <rPh sb="8" eb="11">
      <t>ニサンカ</t>
    </rPh>
    <rPh sb="11" eb="13">
      <t>タンソ</t>
    </rPh>
    <rPh sb="13" eb="16">
      <t>ハイシュツリョウ</t>
    </rPh>
    <rPh sb="16" eb="18">
      <t>ゴウケイ</t>
    </rPh>
    <rPh sb="23" eb="25">
      <t>サイケイ</t>
    </rPh>
    <phoneticPr fontId="2"/>
  </si>
  <si>
    <r>
      <t xml:space="preserve">温室効果ガス排出量合計
</t>
    </r>
    <r>
      <rPr>
        <b/>
        <sz val="11"/>
        <rFont val="ＭＳ Ｐゴシック"/>
        <family val="3"/>
        <charset val="128"/>
      </rPr>
      <t>（マ）＋（ヌ）</t>
    </r>
    <rPh sb="0" eb="4">
      <t>オンシツコウカ</t>
    </rPh>
    <rPh sb="6" eb="9">
      <t>ハイシュツリョウ</t>
    </rPh>
    <rPh sb="9" eb="11">
      <t>ゴウケイ</t>
    </rPh>
    <phoneticPr fontId="2"/>
  </si>
  <si>
    <r>
      <rPr>
        <b/>
        <sz val="14"/>
        <rFont val="ＭＳ Ｐゴシック"/>
        <family val="3"/>
        <charset val="128"/>
      </rPr>
      <t xml:space="preserve">非エネルギー起源
二酸化炭素等の計
</t>
    </r>
    <r>
      <rPr>
        <b/>
        <sz val="11"/>
        <rFont val="ＭＳ Ｐゴシック"/>
        <family val="3"/>
        <charset val="128"/>
      </rPr>
      <t>（ネ）～（ホ）欄の合計　　　（マ）</t>
    </r>
    <rPh sb="0" eb="1">
      <t>ヒ</t>
    </rPh>
    <rPh sb="6" eb="8">
      <t>キゲン</t>
    </rPh>
    <rPh sb="9" eb="12">
      <t>ニサンカ</t>
    </rPh>
    <rPh sb="12" eb="14">
      <t>タンソ</t>
    </rPh>
    <rPh sb="14" eb="15">
      <t>トウ</t>
    </rPh>
    <rPh sb="16" eb="17">
      <t>ケイ</t>
    </rPh>
    <rPh sb="25" eb="26">
      <t>ラン</t>
    </rPh>
    <rPh sb="27" eb="29">
      <t>ゴウケイ</t>
    </rPh>
    <phoneticPr fontId="2"/>
  </si>
  <si>
    <t>　</t>
    <phoneticPr fontId="32"/>
  </si>
  <si>
    <t>廃棄物の原燃料使用に伴うエネルギー起源CO2
（コ）</t>
    <phoneticPr fontId="32"/>
  </si>
  <si>
    <t>直接排出の算定（燃料の使用に伴うエネルギー起源CO2）　（オ）</t>
    <rPh sb="0" eb="2">
      <t>チョクセツ</t>
    </rPh>
    <rPh sb="2" eb="4">
      <t>ハイシュツ</t>
    </rPh>
    <rPh sb="5" eb="7">
      <t>サンテイ</t>
    </rPh>
    <phoneticPr fontId="32"/>
  </si>
  <si>
    <t>燃料の使用に伴うエネルギー起源CO2（直接排出）
（オ）</t>
    <rPh sb="0" eb="2">
      <t>ネンリョウ</t>
    </rPh>
    <rPh sb="3" eb="5">
      <t>シヨウ</t>
    </rPh>
    <rPh sb="6" eb="7">
      <t>トモナ</t>
    </rPh>
    <rPh sb="13" eb="15">
      <t>キゲン</t>
    </rPh>
    <rPh sb="19" eb="21">
      <t>チョクセツ</t>
    </rPh>
    <rPh sb="21" eb="23">
      <t>ハイシュツ</t>
    </rPh>
    <phoneticPr fontId="32"/>
  </si>
  <si>
    <t>エネルギー起源
二酸化炭素排出量合計
（オ）+（コ）+（二）
（ヌ）</t>
    <rPh sb="28" eb="29">
      <t>ニ</t>
    </rPh>
    <phoneticPr fontId="32"/>
  </si>
  <si>
    <t>他人へ供給（販売）した電気又は熱に伴うCO2排出量　ウ</t>
    <rPh sb="0" eb="2">
      <t>タニン</t>
    </rPh>
    <rPh sb="3" eb="5">
      <t>キョウキュウ</t>
    </rPh>
    <rPh sb="6" eb="8">
      <t>ハンバイ</t>
    </rPh>
    <rPh sb="11" eb="13">
      <t>デンキ</t>
    </rPh>
    <rPh sb="13" eb="14">
      <t>マタ</t>
    </rPh>
    <rPh sb="15" eb="16">
      <t>ネツ</t>
    </rPh>
    <rPh sb="17" eb="18">
      <t>トモナ</t>
    </rPh>
    <rPh sb="22" eb="24">
      <t>ハイシュツ</t>
    </rPh>
    <rPh sb="24" eb="25">
      <t>リョウ</t>
    </rPh>
    <phoneticPr fontId="32"/>
  </si>
  <si>
    <t>以下は、温室効果ガス排出量算定に用いた国内認証排出削減量及び非化石二酸化炭素削減相当量、大気中に排出せずに回収し、</t>
    <rPh sb="0" eb="2">
      <t>イカ</t>
    </rPh>
    <rPh sb="4" eb="8">
      <t>オンシツコウカ</t>
    </rPh>
    <rPh sb="10" eb="13">
      <t>ハイシュツリョウ</t>
    </rPh>
    <rPh sb="13" eb="15">
      <t>サンテイ</t>
    </rPh>
    <rPh sb="16" eb="17">
      <t>モチ</t>
    </rPh>
    <rPh sb="19" eb="21">
      <t>コクナイ</t>
    </rPh>
    <rPh sb="21" eb="23">
      <t>ニンショウ</t>
    </rPh>
    <rPh sb="23" eb="25">
      <t>ハイシュツ</t>
    </rPh>
    <rPh sb="25" eb="28">
      <t>サクゲンリョウ</t>
    </rPh>
    <rPh sb="28" eb="29">
      <t>オヨ</t>
    </rPh>
    <rPh sb="30" eb="31">
      <t>ヒ</t>
    </rPh>
    <rPh sb="31" eb="33">
      <t>カセキ</t>
    </rPh>
    <rPh sb="33" eb="43">
      <t>ニサンカタンソサクゲンソウトウリョウ</t>
    </rPh>
    <phoneticPr fontId="32"/>
  </si>
  <si>
    <t>ウ、ク欄は、他人へ供給した電気、熱に伴う二酸化炭素排出量を入力してください。なお、クに関して、廃棄物又は廃棄物を原材料とする燃料を使用して発生させた電気を他人に供給した場合、それに相当するエネルギー起源CO2排出量を控除することはできません。ただし、自営線（既存の送配電ネットワークを活用せずに自社で設置した電線）を介して発電事業者と需要家を直接接続しているときは、需要家側で排出量を計上する場合には、控除することができます。</t>
    <rPh sb="3" eb="4">
      <t>ラン</t>
    </rPh>
    <rPh sb="9" eb="11">
      <t>キョウキュウ</t>
    </rPh>
    <rPh sb="13" eb="15">
      <t>デンキ</t>
    </rPh>
    <rPh sb="18" eb="19">
      <t>トモナ</t>
    </rPh>
    <rPh sb="20" eb="23">
      <t>ニサンカ</t>
    </rPh>
    <rPh sb="23" eb="25">
      <t>タンソ</t>
    </rPh>
    <rPh sb="25" eb="28">
      <t>ハイシュツリョウ</t>
    </rPh>
    <rPh sb="29" eb="31">
      <t>ニュウリョク</t>
    </rPh>
    <rPh sb="43" eb="44">
      <t>カン</t>
    </rPh>
    <phoneticPr fontId="2"/>
  </si>
  <si>
    <t xml:space="preserve">非化石電源二酸化炭素削減相当量
</t>
    <phoneticPr fontId="32"/>
  </si>
  <si>
    <t xml:space="preserve">他人から供給された電気（熱）の使用量に排出係数を乗じて算定した二酸化炭素の排出量
</t>
    <rPh sb="0" eb="2">
      <t>タニン</t>
    </rPh>
    <rPh sb="4" eb="6">
      <t>キョウキュウ</t>
    </rPh>
    <rPh sb="9" eb="11">
      <t>デンキ</t>
    </rPh>
    <rPh sb="12" eb="13">
      <t>ネツ</t>
    </rPh>
    <rPh sb="15" eb="18">
      <t>シヨウリョウ</t>
    </rPh>
    <rPh sb="19" eb="23">
      <t>ハイシュツケイスウ</t>
    </rPh>
    <rPh sb="24" eb="25">
      <t>ジョウ</t>
    </rPh>
    <rPh sb="27" eb="29">
      <t>サンテイ</t>
    </rPh>
    <rPh sb="31" eb="36">
      <t>ニサンカタンソ</t>
    </rPh>
    <rPh sb="37" eb="39">
      <t>ハイシュツ</t>
    </rPh>
    <rPh sb="39" eb="40">
      <t>リョウ</t>
    </rPh>
    <phoneticPr fontId="32"/>
  </si>
  <si>
    <t xml:space="preserve">国内認証排出削減量のうち再エネ電力（熱）由来の無効化量
</t>
    <rPh sb="12" eb="13">
      <t>サイ</t>
    </rPh>
    <rPh sb="15" eb="17">
      <t>デンリョク</t>
    </rPh>
    <rPh sb="20" eb="22">
      <t>ユライ</t>
    </rPh>
    <rPh sb="23" eb="26">
      <t>ムコウカ</t>
    </rPh>
    <rPh sb="26" eb="27">
      <t>リョウ</t>
    </rPh>
    <phoneticPr fontId="32"/>
  </si>
  <si>
    <t>他人から供給された電気及び熱の使用に伴うエネルギー起源CO2（間接排出）　合計　
(ニ)</t>
    <rPh sb="9" eb="11">
      <t>デンキ</t>
    </rPh>
    <rPh sb="11" eb="12">
      <t>オヨ</t>
    </rPh>
    <rPh sb="13" eb="14">
      <t>ネツ</t>
    </rPh>
    <rPh sb="31" eb="35">
      <t>カンセツハイシュツ</t>
    </rPh>
    <rPh sb="37" eb="39">
      <t>ゴウケイ</t>
    </rPh>
    <phoneticPr fontId="32"/>
  </si>
  <si>
    <t>他人から供給された電気及び熱の使用に伴うエネルギー起源CO2
（間接排出）　
（二）</t>
    <rPh sb="9" eb="11">
      <t>デンキ</t>
    </rPh>
    <rPh sb="13" eb="14">
      <t>ネツ</t>
    </rPh>
    <rPh sb="40" eb="41">
      <t>ニ</t>
    </rPh>
    <phoneticPr fontId="32"/>
  </si>
  <si>
    <t>他人から供給された電気（熱）の使用に伴うエネルギー起源CO2
上段：（ス）ー（チ）＋（テ）-（ナ）
下段：（タ）－（ツ）＋（ト）</t>
    <rPh sb="0" eb="2">
      <t>タニン</t>
    </rPh>
    <rPh sb="4" eb="6">
      <t>キョウキュウ</t>
    </rPh>
    <rPh sb="12" eb="13">
      <t>ネツ</t>
    </rPh>
    <rPh sb="15" eb="17">
      <t>シヨウ</t>
    </rPh>
    <rPh sb="18" eb="19">
      <t>トモナ</t>
    </rPh>
    <rPh sb="25" eb="27">
      <t>キゲン</t>
    </rPh>
    <rPh sb="31" eb="32">
      <t>ウエ</t>
    </rPh>
    <rPh sb="32" eb="33">
      <t>ダン</t>
    </rPh>
    <rPh sb="50" eb="52">
      <t>ゲダン</t>
    </rPh>
    <phoneticPr fontId="32"/>
  </si>
  <si>
    <t>５　国内認証排出削減量に係る情報</t>
    <phoneticPr fontId="32"/>
  </si>
  <si>
    <t>４　温室効果ガス排出量算定に用いた国内認証排出削減量及び非化石電源二酸化炭素削減相当量</t>
    <phoneticPr fontId="32"/>
  </si>
  <si>
    <t>燃料の使用に伴うエネルギー起源CO2</t>
    <phoneticPr fontId="32"/>
  </si>
  <si>
    <t>廃棄物の原燃料使用に伴うエネルギー起源CO2</t>
    <rPh sb="17" eb="19">
      <t>キゲン</t>
    </rPh>
    <phoneticPr fontId="32"/>
  </si>
  <si>
    <t>非エネルギー起源CO2</t>
    <rPh sb="6" eb="8">
      <t>キゲン</t>
    </rPh>
    <phoneticPr fontId="32"/>
  </si>
  <si>
    <t>廃棄物の原燃料使用に伴う非エネルギー起源CO2</t>
    <rPh sb="18" eb="20">
      <t>キゲン</t>
    </rPh>
    <phoneticPr fontId="32"/>
  </si>
  <si>
    <t>～</t>
    <phoneticPr fontId="32"/>
  </si>
  <si>
    <t xml:space="preserve">国内認証排出削減量のうち再エネ電力（熱）由来の移転量
</t>
    <rPh sb="12" eb="13">
      <t>サイ</t>
    </rPh>
    <rPh sb="15" eb="17">
      <t>デンリョク</t>
    </rPh>
    <rPh sb="20" eb="22">
      <t>ユライ</t>
    </rPh>
    <phoneticPr fontId="32"/>
  </si>
  <si>
    <t>控除する二酸化炭素の種別が２つ以上になる場合には、表の追加を行うこと。</t>
    <phoneticPr fontId="32"/>
  </si>
  <si>
    <t>算定に用いた非化石証書の種別が４つ以上になる場合には、表の追加を行うこと。</t>
    <phoneticPr fontId="32"/>
  </si>
  <si>
    <t xml:space="preserve">本表は、国内認証排出削減量の種別ごとに入力すること。 </t>
    <rPh sb="19" eb="21">
      <t>ニュウリョク</t>
    </rPh>
    <phoneticPr fontId="32"/>
  </si>
  <si>
    <t xml:space="preserve">国内認証排出削減量は、無効化日又は移転日ごとに入力すること。 </t>
    <rPh sb="23" eb="25">
      <t>ニュウリョク</t>
    </rPh>
    <phoneticPr fontId="32"/>
  </si>
  <si>
    <t>クレジット特定番号等の欄には、無効化又は移転した国内認証排出削減量を特定する番号を、クレジットブロックのユニット開始番号とユニット終了番号を「～」でつなぐことにより入力すること。</t>
    <rPh sb="82" eb="84">
      <t>ニュウリョク</t>
    </rPh>
    <phoneticPr fontId="32"/>
  </si>
  <si>
    <t>無効化日又は移転日の欄には、排出量調整無効化を行った日付又は登録簿上に記載された移転の日付を入力すること。</t>
    <rPh sb="46" eb="48">
      <t>ニュウリョク</t>
    </rPh>
    <phoneticPr fontId="32"/>
  </si>
  <si>
    <t xml:space="preserve">無効化量は正の値、移転量は負の値で入力すること。 </t>
    <rPh sb="17" eb="19">
      <t>ニュウリョク</t>
    </rPh>
    <phoneticPr fontId="32"/>
  </si>
  <si>
    <t>方法論の種別の欄には、国内認証排出削減量のうち再生可能エネルギー電気の使用により削減されたものについては「再エネ電力由来」、 国内認証排出削減量のうち再生可能エネルギー熱の使用により削減されたものについては「再エネ熱由来」、その他の方法論によるクレジットについては「その他」を入力すること。</t>
    <rPh sb="138" eb="140">
      <t>ニュウリョク</t>
    </rPh>
    <phoneticPr fontId="32"/>
  </si>
  <si>
    <t>本表に入力した全ての国内認証排出削減量について、特定事業者が無効化又は移転を行ったことを確認できる資料を添付すること。</t>
    <rPh sb="3" eb="5">
      <t>ニュウリョク</t>
    </rPh>
    <rPh sb="26" eb="28">
      <t>ジギョウ</t>
    </rPh>
    <phoneticPr fontId="32"/>
  </si>
  <si>
    <t>本表は非化石証書の種別ごとに入力すること。</t>
    <rPh sb="14" eb="16">
      <t>ニュウリョク</t>
    </rPh>
    <phoneticPr fontId="32"/>
  </si>
  <si>
    <t>全国平均係数及び補正率の欄には、毎年度環境省及び経済産業省が公表する値を入力すること。</t>
    <rPh sb="36" eb="38">
      <t>ニュウリョク</t>
    </rPh>
    <phoneticPr fontId="32"/>
  </si>
  <si>
    <t>種別ごとの非化石電源二酸化炭素削減相当量の欄には、非化石証書の量に全国平均係数及び補正率を乗じて得られた非化石電源二酸化炭素削減相当量を入力すること。</t>
    <rPh sb="68" eb="70">
      <t>ニュウリョク</t>
    </rPh>
    <phoneticPr fontId="32"/>
  </si>
  <si>
    <t>本表に入力した全ての非化石証書の量について、特定事業者が所有することを確認できる資料を添付すること。</t>
    <rPh sb="3" eb="5">
      <t>ニュウリョク</t>
    </rPh>
    <rPh sb="24" eb="26">
      <t>ジギョウ</t>
    </rPh>
    <phoneticPr fontId="32"/>
  </si>
  <si>
    <t xml:space="preserve">大気中に排出せずに回収し、燃料の製造の用に供した二酸化炭素の量の欄には、大気中に排出せずに回収し、燃料（水素及び二酸化炭素から合成した気体の燃料に限る。）の製造の用に供した二酸化炭素のうち、当該燃焼の製造者又は利用者と排出量を控除することに合意しているものの量を入力すること。 </t>
    <rPh sb="120" eb="122">
      <t>ゴウイ</t>
    </rPh>
    <rPh sb="131" eb="133">
      <t>ニュウリョク</t>
    </rPh>
    <phoneticPr fontId="32"/>
  </si>
  <si>
    <t xml:space="preserve">控除する二酸化炭素の種別が２つ以上になる場合には、その合計量を入力すること。 </t>
    <rPh sb="31" eb="33">
      <t>ニュウリョク</t>
    </rPh>
    <phoneticPr fontId="32"/>
  </si>
  <si>
    <t xml:space="preserve">本表の各欄には、大気中に排出せずに回収し、燃料（水素及び二酸化炭素から合成した気体の燃料に限る。）の製造の用に供した二酸化炭素のうち、当該燃料の製造者又は利用者と排出量を控除することについて合意しているものについて入力すること。 </t>
    <rPh sb="107" eb="109">
      <t>ニュウリョク</t>
    </rPh>
    <phoneticPr fontId="32"/>
  </si>
  <si>
    <t xml:space="preserve">本表に入力した二酸化炭素の量を、温室効果ガス算定排出量の算定において控除した場合には、本表に入力した情報について証明できる書類及び当該二酸化炭素の排出量を控除することについて当該燃料の製造者又は利用者と合意していることが確認できる書類を添付すること。 </t>
    <rPh sb="3" eb="5">
      <t>ニュウリョク</t>
    </rPh>
    <rPh sb="46" eb="48">
      <t>ニュウリョク</t>
    </rPh>
    <phoneticPr fontId="32"/>
  </si>
  <si>
    <t>燃料の製造の用に供した二酸化炭素の量について入力すること。</t>
    <rPh sb="22" eb="24">
      <t>ニュウリョク</t>
    </rPh>
    <phoneticPr fontId="32"/>
  </si>
  <si>
    <t>温室効果ガス
（以下、項目ごとに二酸化炭素換算で3,000tCO2以上の場合入力）</t>
    <rPh sb="0" eb="2">
      <t>オンシツ</t>
    </rPh>
    <rPh sb="2" eb="4">
      <t>コウカ</t>
    </rPh>
    <rPh sb="8" eb="10">
      <t>イカ</t>
    </rPh>
    <rPh sb="11" eb="13">
      <t>コウモク</t>
    </rPh>
    <rPh sb="16" eb="19">
      <t>ニサンカ</t>
    </rPh>
    <rPh sb="19" eb="21">
      <t>タンソ</t>
    </rPh>
    <rPh sb="21" eb="23">
      <t>カンサン</t>
    </rPh>
    <rPh sb="33" eb="35">
      <t>イジョウ</t>
    </rPh>
    <rPh sb="36" eb="38">
      <t>バアイ</t>
    </rPh>
    <rPh sb="38" eb="40">
      <t>ニュウリョク</t>
    </rPh>
    <phoneticPr fontId="2"/>
  </si>
  <si>
    <t>※複数事業所をまとめて記載している場合は、事業所名は「合計」と入力する。</t>
    <rPh sb="1" eb="3">
      <t>フクスウ</t>
    </rPh>
    <rPh sb="3" eb="6">
      <t>ジギョウショ</t>
    </rPh>
    <rPh sb="11" eb="13">
      <t>キサイ</t>
    </rPh>
    <rPh sb="17" eb="19">
      <t>バアイ</t>
    </rPh>
    <rPh sb="21" eb="24">
      <t>ジギョウショ</t>
    </rPh>
    <rPh sb="24" eb="25">
      <t>メイ</t>
    </rPh>
    <rPh sb="27" eb="29">
      <t>ゴウケイ</t>
    </rPh>
    <rPh sb="31" eb="33">
      <t>ニュウリョク</t>
    </rPh>
    <phoneticPr fontId="2"/>
  </si>
  <si>
    <t>https://policies.env.go.jp/earth/ghg-santeikohyo/calc.html</t>
    <phoneticPr fontId="32"/>
  </si>
  <si>
    <t>　使用してください。URL：https://policies.env.go.jp/earth/ghg-santeikohyo/calc.html</t>
    <phoneticPr fontId="32"/>
  </si>
  <si>
    <t>　排出係数（基礎排出係数）を使用してください。URL：https://policies.env.go.jp/earth/ghg-santeikohyo/calc.html</t>
    <rPh sb="6" eb="8">
      <t>キソ</t>
    </rPh>
    <phoneticPr fontId="2"/>
  </si>
  <si>
    <r>
      <t>千ｍ</t>
    </r>
    <r>
      <rPr>
        <b/>
        <sz val="8"/>
        <rFont val="ＭＳ Ｐ明朝"/>
        <family val="1"/>
        <charset val="128"/>
      </rPr>
      <t>３</t>
    </r>
    <phoneticPr fontId="32"/>
  </si>
  <si>
    <t>千ｍ３</t>
    <phoneticPr fontId="32"/>
  </si>
  <si>
    <t>〃（係数t-CO2/千m³使用の場合）</t>
    <rPh sb="2" eb="4">
      <t>ケイスウ</t>
    </rPh>
    <rPh sb="13" eb="15">
      <t>シヨウ</t>
    </rPh>
    <rPh sb="16" eb="18">
      <t>バアイ</t>
    </rPh>
    <phoneticPr fontId="32"/>
  </si>
  <si>
    <t>GJ/*</t>
    <phoneticPr fontId="32"/>
  </si>
  <si>
    <t>GJ/**</t>
    <phoneticPr fontId="2"/>
  </si>
  <si>
    <t>**</t>
    <phoneticPr fontId="2"/>
  </si>
  <si>
    <t>*</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</si>
</sst>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quot;△ &quot;#,##0"/>
    <numFmt numFmtId="178" formatCode="0.0000_);[Red]\(0.0000\)"/>
    <numFmt numFmtId="179" formatCode="0.0_);[Red]\(0.0\)"/>
    <numFmt numFmtId="180" formatCode="0.00_ "/>
    <numFmt numFmtId="181" formatCode="#,##0.0;[Red]\-#,##0.0"/>
    <numFmt numFmtId="182" formatCode="0.000_);[Red]\(0.000\)"/>
    <numFmt numFmtId="183" formatCode="0.000000_);[Red]\(0.000000\)"/>
    <numFmt numFmtId="184" formatCode="#,##0.0000;&quot;△ &quot;#,##0.0000"/>
  </numFmts>
  <fonts count="51">
    <font>
      <sz val="11"/>
      <color theme="1"/>
      <name val="游ゴシック"/>
      <family val="2"/>
      <scheme val="minor"/>
    </font>
    <font>
      <sz val="11"/>
      <color theme="1"/>
      <name val="游ゴシック"/>
      <family val="2"/>
      <scheme val="minor"/>
    </font>
    <font>
      <sz val="18"/>
      <color theme="3"/>
      <name val="游ゴシック Light"/>
      <family val="3"/>
      <charset val="128"/>
      <scheme val="major"/>
    </font>
    <font>
      <sz val="12"/>
      <name val="ＭＳ Ｐゴシック"/>
      <family val="3"/>
      <charset val="128"/>
    </font>
    <font>
      <sz val="11"/>
      <color rgb="FFFF0000"/>
      <name val="ＭＳ Ｐゴシック"/>
      <family val="3"/>
      <charset val="128"/>
    </font>
    <font>
      <b/>
      <sz val="14"/>
      <name val="ＭＳ Ｐゴシック"/>
      <family val="3"/>
      <charset val="128"/>
    </font>
    <font>
      <b/>
      <sz val="12"/>
      <name val="ＭＳ Ｐゴシック"/>
      <family val="3"/>
      <charset val="128"/>
    </font>
    <font>
      <b/>
      <sz val="11"/>
      <name val="ＭＳ Ｐゴシック"/>
      <family val="3"/>
      <charset val="128"/>
    </font>
    <font>
      <b/>
      <sz val="9"/>
      <name val="ＭＳ Ｐゴシック"/>
      <family val="3"/>
      <charset val="128"/>
    </font>
    <font>
      <sz val="9"/>
      <name val="ＭＳ Ｐゴシック"/>
      <family val="3"/>
      <charset val="128"/>
    </font>
    <font>
      <b/>
      <sz val="14"/>
      <name val="ＤＦＰ特太ゴシック体"/>
      <family val="3"/>
      <charset val="128"/>
    </font>
    <font>
      <b/>
      <sz val="12"/>
      <name val="ＭＳ Ｐ明朝"/>
      <family val="1"/>
      <charset val="128"/>
    </font>
    <font>
      <b/>
      <sz val="12"/>
      <name val="Courier New"/>
      <family val="3"/>
    </font>
    <font>
      <sz val="12"/>
      <name val="Courier New"/>
      <family val="3"/>
    </font>
    <font>
      <sz val="12"/>
      <color indexed="12"/>
      <name val="Courier New"/>
      <family val="3"/>
    </font>
    <font>
      <b/>
      <sz val="10.5"/>
      <name val="ＭＳ Ｐ明朝"/>
      <family val="1"/>
      <charset val="128"/>
    </font>
    <font>
      <b/>
      <sz val="10"/>
      <name val="ＭＳ Ｐ明朝"/>
      <family val="1"/>
      <charset val="128"/>
    </font>
    <font>
      <b/>
      <sz val="9"/>
      <name val="ＭＳ Ｐ明朝"/>
      <family val="1"/>
      <charset val="128"/>
    </font>
    <font>
      <b/>
      <sz val="8"/>
      <name val="ＭＳ Ｐ明朝"/>
      <family val="1"/>
      <charset val="128"/>
    </font>
    <font>
      <b/>
      <sz val="8"/>
      <name val="ＭＳ Ｐゴシック"/>
      <family val="3"/>
      <charset val="128"/>
    </font>
    <font>
      <b/>
      <sz val="12"/>
      <color indexed="10"/>
      <name val="ＭＳ Ｐ明朝"/>
      <family val="1"/>
      <charset val="128"/>
    </font>
    <font>
      <b/>
      <sz val="12"/>
      <color indexed="10"/>
      <name val="ＭＳ Ｐゴシック"/>
      <family val="3"/>
      <charset val="128"/>
    </font>
    <font>
      <sz val="12"/>
      <color indexed="10"/>
      <name val="Courier New"/>
      <family val="3"/>
    </font>
    <font>
      <b/>
      <i/>
      <sz val="9"/>
      <name val="ＭＳ Ｐ明朝"/>
      <family val="1"/>
      <charset val="128"/>
    </font>
    <font>
      <b/>
      <sz val="12"/>
      <name val="ＭＳ ゴシック"/>
      <family val="3"/>
      <charset val="128"/>
    </font>
    <font>
      <sz val="9"/>
      <color indexed="10"/>
      <name val="ＭＳ Ｐゴシック"/>
      <family val="3"/>
      <charset val="128"/>
    </font>
    <font>
      <sz val="12"/>
      <color indexed="10"/>
      <name val="ＭＳ Ｐゴシック"/>
      <family val="3"/>
      <charset val="128"/>
    </font>
    <font>
      <b/>
      <sz val="8"/>
      <color indexed="10"/>
      <name val="ＭＳ Ｐ明朝"/>
      <family val="1"/>
      <charset val="128"/>
    </font>
    <font>
      <b/>
      <sz val="16"/>
      <name val="ＭＳ Ｐゴシック"/>
      <family val="3"/>
      <charset val="128"/>
    </font>
    <font>
      <b/>
      <sz val="11"/>
      <color indexed="10"/>
      <name val="ＭＳ Ｐゴシック"/>
      <family val="3"/>
      <charset val="128"/>
    </font>
    <font>
      <sz val="11"/>
      <name val="ＭＳ Ｐゴシック"/>
      <family val="3"/>
      <charset val="128"/>
    </font>
    <font>
      <sz val="8"/>
      <name val="ＭＳ Ｐゴシック"/>
      <family val="3"/>
      <charset val="128"/>
    </font>
    <font>
      <sz val="6"/>
      <name val="游ゴシック"/>
      <family val="3"/>
      <charset val="128"/>
      <scheme val="minor"/>
    </font>
    <font>
      <b/>
      <sz val="12"/>
      <color rgb="FFFF0000"/>
      <name val="ＭＳ Ｐ明朝"/>
      <family val="1"/>
      <charset val="128"/>
    </font>
    <font>
      <b/>
      <sz val="12"/>
      <color rgb="FFFF0000"/>
      <name val="ＭＳ Ｐゴシック"/>
      <family val="3"/>
      <charset val="128"/>
    </font>
    <font>
      <b/>
      <sz val="12"/>
      <color rgb="FFFF0000"/>
      <name val="Courier New"/>
      <family val="3"/>
    </font>
    <font>
      <sz val="6"/>
      <name val="ＭＳ Ｐゴシック"/>
      <family val="3"/>
      <charset val="128"/>
    </font>
    <font>
      <b/>
      <sz val="14"/>
      <color theme="1"/>
      <name val="游ゴシック"/>
      <family val="3"/>
      <charset val="128"/>
      <scheme val="minor"/>
    </font>
    <font>
      <sz val="11"/>
      <color theme="1"/>
      <name val="ＭＳ Ｐゴシック"/>
      <family val="3"/>
      <charset val="128"/>
    </font>
    <font>
      <sz val="16"/>
      <color theme="1"/>
      <name val="ＭＳ Ｐゴシック"/>
      <family val="3"/>
      <charset val="128"/>
    </font>
    <font>
      <sz val="11"/>
      <name val="ＭＳ 明朝"/>
      <family val="1"/>
      <charset val="128"/>
    </font>
    <font>
      <b/>
      <sz val="14"/>
      <color theme="1"/>
      <name val="ＭＳ Ｐゴシック"/>
      <family val="3"/>
      <charset val="128"/>
    </font>
    <font>
      <b/>
      <sz val="11"/>
      <color theme="1"/>
      <name val="ＭＳ Ｐゴシック"/>
      <family val="3"/>
      <charset val="128"/>
    </font>
    <font>
      <b/>
      <sz val="16"/>
      <color theme="1"/>
      <name val="ＭＳ Ｐゴシック"/>
      <family val="3"/>
      <charset val="128"/>
    </font>
    <font>
      <sz val="14"/>
      <name val="ＭＳ Ｐゴシック"/>
      <family val="3"/>
      <charset val="128"/>
    </font>
    <font>
      <sz val="11"/>
      <name val="游ゴシック"/>
      <family val="2"/>
      <scheme val="minor"/>
    </font>
    <font>
      <b/>
      <sz val="9"/>
      <color rgb="FFFF0000"/>
      <name val="ＭＳ Ｐ明朝"/>
      <family val="1"/>
      <charset val="128"/>
    </font>
    <font>
      <b/>
      <sz val="9"/>
      <color indexed="81"/>
      <name val="MS P ゴシック"/>
      <family val="3"/>
      <charset val="128"/>
    </font>
    <font>
      <u/>
      <sz val="11"/>
      <color theme="10"/>
      <name val="游ゴシック"/>
      <family val="2"/>
      <scheme val="minor"/>
    </font>
    <font>
      <sz val="12"/>
      <name val="Courier New"/>
      <family val="3"/>
      <charset val="128"/>
    </font>
    <font>
      <b/>
      <sz val="12"/>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indexed="1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249977111117893"/>
        <bgColor indexed="64"/>
      </patternFill>
    </fill>
  </fills>
  <borders count="2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hair">
        <color indexed="64"/>
      </top>
      <bottom/>
      <diagonal/>
    </border>
    <border>
      <left/>
      <right/>
      <top/>
      <bottom style="thin">
        <color indexed="64"/>
      </bottom>
      <diagonal/>
    </border>
    <border>
      <left style="medium">
        <color indexed="64"/>
      </left>
      <right/>
      <top style="hair">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style="medium">
        <color rgb="FF000000"/>
      </bottom>
      <diagonal/>
    </border>
    <border>
      <left style="thin">
        <color indexed="64"/>
      </left>
      <right/>
      <top style="hair">
        <color indexed="64"/>
      </top>
      <bottom/>
      <diagonal/>
    </border>
    <border>
      <left style="medium">
        <color indexed="64"/>
      </left>
      <right/>
      <top style="thin">
        <color rgb="FF000000"/>
      </top>
      <bottom/>
      <diagonal/>
    </border>
    <border>
      <left/>
      <right style="thin">
        <color indexed="64"/>
      </right>
      <top style="thin">
        <color rgb="FF000000"/>
      </top>
      <bottom/>
      <diagonal/>
    </border>
    <border>
      <left style="hair">
        <color indexed="64"/>
      </left>
      <right/>
      <top style="thin">
        <color rgb="FF000000"/>
      </top>
      <bottom style="hair">
        <color indexed="64"/>
      </bottom>
      <diagonal/>
    </border>
    <border>
      <left style="thin">
        <color indexed="64"/>
      </left>
      <right/>
      <top style="thin">
        <color rgb="FF000000"/>
      </top>
      <bottom style="hair">
        <color indexed="64"/>
      </bottom>
      <diagonal/>
    </border>
    <border>
      <left style="hair">
        <color indexed="64"/>
      </left>
      <right style="hair">
        <color indexed="64"/>
      </right>
      <top style="thin">
        <color rgb="FF000000"/>
      </top>
      <bottom style="hair">
        <color indexed="64"/>
      </bottom>
      <diagonal/>
    </border>
    <border>
      <left/>
      <right style="thin">
        <color indexed="64"/>
      </right>
      <top style="thin">
        <color rgb="FF000000"/>
      </top>
      <bottom style="hair">
        <color indexed="64"/>
      </bottom>
      <diagonal/>
    </border>
    <border>
      <left/>
      <right/>
      <top style="thin">
        <color rgb="FF000000"/>
      </top>
      <bottom style="hair">
        <color indexed="64"/>
      </bottom>
      <diagonal/>
    </border>
    <border>
      <left style="thin">
        <color indexed="64"/>
      </left>
      <right style="medium">
        <color indexed="64"/>
      </right>
      <top style="thin">
        <color rgb="FF000000"/>
      </top>
      <bottom style="hair">
        <color indexed="64"/>
      </bottom>
      <diagonal/>
    </border>
    <border>
      <left style="hair">
        <color indexed="64"/>
      </left>
      <right/>
      <top style="hair">
        <color indexed="64"/>
      </top>
      <bottom style="medium">
        <color rgb="FF000000"/>
      </bottom>
      <diagonal/>
    </border>
    <border>
      <left/>
      <right style="thin">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rgb="FF000000"/>
      </right>
      <top style="hair">
        <color indexed="64"/>
      </top>
      <bottom style="hair">
        <color indexed="64"/>
      </bottom>
      <diagonal/>
    </border>
    <border>
      <left/>
      <right/>
      <top style="medium">
        <color rgb="FF000000"/>
      </top>
      <bottom style="hair">
        <color indexed="64"/>
      </bottom>
      <diagonal/>
    </border>
    <border>
      <left/>
      <right style="thin">
        <color rgb="FF000000"/>
      </right>
      <top style="hair">
        <color indexed="64"/>
      </top>
      <bottom style="hair">
        <color indexed="64"/>
      </bottom>
      <diagonal/>
    </border>
    <border>
      <left/>
      <right style="thin">
        <color rgb="FF000000"/>
      </right>
      <top style="hair">
        <color indexed="64"/>
      </top>
      <bottom style="medium">
        <color rgb="FF000000"/>
      </bottom>
      <diagonal/>
    </border>
    <border>
      <left style="thin">
        <color indexed="64"/>
      </left>
      <right style="medium">
        <color rgb="FF000000"/>
      </right>
      <top style="hair">
        <color indexed="64"/>
      </top>
      <bottom/>
      <diagonal/>
    </border>
    <border>
      <left style="hair">
        <color indexed="64"/>
      </left>
      <right style="thin">
        <color rgb="FF000000"/>
      </right>
      <top style="thin">
        <color rgb="FF000000"/>
      </top>
      <bottom style="hair">
        <color indexed="64"/>
      </bottom>
      <diagonal/>
    </border>
    <border>
      <left style="hair">
        <color indexed="64"/>
      </left>
      <right style="thin">
        <color rgb="FF000000"/>
      </right>
      <top style="hair">
        <color indexed="64"/>
      </top>
      <bottom style="medium">
        <color rgb="FF000000"/>
      </bottom>
      <diagonal/>
    </border>
    <border>
      <left style="thin">
        <color indexed="64"/>
      </left>
      <right style="medium">
        <color rgb="FF000000"/>
      </right>
      <top style="hair">
        <color indexed="64"/>
      </top>
      <bottom style="medium">
        <color rgb="FF000000"/>
      </bottom>
      <diagonal/>
    </border>
    <border>
      <left style="medium">
        <color rgb="FF000000"/>
      </left>
      <right style="hair">
        <color indexed="64"/>
      </right>
      <top style="medium">
        <color rgb="FF000000"/>
      </top>
      <bottom/>
      <diagonal/>
    </border>
    <border>
      <left style="hair">
        <color indexed="64"/>
      </left>
      <right/>
      <top style="medium">
        <color rgb="FF000000"/>
      </top>
      <bottom style="hair">
        <color indexed="64"/>
      </bottom>
      <diagonal/>
    </border>
    <border diagonalUp="1">
      <left style="thin">
        <color indexed="64"/>
      </left>
      <right/>
      <top style="medium">
        <color rgb="FF000000"/>
      </top>
      <bottom/>
      <diagonal style="thin">
        <color indexed="64"/>
      </diagonal>
    </border>
    <border diagonalUp="1">
      <left/>
      <right/>
      <top style="medium">
        <color rgb="FF000000"/>
      </top>
      <bottom/>
      <diagonal style="thin">
        <color indexed="64"/>
      </diagonal>
    </border>
    <border diagonalUp="1">
      <left/>
      <right style="thin">
        <color indexed="64"/>
      </right>
      <top style="medium">
        <color rgb="FF000000"/>
      </top>
      <bottom/>
      <diagonal style="thin">
        <color indexed="64"/>
      </diagonal>
    </border>
    <border>
      <left style="thin">
        <color indexed="64"/>
      </left>
      <right style="thin">
        <color indexed="64"/>
      </right>
      <top style="medium">
        <color rgb="FF000000"/>
      </top>
      <bottom style="hair">
        <color indexed="64"/>
      </bottom>
      <diagonal/>
    </border>
    <border>
      <left style="thin">
        <color indexed="64"/>
      </left>
      <right style="medium">
        <color rgb="FF000000"/>
      </right>
      <top style="medium">
        <color rgb="FF000000"/>
      </top>
      <bottom style="hair">
        <color indexed="64"/>
      </bottom>
      <diagonal/>
    </border>
    <border>
      <left style="thin">
        <color indexed="64"/>
      </left>
      <right style="medium">
        <color rgb="FF000000"/>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medium">
        <color indexed="64"/>
      </bottom>
      <diagonal/>
    </border>
    <border diagonalUp="1">
      <left/>
      <right/>
      <top/>
      <bottom/>
      <diagonal style="hair">
        <color rgb="FF000000"/>
      </diagonal>
    </border>
    <border diagonalUp="1">
      <left/>
      <right style="thin">
        <color rgb="FF000000"/>
      </right>
      <top/>
      <bottom/>
      <diagonal style="hair">
        <color rgb="FF000000"/>
      </diagonal>
    </border>
    <border diagonalUp="1">
      <left/>
      <right/>
      <top/>
      <bottom style="medium">
        <color rgb="FF000000"/>
      </bottom>
      <diagonal style="hair">
        <color rgb="FF000000"/>
      </diagonal>
    </border>
    <border diagonalUp="1">
      <left/>
      <right style="thin">
        <color rgb="FF000000"/>
      </right>
      <top/>
      <bottom style="medium">
        <color rgb="FF000000"/>
      </bottom>
      <diagonal style="hair">
        <color rgb="FF000000"/>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hair">
        <color indexed="64"/>
      </left>
      <right style="thin">
        <color indexed="64"/>
      </right>
      <top/>
      <bottom style="hair">
        <color indexed="64"/>
      </bottom>
      <diagonal/>
    </border>
    <border>
      <left style="thin">
        <color indexed="64"/>
      </left>
      <right style="medium">
        <color rgb="FF000000"/>
      </right>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hair">
        <color indexed="64"/>
      </bottom>
      <diagonal/>
    </border>
    <border>
      <left/>
      <right style="medium">
        <color rgb="FF000000"/>
      </right>
      <top style="medium">
        <color rgb="FF000000"/>
      </top>
      <bottom style="hair">
        <color indexed="64"/>
      </bottom>
      <diagonal/>
    </border>
    <border>
      <left style="thin">
        <color rgb="FF000000"/>
      </left>
      <right/>
      <top style="hair">
        <color indexed="64"/>
      </top>
      <bottom style="medium">
        <color indexed="64"/>
      </bottom>
      <diagonal/>
    </border>
    <border>
      <left style="medium">
        <color rgb="FF000000"/>
      </left>
      <right/>
      <top style="hair">
        <color indexed="64"/>
      </top>
      <bottom style="thin">
        <color indexed="64"/>
      </bottom>
      <diagonal/>
    </border>
    <border>
      <left/>
      <right style="medium">
        <color rgb="FF000000"/>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rgb="FF000000"/>
      </left>
      <right/>
      <top style="hair">
        <color indexed="64"/>
      </top>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hair">
        <color indexed="64"/>
      </right>
      <top style="medium">
        <color indexed="64"/>
      </top>
      <bottom/>
      <diagonal/>
    </border>
    <border>
      <left/>
      <right style="hair">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medium">
        <color rgb="FF000000"/>
      </top>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diagonal/>
    </border>
    <border>
      <left style="hair">
        <color indexed="64"/>
      </left>
      <right style="thin">
        <color indexed="64"/>
      </right>
      <top/>
      <bottom/>
      <diagonal/>
    </border>
    <border>
      <left style="thin">
        <color indexed="64"/>
      </left>
      <right style="medium">
        <color indexed="64"/>
      </right>
      <top style="hair">
        <color indexed="64"/>
      </top>
      <bottom/>
      <diagonal/>
    </border>
  </borders>
  <cellStyleXfs count="5">
    <xf numFmtId="0" fontId="0" fillId="0" borderId="0"/>
    <xf numFmtId="38" fontId="1"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0" fontId="48" fillId="0" borderId="0" applyNumberFormat="0" applyFill="0" applyBorder="0" applyAlignment="0" applyProtection="0"/>
  </cellStyleXfs>
  <cellXfs count="702">
    <xf numFmtId="0" fontId="0" fillId="0" borderId="0" xfId="0"/>
    <xf numFmtId="0" fontId="3"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right" vertical="center" wrapText="1"/>
    </xf>
    <xf numFmtId="0" fontId="7" fillId="0" borderId="0" xfId="0" applyFont="1" applyAlignment="1">
      <alignment horizontal="center" vertical="center"/>
    </xf>
    <xf numFmtId="177" fontId="13" fillId="0" borderId="34" xfId="0" applyNumberFormat="1" applyFont="1" applyBorder="1" applyAlignment="1">
      <alignment vertical="center" shrinkToFit="1"/>
    </xf>
    <xf numFmtId="0" fontId="11" fillId="0" borderId="0" xfId="0" applyFont="1" applyAlignment="1">
      <alignment horizontal="center" vertical="center" wrapText="1"/>
    </xf>
    <xf numFmtId="177" fontId="13" fillId="0" borderId="49" xfId="0" applyNumberFormat="1" applyFont="1" applyBorder="1" applyAlignment="1">
      <alignment vertical="center" shrinkToFit="1"/>
    </xf>
    <xf numFmtId="0" fontId="17" fillId="0" borderId="0" xfId="0" applyFont="1" applyAlignment="1">
      <alignment horizontal="center" vertical="center" wrapText="1"/>
    </xf>
    <xf numFmtId="178" fontId="3" fillId="0" borderId="0" xfId="0" applyNumberFormat="1" applyFont="1" applyAlignment="1" applyProtection="1">
      <alignment horizontal="right" vertical="center" wrapText="1"/>
      <protection locked="0"/>
    </xf>
    <xf numFmtId="0" fontId="17"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78" fontId="22" fillId="0" borderId="0" xfId="0" applyNumberFormat="1" applyFont="1" applyAlignment="1" applyProtection="1">
      <alignment horizontal="center" vertical="center" wrapText="1"/>
      <protection locked="0"/>
    </xf>
    <xf numFmtId="0" fontId="3" fillId="0" borderId="0" xfId="0" applyFont="1" applyAlignment="1">
      <alignment horizontal="right" vertical="center" wrapText="1"/>
    </xf>
    <xf numFmtId="38" fontId="3" fillId="0" borderId="0" xfId="1" applyFont="1" applyFill="1" applyBorder="1" applyAlignment="1" applyProtection="1">
      <alignment horizontal="right" vertical="center" wrapText="1"/>
    </xf>
    <xf numFmtId="4" fontId="6" fillId="0" borderId="0" xfId="0" applyNumberFormat="1" applyFont="1" applyAlignment="1">
      <alignment horizontal="center" vertical="center" wrapText="1"/>
    </xf>
    <xf numFmtId="0" fontId="15" fillId="0" borderId="0" xfId="0" applyFont="1" applyAlignment="1">
      <alignment vertical="center" shrinkToFit="1"/>
    </xf>
    <xf numFmtId="3" fontId="6" fillId="0" borderId="0" xfId="0" applyNumberFormat="1" applyFont="1" applyAlignment="1">
      <alignment horizontal="right" vertical="center" wrapText="1"/>
    </xf>
    <xf numFmtId="0" fontId="15" fillId="0" borderId="0" xfId="0" applyFont="1" applyAlignment="1">
      <alignment horizontal="center" vertical="center" wrapText="1"/>
    </xf>
    <xf numFmtId="4" fontId="6" fillId="0" borderId="0" xfId="0" applyNumberFormat="1" applyFont="1" applyAlignment="1">
      <alignment horizontal="right" vertical="center" wrapText="1"/>
    </xf>
    <xf numFmtId="0" fontId="31" fillId="0" borderId="0" xfId="0" applyFont="1" applyAlignment="1">
      <alignment vertical="center"/>
    </xf>
    <xf numFmtId="0" fontId="11" fillId="0" borderId="0" xfId="0" applyFont="1" applyAlignment="1">
      <alignment vertical="center"/>
    </xf>
    <xf numFmtId="0" fontId="6" fillId="0" borderId="0" xfId="0" applyFont="1" applyAlignment="1">
      <alignment horizontal="right" vertical="center"/>
    </xf>
    <xf numFmtId="0" fontId="3" fillId="0" borderId="0" xfId="0" applyFont="1" applyAlignment="1">
      <alignment vertical="center"/>
    </xf>
    <xf numFmtId="177" fontId="13" fillId="0" borderId="115" xfId="0" applyNumberFormat="1" applyFont="1" applyBorder="1" applyAlignment="1">
      <alignment vertical="center" shrinkToFit="1"/>
    </xf>
    <xf numFmtId="178" fontId="26" fillId="0" borderId="0" xfId="0" applyNumberFormat="1" applyFont="1" applyAlignment="1" applyProtection="1">
      <alignment horizontal="center" vertical="center" wrapText="1"/>
      <protection locked="0"/>
    </xf>
    <xf numFmtId="177" fontId="13" fillId="0" borderId="121" xfId="0" applyNumberFormat="1" applyFont="1" applyBorder="1" applyAlignment="1">
      <alignment vertical="center" shrinkToFit="1"/>
    </xf>
    <xf numFmtId="178" fontId="25" fillId="0" borderId="0" xfId="0" applyNumberFormat="1" applyFont="1" applyAlignment="1">
      <alignment horizontal="center" vertical="center" wrapText="1"/>
    </xf>
    <xf numFmtId="177" fontId="13" fillId="0" borderId="125" xfId="0" applyNumberFormat="1" applyFont="1" applyBorder="1" applyAlignment="1">
      <alignment vertical="center" shrinkToFit="1"/>
    </xf>
    <xf numFmtId="177" fontId="13" fillId="0" borderId="128" xfId="0" applyNumberFormat="1" applyFont="1" applyBorder="1" applyAlignment="1">
      <alignment vertical="center" shrinkToFit="1"/>
    </xf>
    <xf numFmtId="177" fontId="13" fillId="0" borderId="135" xfId="0" applyNumberFormat="1" applyFont="1" applyBorder="1" applyAlignment="1">
      <alignment vertical="center" shrinkToFit="1"/>
    </xf>
    <xf numFmtId="177" fontId="13" fillId="0" borderId="136" xfId="0" applyNumberFormat="1" applyFont="1" applyBorder="1" applyAlignment="1">
      <alignment vertical="center" shrinkToFit="1"/>
    </xf>
    <xf numFmtId="0" fontId="0" fillId="0" borderId="0" xfId="0" applyAlignment="1">
      <alignment horizontal="right" vertical="center"/>
    </xf>
    <xf numFmtId="0" fontId="4" fillId="0" borderId="0" xfId="0" applyFont="1" applyAlignment="1">
      <alignment horizontal="right" vertical="center"/>
    </xf>
    <xf numFmtId="0" fontId="0" fillId="0" borderId="0" xfId="0" applyAlignment="1">
      <alignment horizontal="right" vertical="center" wrapText="1"/>
    </xf>
    <xf numFmtId="0" fontId="7" fillId="0" borderId="0" xfId="0" applyFont="1" applyAlignment="1">
      <alignment horizontal="right" vertical="center" wrapText="1"/>
    </xf>
    <xf numFmtId="0" fontId="11" fillId="0" borderId="0" xfId="0" applyFont="1" applyAlignment="1">
      <alignment horizontal="right" vertical="center" wrapText="1"/>
    </xf>
    <xf numFmtId="0" fontId="17" fillId="0" borderId="0" xfId="0" applyFont="1" applyAlignment="1">
      <alignment horizontal="right" vertical="center" wrapText="1"/>
    </xf>
    <xf numFmtId="0" fontId="17" fillId="0" borderId="0" xfId="0" applyFont="1" applyAlignment="1" applyProtection="1">
      <alignment horizontal="right" vertical="center" wrapText="1"/>
      <protection locked="0"/>
    </xf>
    <xf numFmtId="0" fontId="15" fillId="0" borderId="0" xfId="0" applyFont="1" applyAlignment="1">
      <alignment horizontal="right" vertical="center" wrapText="1"/>
    </xf>
    <xf numFmtId="0" fontId="31" fillId="0" borderId="0" xfId="0" applyFont="1" applyAlignment="1">
      <alignment horizontal="right" vertical="center"/>
    </xf>
    <xf numFmtId="0" fontId="11" fillId="0" borderId="0" xfId="0" applyFont="1" applyAlignment="1">
      <alignment horizontal="right" vertical="center"/>
    </xf>
    <xf numFmtId="0" fontId="33" fillId="0" borderId="0" xfId="0" applyFont="1" applyAlignment="1">
      <alignment horizontal="left" vertical="center"/>
    </xf>
    <xf numFmtId="0" fontId="0" fillId="2" borderId="1" xfId="0" applyFill="1" applyBorder="1" applyAlignment="1">
      <alignment horizontal="center" vertical="center"/>
    </xf>
    <xf numFmtId="38" fontId="0" fillId="2" borderId="0" xfId="1" applyFont="1" applyFill="1">
      <alignment vertical="center"/>
    </xf>
    <xf numFmtId="0" fontId="6" fillId="2" borderId="0" xfId="0" applyFont="1" applyFill="1" applyAlignment="1">
      <alignment horizontal="center" vertical="center"/>
    </xf>
    <xf numFmtId="0" fontId="11" fillId="2" borderId="36"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177" fontId="6" fillId="2" borderId="39" xfId="1" applyNumberFormat="1" applyFont="1" applyFill="1" applyBorder="1" applyAlignment="1" applyProtection="1">
      <alignment vertical="center" shrinkToFit="1"/>
    </xf>
    <xf numFmtId="0" fontId="11" fillId="2" borderId="45"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177" fontId="6" fillId="2" borderId="48" xfId="1" applyNumberFormat="1" applyFont="1" applyFill="1" applyBorder="1" applyAlignment="1" applyProtection="1">
      <alignment vertical="center" shrinkToFit="1"/>
    </xf>
    <xf numFmtId="178" fontId="12" fillId="2" borderId="43" xfId="0" applyNumberFormat="1"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177" fontId="6" fillId="2" borderId="59" xfId="1" applyNumberFormat="1" applyFont="1" applyFill="1" applyBorder="1" applyAlignment="1" applyProtection="1">
      <alignment vertical="center" shrinkToFit="1"/>
    </xf>
    <xf numFmtId="0" fontId="11" fillId="2" borderId="65" xfId="0" applyFont="1" applyFill="1" applyBorder="1" applyAlignment="1">
      <alignment horizontal="center" vertical="center" shrinkToFit="1"/>
    </xf>
    <xf numFmtId="0" fontId="8" fillId="2" borderId="67" xfId="0" applyFont="1" applyFill="1" applyBorder="1" applyAlignment="1">
      <alignment horizontal="center" vertical="center" shrinkToFit="1"/>
    </xf>
    <xf numFmtId="177" fontId="6" fillId="2" borderId="68" xfId="1" applyNumberFormat="1" applyFont="1" applyFill="1" applyBorder="1" applyAlignment="1" applyProtection="1">
      <alignment vertical="center" shrinkToFit="1"/>
    </xf>
    <xf numFmtId="0" fontId="17" fillId="2" borderId="56" xfId="0" applyFont="1" applyFill="1" applyBorder="1" applyAlignment="1">
      <alignment horizontal="center" vertical="center" shrinkToFit="1"/>
    </xf>
    <xf numFmtId="177" fontId="6" fillId="2" borderId="139" xfId="1" applyNumberFormat="1" applyFont="1" applyFill="1" applyBorder="1" applyAlignment="1" applyProtection="1">
      <alignment vertical="center" shrinkToFit="1"/>
    </xf>
    <xf numFmtId="179" fontId="6" fillId="2" borderId="46" xfId="0" applyNumberFormat="1" applyFont="1" applyFill="1" applyBorder="1" applyAlignment="1">
      <alignment horizontal="center" vertical="center" shrinkToFit="1"/>
    </xf>
    <xf numFmtId="177" fontId="6" fillId="2" borderId="117" xfId="1" applyNumberFormat="1" applyFont="1" applyFill="1" applyBorder="1" applyAlignment="1" applyProtection="1">
      <alignment vertical="center" shrinkToFit="1"/>
    </xf>
    <xf numFmtId="0" fontId="17" fillId="2" borderId="45" xfId="0" applyFont="1" applyFill="1" applyBorder="1" applyAlignment="1">
      <alignment horizontal="center" vertical="center" shrinkToFit="1"/>
    </xf>
    <xf numFmtId="0" fontId="17" fillId="2" borderId="65" xfId="0" applyFont="1" applyFill="1" applyBorder="1" applyAlignment="1">
      <alignment horizontal="center" vertical="center" shrinkToFit="1"/>
    </xf>
    <xf numFmtId="0" fontId="8" fillId="2" borderId="65" xfId="0" applyFont="1" applyFill="1" applyBorder="1" applyAlignment="1">
      <alignment horizontal="center" vertical="center" shrinkToFit="1"/>
    </xf>
    <xf numFmtId="177" fontId="6" fillId="2" borderId="76" xfId="1" applyNumberFormat="1" applyFont="1" applyFill="1" applyBorder="1" applyAlignment="1" applyProtection="1">
      <alignment vertical="center" shrinkToFit="1"/>
    </xf>
    <xf numFmtId="0" fontId="17" fillId="2" borderId="45" xfId="0" applyFont="1" applyFill="1" applyBorder="1" applyAlignment="1" applyProtection="1">
      <alignment horizontal="center" vertical="center" shrinkToFit="1"/>
      <protection locked="0"/>
    </xf>
    <xf numFmtId="0" fontId="17" fillId="2" borderId="81"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177" fontId="6" fillId="2" borderId="82" xfId="1" applyNumberFormat="1" applyFont="1" applyFill="1" applyBorder="1" applyAlignment="1" applyProtection="1">
      <alignment vertical="center" shrinkToFit="1"/>
    </xf>
    <xf numFmtId="0" fontId="17" fillId="2" borderId="110" xfId="0" applyFont="1" applyFill="1" applyBorder="1" applyAlignment="1">
      <alignment horizontal="center" vertical="center" shrinkToFit="1"/>
    </xf>
    <xf numFmtId="0" fontId="8" fillId="2" borderId="112" xfId="0" applyFont="1" applyFill="1" applyBorder="1" applyAlignment="1">
      <alignment horizontal="center" vertical="center" shrinkToFit="1"/>
    </xf>
    <xf numFmtId="177" fontId="6" fillId="2" borderId="113" xfId="1" applyNumberFormat="1" applyFont="1" applyFill="1" applyBorder="1" applyAlignment="1" applyProtection="1">
      <alignment vertical="center" shrinkToFit="1"/>
    </xf>
    <xf numFmtId="0" fontId="7" fillId="2" borderId="77" xfId="0" applyFont="1" applyFill="1" applyBorder="1" applyAlignment="1">
      <alignment horizontal="center" vertical="center" shrinkToFit="1"/>
    </xf>
    <xf numFmtId="0" fontId="7" fillId="2" borderId="126" xfId="0" applyFont="1" applyFill="1" applyBorder="1" applyAlignment="1">
      <alignment horizontal="center" vertical="center" shrinkToFit="1"/>
    </xf>
    <xf numFmtId="0" fontId="7" fillId="2" borderId="127" xfId="0" applyFont="1" applyFill="1" applyBorder="1" applyAlignment="1">
      <alignment horizontal="center" vertical="center" shrinkToFit="1"/>
    </xf>
    <xf numFmtId="38" fontId="11" fillId="2" borderId="5" xfId="1" applyFont="1" applyFill="1" applyBorder="1" applyAlignment="1" applyProtection="1">
      <alignment horizontal="center" vertical="center" wrapText="1"/>
      <protection locked="0"/>
    </xf>
    <xf numFmtId="178" fontId="6" fillId="2" borderId="6" xfId="0" applyNumberFormat="1" applyFont="1" applyFill="1" applyBorder="1" applyAlignment="1" applyProtection="1">
      <alignment horizontal="center" vertical="center" wrapText="1"/>
      <protection locked="0"/>
    </xf>
    <xf numFmtId="0" fontId="15" fillId="2" borderId="130" xfId="0" applyFont="1" applyFill="1" applyBorder="1" applyAlignment="1">
      <alignment horizontal="center" vertical="center" shrinkToFit="1"/>
    </xf>
    <xf numFmtId="0" fontId="15" fillId="2" borderId="137" xfId="0" applyFont="1" applyFill="1" applyBorder="1" applyAlignment="1">
      <alignment horizontal="center" vertical="center" shrinkToFit="1"/>
    </xf>
    <xf numFmtId="0" fontId="15" fillId="2" borderId="116" xfId="0" applyFont="1" applyFill="1" applyBorder="1" applyAlignment="1">
      <alignment horizontal="center" vertical="center" shrinkToFit="1"/>
    </xf>
    <xf numFmtId="182" fontId="34" fillId="4" borderId="43" xfId="0" applyNumberFormat="1" applyFont="1" applyFill="1" applyBorder="1" applyAlignment="1">
      <alignment horizontal="center" vertical="center" shrinkToFit="1"/>
    </xf>
    <xf numFmtId="183" fontId="21" fillId="4" borderId="134" xfId="0" applyNumberFormat="1" applyFont="1" applyFill="1" applyBorder="1" applyAlignment="1">
      <alignment horizontal="center" vertical="center" shrinkToFit="1"/>
    </xf>
    <xf numFmtId="183" fontId="21" fillId="4" borderId="120" xfId="0" applyNumberFormat="1" applyFont="1" applyFill="1" applyBorder="1" applyAlignment="1">
      <alignment horizontal="center" vertical="center" shrinkToFit="1"/>
    </xf>
    <xf numFmtId="183" fontId="21" fillId="4" borderId="51" xfId="0" applyNumberFormat="1" applyFont="1" applyFill="1" applyBorder="1" applyAlignment="1">
      <alignment horizontal="center" vertical="center" shrinkToFit="1"/>
    </xf>
    <xf numFmtId="0" fontId="0" fillId="0" borderId="0" xfId="0" applyAlignment="1">
      <alignment horizontal="center" vertical="center"/>
    </xf>
    <xf numFmtId="176" fontId="6" fillId="2" borderId="37" xfId="0" applyNumberFormat="1" applyFont="1" applyFill="1" applyBorder="1" applyAlignment="1">
      <alignment horizontal="center" vertical="center" shrinkToFit="1"/>
    </xf>
    <xf numFmtId="178" fontId="12" fillId="2" borderId="40" xfId="0" applyNumberFormat="1" applyFont="1" applyFill="1" applyBorder="1" applyAlignment="1">
      <alignment horizontal="center" vertical="center" shrinkToFit="1"/>
    </xf>
    <xf numFmtId="176" fontId="6" fillId="2" borderId="46" xfId="0" applyNumberFormat="1" applyFont="1" applyFill="1" applyBorder="1" applyAlignment="1">
      <alignment horizontal="center" vertical="center" shrinkToFit="1"/>
    </xf>
    <xf numFmtId="176" fontId="6" fillId="2" borderId="57" xfId="0" applyNumberFormat="1" applyFont="1" applyFill="1" applyBorder="1" applyAlignment="1">
      <alignment horizontal="center" vertical="center" shrinkToFit="1"/>
    </xf>
    <xf numFmtId="178" fontId="12" fillId="2" borderId="60" xfId="0" applyNumberFormat="1" applyFont="1" applyFill="1" applyBorder="1" applyAlignment="1">
      <alignment horizontal="center" vertical="center" shrinkToFit="1"/>
    </xf>
    <xf numFmtId="176" fontId="6" fillId="2" borderId="66" xfId="0" applyNumberFormat="1" applyFont="1" applyFill="1" applyBorder="1" applyAlignment="1">
      <alignment horizontal="center" vertical="center" shrinkToFit="1"/>
    </xf>
    <xf numFmtId="178" fontId="12" fillId="2" borderId="69" xfId="0" applyNumberFormat="1" applyFont="1" applyFill="1" applyBorder="1" applyAlignment="1">
      <alignment horizontal="center" vertical="center" shrinkToFit="1"/>
    </xf>
    <xf numFmtId="179" fontId="6" fillId="2" borderId="66" xfId="0" applyNumberFormat="1" applyFont="1" applyFill="1" applyBorder="1" applyAlignment="1">
      <alignment horizontal="center" vertical="center" shrinkToFit="1"/>
    </xf>
    <xf numFmtId="179" fontId="6" fillId="2" borderId="138" xfId="0" applyNumberFormat="1" applyFont="1" applyFill="1" applyBorder="1" applyAlignment="1">
      <alignment horizontal="center" vertical="center" shrinkToFit="1"/>
    </xf>
    <xf numFmtId="178" fontId="12" fillId="2" borderId="119" xfId="0" applyNumberFormat="1" applyFont="1" applyFill="1" applyBorder="1" applyAlignment="1">
      <alignment horizontal="center" vertical="center" shrinkToFit="1"/>
    </xf>
    <xf numFmtId="179" fontId="6" fillId="2" borderId="107" xfId="0" applyNumberFormat="1" applyFont="1" applyFill="1" applyBorder="1" applyAlignment="1">
      <alignment horizontal="center" vertical="center" shrinkToFit="1"/>
    </xf>
    <xf numFmtId="178" fontId="12" fillId="2" borderId="93" xfId="0" applyNumberFormat="1" applyFont="1" applyFill="1" applyBorder="1" applyAlignment="1">
      <alignment horizontal="center" vertical="center" shrinkToFit="1"/>
    </xf>
    <xf numFmtId="179" fontId="6" fillId="2" borderId="57" xfId="0" applyNumberFormat="1" applyFont="1" applyFill="1" applyBorder="1" applyAlignment="1">
      <alignment horizontal="center" vertical="center" shrinkToFit="1"/>
    </xf>
    <xf numFmtId="180" fontId="6" fillId="2" borderId="46" xfId="0" applyNumberFormat="1" applyFont="1" applyFill="1" applyBorder="1" applyAlignment="1">
      <alignment horizontal="center" vertical="center" shrinkToFit="1"/>
    </xf>
    <xf numFmtId="180" fontId="6" fillId="2" borderId="107" xfId="0" applyNumberFormat="1" applyFont="1" applyFill="1" applyBorder="1" applyAlignment="1">
      <alignment horizontal="center" vertical="center" shrinkToFit="1"/>
    </xf>
    <xf numFmtId="180" fontId="6" fillId="2" borderId="57" xfId="0" applyNumberFormat="1" applyFont="1" applyFill="1" applyBorder="1" applyAlignment="1">
      <alignment horizontal="center" vertical="center" shrinkToFit="1"/>
    </xf>
    <xf numFmtId="176" fontId="34" fillId="4" borderId="66" xfId="0" applyNumberFormat="1" applyFont="1" applyFill="1" applyBorder="1" applyAlignment="1" applyProtection="1">
      <alignment horizontal="center" vertical="center" shrinkToFit="1"/>
      <protection locked="0"/>
    </xf>
    <xf numFmtId="178" fontId="35" fillId="4" borderId="69" xfId="0" applyNumberFormat="1" applyFont="1" applyFill="1" applyBorder="1" applyAlignment="1" applyProtection="1">
      <alignment horizontal="center" vertical="center" shrinkToFit="1"/>
      <protection locked="0"/>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7" fillId="2" borderId="152" xfId="0" applyFont="1" applyFill="1" applyBorder="1" applyAlignment="1">
      <alignment horizontal="center" vertical="center" shrinkToFit="1"/>
    </xf>
    <xf numFmtId="178" fontId="6" fillId="0" borderId="119" xfId="0" applyNumberFormat="1" applyFont="1" applyBorder="1" applyAlignment="1">
      <alignment horizontal="center" vertical="center" shrinkToFit="1"/>
    </xf>
    <xf numFmtId="177" fontId="13" fillId="0" borderId="153" xfId="0" applyNumberFormat="1" applyFont="1" applyBorder="1" applyAlignment="1">
      <alignment vertical="center" shrinkToFit="1"/>
    </xf>
    <xf numFmtId="0" fontId="7" fillId="0" borderId="0" xfId="0" applyFont="1" applyAlignment="1">
      <alignment vertical="center"/>
    </xf>
    <xf numFmtId="38" fontId="0" fillId="0" borderId="0" xfId="1" applyFont="1" applyFill="1">
      <alignment vertical="center"/>
    </xf>
    <xf numFmtId="38" fontId="7" fillId="0" borderId="0" xfId="1" applyFont="1" applyFill="1">
      <alignment vertical="center"/>
    </xf>
    <xf numFmtId="0" fontId="30" fillId="0" borderId="0" xfId="0" applyFont="1" applyAlignment="1">
      <alignment vertical="center"/>
    </xf>
    <xf numFmtId="49" fontId="7" fillId="0" borderId="0" xfId="0" applyNumberFormat="1" applyFont="1" applyAlignment="1">
      <alignment horizontal="right" vertical="center"/>
    </xf>
    <xf numFmtId="49" fontId="0" fillId="0" borderId="0" xfId="0" applyNumberFormat="1" applyAlignment="1">
      <alignment vertical="center"/>
    </xf>
    <xf numFmtId="38" fontId="0" fillId="0" borderId="0" xfId="1" applyFont="1" applyFill="1" applyAlignment="1">
      <alignment vertical="center"/>
    </xf>
    <xf numFmtId="0" fontId="0" fillId="0" borderId="1" xfId="0" applyBorder="1" applyAlignment="1">
      <alignment horizontal="center" vertical="center"/>
    </xf>
    <xf numFmtId="0" fontId="5" fillId="0" borderId="0" xfId="0" applyFont="1" applyAlignment="1">
      <alignment vertical="center"/>
    </xf>
    <xf numFmtId="0" fontId="11" fillId="0" borderId="0" xfId="0" applyFont="1" applyAlignment="1">
      <alignment vertical="center" wrapText="1"/>
    </xf>
    <xf numFmtId="38" fontId="3" fillId="0" borderId="0" xfId="1" applyFont="1" applyFill="1">
      <alignment vertical="center"/>
    </xf>
    <xf numFmtId="0" fontId="28" fillId="0" borderId="98" xfId="0" applyFont="1" applyBorder="1" applyAlignment="1">
      <alignment horizontal="center" vertical="center"/>
    </xf>
    <xf numFmtId="0" fontId="37" fillId="0" borderId="0" xfId="0" applyFont="1" applyAlignment="1">
      <alignment vertical="center"/>
    </xf>
    <xf numFmtId="0" fontId="4" fillId="0" borderId="0" xfId="0" applyFont="1" applyAlignment="1">
      <alignment horizontal="center" vertical="center"/>
    </xf>
    <xf numFmtId="0" fontId="0" fillId="0" borderId="0" xfId="0" applyAlignment="1">
      <alignment horizontal="center" vertical="center" textRotation="255" wrapText="1"/>
    </xf>
    <xf numFmtId="0" fontId="11" fillId="0" borderId="0" xfId="0" applyFont="1" applyAlignment="1" applyProtection="1">
      <alignment horizontal="center" vertical="center" wrapText="1"/>
      <protection locked="0"/>
    </xf>
    <xf numFmtId="0" fontId="5" fillId="0" borderId="0" xfId="0" applyFont="1" applyAlignment="1">
      <alignment horizontal="left" vertical="center"/>
    </xf>
    <xf numFmtId="0" fontId="0" fillId="0" borderId="0" xfId="0" applyAlignment="1">
      <alignment horizontal="center" vertical="center" shrinkToFit="1"/>
    </xf>
    <xf numFmtId="38" fontId="0" fillId="0" borderId="0" xfId="1" applyFont="1" applyFill="1" applyBorder="1" applyAlignment="1">
      <alignment horizontal="center" vertical="center" shrinkToFit="1"/>
    </xf>
    <xf numFmtId="0" fontId="15" fillId="0" borderId="0" xfId="0" applyFont="1" applyAlignment="1">
      <alignment horizontal="center" vertical="center" shrinkToFit="1"/>
    </xf>
    <xf numFmtId="0" fontId="0" fillId="0" borderId="0" xfId="0" applyAlignment="1">
      <alignment vertical="center" shrinkToFit="1"/>
    </xf>
    <xf numFmtId="0" fontId="27" fillId="0" borderId="0" xfId="0" applyFont="1" applyAlignment="1">
      <alignment horizontal="right" vertical="center"/>
    </xf>
    <xf numFmtId="184" fontId="27" fillId="0" borderId="0" xfId="0" applyNumberFormat="1" applyFont="1" applyAlignment="1">
      <alignment horizontal="right" vertical="center" shrinkToFit="1"/>
    </xf>
    <xf numFmtId="0" fontId="7" fillId="0" borderId="0" xfId="0" applyFont="1" applyAlignment="1">
      <alignment vertical="center" wrapText="1"/>
    </xf>
    <xf numFmtId="0" fontId="11" fillId="0" borderId="0" xfId="0" applyFont="1" applyAlignment="1">
      <alignment horizontal="center" vertical="center" shrinkToFit="1"/>
    </xf>
    <xf numFmtId="182" fontId="6" fillId="4" borderId="123" xfId="0" applyNumberFormat="1" applyFont="1" applyFill="1" applyBorder="1" applyAlignment="1">
      <alignment horizontal="center" vertical="center" shrinkToFit="1"/>
    </xf>
    <xf numFmtId="182" fontId="6" fillId="4" borderId="43" xfId="0" applyNumberFormat="1" applyFont="1" applyFill="1" applyBorder="1" applyAlignment="1">
      <alignment horizontal="center" vertical="center" shrinkToFit="1"/>
    </xf>
    <xf numFmtId="182" fontId="6" fillId="4" borderId="124" xfId="0" applyNumberFormat="1" applyFont="1" applyFill="1" applyBorder="1" applyAlignment="1">
      <alignment horizontal="center" vertical="center" shrinkToFit="1"/>
    </xf>
    <xf numFmtId="0" fontId="0" fillId="2" borderId="0" xfId="0" applyFill="1" applyAlignment="1">
      <alignment horizontal="center" vertical="center"/>
    </xf>
    <xf numFmtId="0" fontId="4" fillId="2" borderId="0" xfId="0" applyFont="1" applyFill="1" applyAlignment="1">
      <alignment horizontal="center" vertical="center"/>
    </xf>
    <xf numFmtId="0" fontId="15" fillId="2" borderId="167" xfId="0" applyFont="1" applyFill="1" applyBorder="1" applyAlignment="1">
      <alignment horizontal="center" vertical="center" shrinkToFit="1"/>
    </xf>
    <xf numFmtId="178" fontId="13" fillId="4" borderId="43" xfId="0" applyNumberFormat="1" applyFont="1" applyFill="1" applyBorder="1" applyAlignment="1" applyProtection="1">
      <alignment horizontal="center" vertical="center" shrinkToFit="1"/>
      <protection locked="0"/>
    </xf>
    <xf numFmtId="178" fontId="13" fillId="4" borderId="83" xfId="0" applyNumberFormat="1" applyFont="1" applyFill="1" applyBorder="1" applyAlignment="1" applyProtection="1">
      <alignment horizontal="center" vertical="center" shrinkToFit="1"/>
      <protection locked="0"/>
    </xf>
    <xf numFmtId="0" fontId="6" fillId="4" borderId="79" xfId="0" applyFont="1" applyFill="1" applyBorder="1" applyAlignment="1" applyProtection="1">
      <alignment horizontal="center" vertical="center" shrinkToFit="1"/>
      <protection locked="0"/>
    </xf>
    <xf numFmtId="178" fontId="12" fillId="4" borderId="114" xfId="0" applyNumberFormat="1" applyFont="1" applyFill="1" applyBorder="1" applyAlignment="1">
      <alignment horizontal="center" vertical="center" shrinkToFit="1"/>
    </xf>
    <xf numFmtId="179" fontId="6" fillId="4" borderId="111" xfId="0" applyNumberFormat="1" applyFont="1" applyFill="1" applyBorder="1" applyAlignment="1">
      <alignment horizontal="center" vertical="center" shrinkToFit="1"/>
    </xf>
    <xf numFmtId="0" fontId="38" fillId="0" borderId="0" xfId="0" applyFont="1" applyAlignment="1">
      <alignment vertical="center"/>
    </xf>
    <xf numFmtId="0" fontId="40" fillId="0" borderId="0" xfId="0" applyFont="1" applyAlignment="1">
      <alignment vertical="center"/>
    </xf>
    <xf numFmtId="0" fontId="38" fillId="2" borderId="0" xfId="0" applyFont="1" applyFill="1" applyAlignment="1">
      <alignment vertical="center"/>
    </xf>
    <xf numFmtId="38" fontId="38" fillId="2" borderId="0" xfId="1" applyFont="1" applyFill="1">
      <alignment vertical="center"/>
    </xf>
    <xf numFmtId="0" fontId="38" fillId="2" borderId="2" xfId="0" applyFont="1" applyFill="1" applyBorder="1" applyAlignment="1">
      <alignment vertical="center"/>
    </xf>
    <xf numFmtId="0" fontId="0" fillId="0" borderId="0" xfId="0" applyAlignment="1">
      <alignment horizontal="left" vertical="center"/>
    </xf>
    <xf numFmtId="0" fontId="28" fillId="3" borderId="188" xfId="0" applyFont="1" applyFill="1" applyBorder="1" applyAlignment="1">
      <alignment horizontal="center" vertical="center"/>
    </xf>
    <xf numFmtId="0" fontId="38" fillId="2" borderId="195" xfId="0" applyFont="1" applyFill="1" applyBorder="1" applyAlignment="1">
      <alignment vertical="center"/>
    </xf>
    <xf numFmtId="0" fontId="43" fillId="2" borderId="189" xfId="0" applyFont="1" applyFill="1" applyBorder="1" applyAlignment="1">
      <alignment vertical="center"/>
    </xf>
    <xf numFmtId="0" fontId="43" fillId="2" borderId="143" xfId="0" applyFont="1" applyFill="1" applyBorder="1" applyAlignment="1">
      <alignment vertical="center"/>
    </xf>
    <xf numFmtId="0" fontId="43" fillId="2" borderId="175" xfId="0" applyFont="1" applyFill="1" applyBorder="1" applyAlignment="1">
      <alignment vertical="center"/>
    </xf>
    <xf numFmtId="0" fontId="39" fillId="2" borderId="73" xfId="0" applyFont="1" applyFill="1" applyBorder="1" applyAlignment="1">
      <alignment vertical="center"/>
    </xf>
    <xf numFmtId="0" fontId="43" fillId="2" borderId="174" xfId="0" applyFont="1" applyFill="1" applyBorder="1" applyAlignment="1">
      <alignment vertical="center"/>
    </xf>
    <xf numFmtId="0" fontId="39" fillId="2" borderId="28" xfId="0" applyFont="1" applyFill="1" applyBorder="1" applyAlignment="1">
      <alignment vertical="center"/>
    </xf>
    <xf numFmtId="0" fontId="43" fillId="2" borderId="28" xfId="0" applyFont="1" applyFill="1" applyBorder="1" applyAlignment="1">
      <alignment vertical="center"/>
    </xf>
    <xf numFmtId="0" fontId="43" fillId="2" borderId="28" xfId="0" applyFont="1" applyFill="1" applyBorder="1" applyAlignment="1">
      <alignment vertical="center" shrinkToFit="1"/>
    </xf>
    <xf numFmtId="0" fontId="43" fillId="2" borderId="181" xfId="0" applyFont="1" applyFill="1" applyBorder="1" applyAlignment="1">
      <alignment vertical="center"/>
    </xf>
    <xf numFmtId="0" fontId="43" fillId="2" borderId="27" xfId="0" applyFont="1" applyFill="1" applyBorder="1" applyAlignment="1">
      <alignment vertical="center"/>
    </xf>
    <xf numFmtId="0" fontId="38" fillId="2" borderId="0" xfId="0" applyFont="1" applyFill="1" applyAlignment="1">
      <alignment horizontal="center" vertical="center"/>
    </xf>
    <xf numFmtId="0" fontId="43" fillId="2" borderId="0" xfId="0" applyFont="1" applyFill="1" applyAlignment="1">
      <alignment vertical="center"/>
    </xf>
    <xf numFmtId="0" fontId="39" fillId="2" borderId="0" xfId="0" applyFont="1" applyFill="1" applyAlignment="1">
      <alignment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xf>
    <xf numFmtId="0" fontId="42" fillId="0" borderId="0" xfId="0" applyFont="1" applyAlignment="1">
      <alignment vertical="center"/>
    </xf>
    <xf numFmtId="49" fontId="38" fillId="0" borderId="0" xfId="0" applyNumberFormat="1" applyFont="1" applyAlignment="1">
      <alignment horizontal="center" vertical="top"/>
    </xf>
    <xf numFmtId="0" fontId="3" fillId="0" borderId="0" xfId="0" applyFont="1" applyAlignment="1">
      <alignment horizontal="center" vertical="center"/>
    </xf>
    <xf numFmtId="0" fontId="3" fillId="0" borderId="0" xfId="0" applyFont="1" applyAlignment="1">
      <alignment horizontal="left" vertical="center"/>
    </xf>
    <xf numFmtId="0" fontId="17" fillId="2" borderId="36" xfId="0" applyFont="1" applyFill="1" applyBorder="1" applyAlignment="1">
      <alignment horizontal="center" vertical="center" shrinkToFit="1"/>
    </xf>
    <xf numFmtId="179" fontId="6" fillId="2" borderId="37" xfId="0" applyNumberFormat="1" applyFont="1" applyFill="1" applyBorder="1" applyAlignment="1">
      <alignment horizontal="center" vertical="center" shrinkToFit="1"/>
    </xf>
    <xf numFmtId="0" fontId="17" fillId="2" borderId="81" xfId="0" applyFont="1" applyFill="1" applyBorder="1" applyAlignment="1">
      <alignment horizontal="center" vertical="center" shrinkToFit="1"/>
    </xf>
    <xf numFmtId="179" fontId="6" fillId="4" borderId="79" xfId="0" applyNumberFormat="1" applyFont="1" applyFill="1" applyBorder="1" applyAlignment="1">
      <alignment horizontal="center" vertical="center" shrinkToFit="1"/>
    </xf>
    <xf numFmtId="0" fontId="8" fillId="2" borderId="199" xfId="0" applyFont="1" applyFill="1" applyBorder="1" applyAlignment="1">
      <alignment horizontal="center" vertical="center" shrinkToFit="1"/>
    </xf>
    <xf numFmtId="177" fontId="6" fillId="2" borderId="200" xfId="1" applyNumberFormat="1" applyFont="1" applyFill="1" applyBorder="1" applyAlignment="1" applyProtection="1">
      <alignment vertical="center" shrinkToFit="1"/>
    </xf>
    <xf numFmtId="178" fontId="12" fillId="4" borderId="83" xfId="0" applyNumberFormat="1" applyFont="1" applyFill="1" applyBorder="1" applyAlignment="1">
      <alignment horizontal="center" vertical="center" shrinkToFit="1"/>
    </xf>
    <xf numFmtId="177" fontId="13" fillId="0" borderId="84" xfId="0" applyNumberFormat="1" applyFont="1" applyBorder="1" applyAlignment="1">
      <alignment vertical="center" shrinkToFit="1"/>
    </xf>
    <xf numFmtId="0" fontId="11" fillId="0" borderId="6" xfId="0" applyFont="1" applyBorder="1" applyAlignment="1">
      <alignment horizontal="center" vertical="center" wrapText="1"/>
    </xf>
    <xf numFmtId="0" fontId="11" fillId="0" borderId="26" xfId="0" applyFont="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7" fillId="0" borderId="0" xfId="0" applyFont="1" applyAlignment="1">
      <alignment horizontal="center" vertical="center" textRotation="255" wrapText="1"/>
    </xf>
    <xf numFmtId="177" fontId="13" fillId="0" borderId="0" xfId="0" applyNumberFormat="1" applyFont="1" applyAlignment="1" applyProtection="1">
      <alignment vertical="center" shrinkToFit="1"/>
      <protection locked="0"/>
    </xf>
    <xf numFmtId="38" fontId="11" fillId="0" borderId="26" xfId="1" applyFont="1" applyFill="1" applyBorder="1" applyAlignment="1" applyProtection="1">
      <alignment horizontal="center" vertical="center" shrinkToFit="1"/>
      <protection locked="0"/>
    </xf>
    <xf numFmtId="0" fontId="17" fillId="0" borderId="26"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177" fontId="6" fillId="0" borderId="26" xfId="1" applyNumberFormat="1" applyFont="1" applyFill="1" applyBorder="1" applyAlignment="1" applyProtection="1">
      <alignment vertical="center" shrinkToFit="1"/>
    </xf>
    <xf numFmtId="178" fontId="13" fillId="0" borderId="26" xfId="0" applyNumberFormat="1" applyFont="1" applyBorder="1" applyAlignment="1" applyProtection="1">
      <alignment horizontal="center" vertical="center" shrinkToFit="1"/>
      <protection locked="0"/>
    </xf>
    <xf numFmtId="177" fontId="13" fillId="0" borderId="26" xfId="0" applyNumberFormat="1" applyFont="1" applyBorder="1" applyAlignment="1" applyProtection="1">
      <alignment vertical="center" shrinkToFit="1"/>
      <protection locked="0"/>
    </xf>
    <xf numFmtId="0" fontId="5" fillId="0" borderId="26" xfId="0" applyFont="1" applyBorder="1" applyAlignment="1">
      <alignment horizontal="left" vertical="center"/>
    </xf>
    <xf numFmtId="181" fontId="24" fillId="2" borderId="0" xfId="1" applyNumberFormat="1" applyFont="1" applyFill="1" applyBorder="1" applyAlignment="1" applyProtection="1">
      <alignment horizontal="center" vertical="center" shrinkToFit="1"/>
    </xf>
    <xf numFmtId="0" fontId="17" fillId="2" borderId="0" xfId="0" applyFont="1" applyFill="1" applyAlignment="1">
      <alignment horizontal="center" vertical="center" wrapText="1"/>
    </xf>
    <xf numFmtId="0" fontId="10" fillId="0" borderId="201" xfId="0" applyFont="1" applyBorder="1" applyAlignment="1">
      <alignment horizontal="center" vertical="center" textRotation="255" wrapText="1"/>
    </xf>
    <xf numFmtId="0" fontId="7" fillId="2" borderId="0" xfId="0" applyFont="1" applyFill="1" applyAlignment="1">
      <alignment horizontal="center" vertical="center" shrinkToFit="1"/>
    </xf>
    <xf numFmtId="38" fontId="11" fillId="2" borderId="26" xfId="1" applyFont="1" applyFill="1" applyBorder="1" applyAlignment="1" applyProtection="1">
      <alignment horizontal="center" vertical="center" shrinkToFit="1"/>
    </xf>
    <xf numFmtId="177" fontId="13" fillId="0" borderId="0" xfId="0" applyNumberFormat="1" applyFont="1" applyAlignment="1">
      <alignment vertical="center" shrinkToFit="1"/>
    </xf>
    <xf numFmtId="182" fontId="6" fillId="0" borderId="26" xfId="0" applyNumberFormat="1" applyFont="1" applyBorder="1" applyAlignment="1">
      <alignment horizontal="center" vertical="center" shrinkToFit="1"/>
    </xf>
    <xf numFmtId="177" fontId="30" fillId="0" borderId="1" xfId="0" applyNumberFormat="1" applyFont="1" applyBorder="1" applyAlignment="1">
      <alignment horizontal="center" vertical="center"/>
    </xf>
    <xf numFmtId="0" fontId="7" fillId="0" borderId="98" xfId="0" applyFont="1" applyBorder="1" applyAlignment="1">
      <alignment horizontal="center" vertical="center" wrapText="1"/>
    </xf>
    <xf numFmtId="0" fontId="7" fillId="2" borderId="98" xfId="0" applyFont="1" applyFill="1" applyBorder="1" applyAlignment="1">
      <alignment horizontal="center" vertical="center" wrapText="1"/>
    </xf>
    <xf numFmtId="0" fontId="44" fillId="0" borderId="0" xfId="0" applyFont="1" applyAlignment="1">
      <alignment vertical="center"/>
    </xf>
    <xf numFmtId="0" fontId="30" fillId="2" borderId="1" xfId="0" applyFont="1" applyFill="1" applyBorder="1" applyAlignment="1">
      <alignment horizontal="center" vertical="center" wrapText="1"/>
    </xf>
    <xf numFmtId="177" fontId="7" fillId="0" borderId="98" xfId="0" applyNumberFormat="1" applyFont="1" applyBorder="1" applyAlignment="1">
      <alignment horizontal="center" vertical="center" wrapText="1"/>
    </xf>
    <xf numFmtId="177" fontId="7" fillId="2" borderId="98" xfId="0" applyNumberFormat="1" applyFont="1" applyFill="1" applyBorder="1" applyAlignment="1">
      <alignment horizontal="center" vertical="center" wrapText="1"/>
    </xf>
    <xf numFmtId="177" fontId="13" fillId="0" borderId="170" xfId="0" applyNumberFormat="1" applyFont="1" applyBorder="1" applyAlignment="1" applyProtection="1">
      <alignment horizontal="right" vertical="center" wrapText="1"/>
      <protection locked="0"/>
    </xf>
    <xf numFmtId="0" fontId="42" fillId="0" borderId="0" xfId="0" applyFont="1" applyAlignment="1">
      <alignment horizontal="center" vertical="center"/>
    </xf>
    <xf numFmtId="0" fontId="42" fillId="0" borderId="0" xfId="0" applyFont="1" applyAlignment="1">
      <alignment horizontal="center" vertical="top"/>
    </xf>
    <xf numFmtId="0" fontId="42" fillId="0" borderId="197" xfId="0" applyFont="1" applyBorder="1" applyAlignment="1">
      <alignment horizontal="left" vertical="top"/>
    </xf>
    <xf numFmtId="0" fontId="3" fillId="0" borderId="0" xfId="0" applyFont="1" applyAlignment="1">
      <alignment horizontal="left" vertical="center" wrapText="1"/>
    </xf>
    <xf numFmtId="0" fontId="10" fillId="0" borderId="0" xfId="0" applyFont="1" applyAlignment="1">
      <alignment horizontal="center" vertical="center" textRotation="255" wrapText="1"/>
    </xf>
    <xf numFmtId="177" fontId="30" fillId="0" borderId="0" xfId="0" applyNumberFormat="1" applyFont="1" applyAlignment="1">
      <alignment horizontal="center" vertical="center"/>
    </xf>
    <xf numFmtId="0" fontId="30" fillId="2" borderId="0" xfId="0" applyFont="1" applyFill="1" applyAlignment="1">
      <alignment horizontal="center" vertical="center" wrapText="1"/>
    </xf>
    <xf numFmtId="0" fontId="7" fillId="0" borderId="6" xfId="0" applyFont="1" applyBorder="1" applyAlignment="1">
      <alignment horizontal="center" vertical="center" textRotation="255" wrapText="1"/>
    </xf>
    <xf numFmtId="0" fontId="11" fillId="0" borderId="7" xfId="0" applyFont="1" applyBorder="1" applyAlignment="1" applyProtection="1">
      <alignment horizontal="center" vertical="center" wrapText="1"/>
      <protection locked="0"/>
    </xf>
    <xf numFmtId="177" fontId="13" fillId="0" borderId="30" xfId="0" applyNumberFormat="1" applyFont="1" applyBorder="1" applyAlignment="1" applyProtection="1">
      <alignment horizontal="right" vertical="center" wrapText="1"/>
      <protection locked="0"/>
    </xf>
    <xf numFmtId="0" fontId="46" fillId="0" borderId="0" xfId="0" applyFont="1" applyAlignment="1" applyProtection="1">
      <alignment horizontal="center" vertical="center" wrapText="1"/>
      <protection locked="0"/>
    </xf>
    <xf numFmtId="0" fontId="41" fillId="0" borderId="0" xfId="0" applyFont="1" applyAlignment="1">
      <alignment vertical="center"/>
    </xf>
    <xf numFmtId="0" fontId="38" fillId="5" borderId="102" xfId="0" applyFont="1" applyFill="1" applyBorder="1" applyAlignment="1">
      <alignment vertical="center"/>
    </xf>
    <xf numFmtId="0" fontId="38" fillId="5" borderId="2" xfId="0" applyFont="1" applyFill="1" applyBorder="1" applyAlignment="1">
      <alignment vertical="center"/>
    </xf>
    <xf numFmtId="0" fontId="38" fillId="5" borderId="171" xfId="0" applyFont="1" applyFill="1" applyBorder="1" applyAlignment="1">
      <alignment vertical="center"/>
    </xf>
    <xf numFmtId="0" fontId="38" fillId="5" borderId="73" xfId="0" applyFont="1" applyFill="1" applyBorder="1" applyAlignment="1">
      <alignment vertical="center"/>
    </xf>
    <xf numFmtId="0" fontId="38" fillId="5" borderId="4" xfId="0" applyFont="1" applyFill="1" applyBorder="1" applyAlignment="1">
      <alignment vertical="center"/>
    </xf>
    <xf numFmtId="0" fontId="38" fillId="5" borderId="71" xfId="0" applyFont="1" applyFill="1" applyBorder="1" applyAlignment="1">
      <alignment vertical="center"/>
    </xf>
    <xf numFmtId="0" fontId="38" fillId="5" borderId="195" xfId="0" applyFont="1" applyFill="1" applyBorder="1" applyAlignment="1">
      <alignment vertical="center"/>
    </xf>
    <xf numFmtId="49" fontId="7" fillId="0" borderId="0" xfId="0" applyNumberFormat="1" applyFont="1" applyAlignment="1">
      <alignment horizontal="right" vertical="top"/>
    </xf>
    <xf numFmtId="0" fontId="43" fillId="2" borderId="4" xfId="0" applyFont="1" applyFill="1" applyBorder="1" applyAlignment="1">
      <alignment vertical="center"/>
    </xf>
    <xf numFmtId="0" fontId="43" fillId="2" borderId="4" xfId="0" applyFont="1" applyFill="1" applyBorder="1" applyAlignment="1">
      <alignment vertical="center" shrinkToFit="1"/>
    </xf>
    <xf numFmtId="0" fontId="43" fillId="2" borderId="9" xfId="0" applyFont="1" applyFill="1" applyBorder="1" applyAlignment="1">
      <alignment vertical="center"/>
    </xf>
    <xf numFmtId="0" fontId="38" fillId="5" borderId="8" xfId="0" applyFont="1" applyFill="1" applyBorder="1" applyAlignment="1">
      <alignment vertical="center"/>
    </xf>
    <xf numFmtId="0" fontId="43" fillId="2" borderId="9" xfId="0" applyFont="1" applyFill="1" applyBorder="1" applyAlignment="1">
      <alignment vertical="center" shrinkToFit="1"/>
    </xf>
    <xf numFmtId="0" fontId="38" fillId="2" borderId="8" xfId="0" applyFont="1" applyFill="1" applyBorder="1" applyAlignment="1">
      <alignment vertical="center"/>
    </xf>
    <xf numFmtId="0" fontId="43" fillId="2" borderId="7" xfId="0" applyFont="1" applyFill="1" applyBorder="1" applyAlignment="1">
      <alignment vertical="center"/>
    </xf>
    <xf numFmtId="177" fontId="0" fillId="0" borderId="0" xfId="0" applyNumberFormat="1" applyAlignment="1">
      <alignment horizontal="right" vertical="center"/>
    </xf>
    <xf numFmtId="177" fontId="42" fillId="0" borderId="195" xfId="0" applyNumberFormat="1" applyFont="1" applyBorder="1" applyAlignment="1">
      <alignment horizontal="right" vertical="center"/>
    </xf>
    <xf numFmtId="0" fontId="0" fillId="2" borderId="0" xfId="0" applyFill="1" applyAlignment="1">
      <alignment vertical="center"/>
    </xf>
    <xf numFmtId="0" fontId="17" fillId="2" borderId="85" xfId="0" applyFont="1" applyFill="1" applyBorder="1" applyAlignment="1" applyProtection="1">
      <alignment horizontal="center" vertical="center" wrapText="1"/>
      <protection locked="0"/>
    </xf>
    <xf numFmtId="178" fontId="6" fillId="0" borderId="10" xfId="0" applyNumberFormat="1" applyFont="1" applyBorder="1" applyAlignment="1" applyProtection="1">
      <alignment horizontal="center" vertical="center" wrapText="1"/>
      <protection locked="0"/>
    </xf>
    <xf numFmtId="0" fontId="7" fillId="0" borderId="0" xfId="0" applyFont="1" applyAlignment="1">
      <alignment horizontal="left" vertical="top" wrapText="1"/>
    </xf>
    <xf numFmtId="0" fontId="42" fillId="0" borderId="27" xfId="0" applyFont="1" applyBorder="1" applyAlignment="1">
      <alignment horizontal="center" vertical="center"/>
    </xf>
    <xf numFmtId="0" fontId="6" fillId="0" borderId="0" xfId="0" applyFont="1" applyAlignment="1">
      <alignment horizontal="left" vertical="center" wrapText="1"/>
    </xf>
    <xf numFmtId="0" fontId="29" fillId="0" borderId="0" xfId="0" applyFont="1" applyAlignment="1">
      <alignment horizontal="center" vertical="center"/>
    </xf>
    <xf numFmtId="0" fontId="41" fillId="0" borderId="0" xfId="0" applyFont="1" applyAlignment="1">
      <alignment horizontal="left" vertical="center" shrinkToFit="1"/>
    </xf>
    <xf numFmtId="0" fontId="38" fillId="2" borderId="3" xfId="0" applyFont="1" applyFill="1" applyBorder="1" applyAlignment="1">
      <alignment horizontal="center" vertical="center"/>
    </xf>
    <xf numFmtId="0" fontId="38" fillId="0" borderId="0" xfId="0" applyFont="1" applyAlignment="1">
      <alignment horizontal="left" vertical="top" wrapText="1"/>
    </xf>
    <xf numFmtId="0" fontId="38" fillId="0" borderId="0" xfId="0" applyFont="1" applyAlignment="1">
      <alignment vertical="top" wrapText="1"/>
    </xf>
    <xf numFmtId="0" fontId="38" fillId="2" borderId="0" xfId="0" applyFont="1" applyFill="1" applyAlignment="1">
      <alignment horizontal="left" vertical="top"/>
    </xf>
    <xf numFmtId="0" fontId="38" fillId="2" borderId="0" xfId="0" applyFont="1" applyFill="1" applyAlignment="1">
      <alignment horizontal="left" vertical="top" wrapText="1"/>
    </xf>
    <xf numFmtId="0" fontId="38" fillId="2" borderId="94" xfId="0" applyFont="1" applyFill="1" applyBorder="1" applyAlignment="1">
      <alignment horizontal="center" vertical="center"/>
    </xf>
    <xf numFmtId="0" fontId="7" fillId="2" borderId="24" xfId="0" applyFont="1" applyFill="1" applyBorder="1" applyAlignment="1">
      <alignment horizontal="center" vertical="center" wrapText="1"/>
    </xf>
    <xf numFmtId="0" fontId="38" fillId="2" borderId="172" xfId="0" applyFont="1" applyFill="1" applyBorder="1" applyAlignment="1">
      <alignment horizontal="center" vertical="center"/>
    </xf>
    <xf numFmtId="177" fontId="13" fillId="0" borderId="0" xfId="0" applyNumberFormat="1" applyFont="1" applyAlignment="1" applyProtection="1">
      <alignment horizontal="right" vertical="center" wrapText="1"/>
      <protection locked="0"/>
    </xf>
    <xf numFmtId="178" fontId="6" fillId="0" borderId="0" xfId="0" applyNumberFormat="1" applyFont="1" applyAlignment="1" applyProtection="1">
      <alignment horizontal="center" vertical="center" wrapText="1"/>
      <protection locked="0"/>
    </xf>
    <xf numFmtId="0" fontId="45" fillId="0" borderId="0" xfId="0" applyFont="1" applyAlignment="1">
      <alignment horizontal="center" vertical="center" wrapText="1"/>
    </xf>
    <xf numFmtId="0" fontId="38" fillId="0" borderId="0" xfId="0" applyFont="1" applyAlignment="1">
      <alignment horizontal="center" vertical="center"/>
    </xf>
    <xf numFmtId="0" fontId="43" fillId="0" borderId="0" xfId="0" applyFont="1" applyAlignment="1">
      <alignment vertical="center"/>
    </xf>
    <xf numFmtId="178" fontId="13" fillId="0" borderId="0" xfId="0" applyNumberFormat="1" applyFont="1" applyAlignment="1">
      <alignment horizontal="center" vertical="center" wrapText="1"/>
    </xf>
    <xf numFmtId="178" fontId="14" fillId="0" borderId="0" xfId="0" applyNumberFormat="1" applyFont="1" applyAlignment="1">
      <alignment horizontal="center" vertical="center" wrapText="1"/>
    </xf>
    <xf numFmtId="0" fontId="0" fillId="0" borderId="11" xfId="0" applyBorder="1" applyAlignment="1">
      <alignment horizontal="center" vertical="center" wrapText="1"/>
    </xf>
    <xf numFmtId="177" fontId="13" fillId="0" borderId="11" xfId="0" applyNumberFormat="1" applyFont="1" applyBorder="1" applyAlignment="1">
      <alignment vertical="center" shrinkToFit="1"/>
    </xf>
    <xf numFmtId="177" fontId="13" fillId="0" borderId="11" xfId="0" applyNumberFormat="1" applyFont="1" applyBorder="1" applyAlignment="1" applyProtection="1">
      <alignment horizontal="right" vertical="center" wrapText="1"/>
      <protection locked="0"/>
    </xf>
    <xf numFmtId="0" fontId="38" fillId="0" borderId="3" xfId="0" applyFont="1" applyBorder="1" applyAlignment="1">
      <alignment horizontal="center" vertical="center"/>
    </xf>
    <xf numFmtId="14" fontId="38" fillId="5" borderId="102" xfId="1" applyNumberFormat="1" applyFont="1" applyFill="1" applyBorder="1" applyAlignment="1">
      <alignment horizontal="center" vertical="center"/>
    </xf>
    <xf numFmtId="14" fontId="38" fillId="5" borderId="73" xfId="1" applyNumberFormat="1" applyFont="1" applyFill="1" applyBorder="1" applyAlignment="1">
      <alignment horizontal="center" vertical="center"/>
    </xf>
    <xf numFmtId="38" fontId="11" fillId="5" borderId="35" xfId="1" applyFont="1" applyFill="1" applyBorder="1" applyAlignment="1" applyProtection="1">
      <alignment horizontal="center" vertical="center" shrinkToFit="1"/>
    </xf>
    <xf numFmtId="38" fontId="11" fillId="5" borderId="42" xfId="1" applyFont="1" applyFill="1" applyBorder="1" applyAlignment="1" applyProtection="1">
      <alignment horizontal="center" vertical="center" shrinkToFit="1"/>
    </xf>
    <xf numFmtId="38" fontId="11" fillId="5" borderId="55" xfId="1" applyFont="1" applyFill="1" applyBorder="1" applyAlignment="1" applyProtection="1">
      <alignment horizontal="center" vertical="center" shrinkToFit="1"/>
    </xf>
    <xf numFmtId="38" fontId="11" fillId="5" borderId="64" xfId="1" applyFont="1" applyFill="1" applyBorder="1" applyAlignment="1" applyProtection="1">
      <alignment horizontal="center" vertical="center" shrinkToFit="1"/>
    </xf>
    <xf numFmtId="38" fontId="11" fillId="5" borderId="118" xfId="1" applyFont="1" applyFill="1" applyBorder="1" applyAlignment="1" applyProtection="1">
      <alignment horizontal="center" vertical="center" shrinkToFit="1"/>
    </xf>
    <xf numFmtId="38" fontId="11" fillId="5" borderId="95" xfId="1" applyFont="1" applyFill="1" applyBorder="1" applyAlignment="1" applyProtection="1">
      <alignment horizontal="center" vertical="center" shrinkToFit="1"/>
    </xf>
    <xf numFmtId="38" fontId="11" fillId="5" borderId="64" xfId="1" applyFont="1" applyFill="1" applyBorder="1" applyAlignment="1" applyProtection="1">
      <alignment horizontal="center" vertical="center" shrinkToFit="1"/>
      <protection locked="0"/>
    </xf>
    <xf numFmtId="38" fontId="11" fillId="5" borderId="42" xfId="1" applyFont="1" applyFill="1" applyBorder="1" applyAlignment="1" applyProtection="1">
      <alignment horizontal="center" vertical="center" shrinkToFit="1"/>
      <protection locked="0"/>
    </xf>
    <xf numFmtId="38" fontId="11" fillId="5" borderId="80" xfId="1" applyFont="1" applyFill="1" applyBorder="1" applyAlignment="1" applyProtection="1">
      <alignment horizontal="center" vertical="center" shrinkToFit="1"/>
      <protection locked="0"/>
    </xf>
    <xf numFmtId="38" fontId="11" fillId="5" borderId="40" xfId="1" applyFont="1" applyFill="1" applyBorder="1" applyAlignment="1" applyProtection="1">
      <alignment horizontal="center" vertical="center" shrinkToFit="1"/>
    </xf>
    <xf numFmtId="38" fontId="11" fillId="5" borderId="43" xfId="1" applyFont="1" applyFill="1" applyBorder="1" applyAlignment="1" applyProtection="1">
      <alignment horizontal="center" vertical="center" shrinkToFit="1"/>
    </xf>
    <xf numFmtId="38" fontId="11" fillId="5" borderId="114" xfId="1" applyFont="1" applyFill="1" applyBorder="1" applyAlignment="1" applyProtection="1">
      <alignment horizontal="center" vertical="center" shrinkToFit="1"/>
    </xf>
    <xf numFmtId="38" fontId="11" fillId="5" borderId="83" xfId="1" applyFont="1" applyFill="1" applyBorder="1" applyAlignment="1" applyProtection="1">
      <alignment horizontal="center" vertical="center" shrinkToFit="1"/>
    </xf>
    <xf numFmtId="38" fontId="11" fillId="5" borderId="129" xfId="1" applyFont="1" applyFill="1" applyBorder="1" applyAlignment="1">
      <alignment horizontal="center" vertical="center" shrinkToFit="1"/>
    </xf>
    <xf numFmtId="38" fontId="11" fillId="5" borderId="166" xfId="1" applyFont="1" applyFill="1" applyBorder="1" applyAlignment="1" applyProtection="1">
      <alignment horizontal="center" vertical="center" shrinkToFit="1"/>
    </xf>
    <xf numFmtId="38" fontId="11" fillId="5" borderId="165" xfId="1" applyFont="1" applyFill="1" applyBorder="1" applyAlignment="1">
      <alignment horizontal="center" vertical="center" shrinkToFit="1"/>
    </xf>
    <xf numFmtId="38" fontId="11" fillId="5" borderId="119" xfId="1" applyFont="1" applyFill="1" applyBorder="1" applyAlignment="1" applyProtection="1">
      <alignment horizontal="center" vertical="center" shrinkToFit="1"/>
    </xf>
    <xf numFmtId="38" fontId="11" fillId="5" borderId="106" xfId="1" applyFont="1" applyFill="1" applyBorder="1" applyAlignment="1" applyProtection="1">
      <alignment horizontal="center" vertical="center" shrinkToFit="1"/>
    </xf>
    <xf numFmtId="177" fontId="13" fillId="5" borderId="30" xfId="0" applyNumberFormat="1" applyFont="1" applyFill="1" applyBorder="1" applyAlignment="1" applyProtection="1">
      <alignment horizontal="right" vertical="center" wrapText="1"/>
      <protection locked="0"/>
    </xf>
    <xf numFmtId="177" fontId="13" fillId="5" borderId="170" xfId="0" applyNumberFormat="1" applyFont="1" applyFill="1" applyBorder="1" applyAlignment="1" applyProtection="1">
      <alignment horizontal="right" vertical="center" wrapText="1"/>
      <protection locked="0"/>
    </xf>
    <xf numFmtId="178" fontId="3" fillId="0" borderId="0" xfId="0" applyNumberFormat="1" applyFont="1" applyAlignment="1" applyProtection="1">
      <alignment horizontal="center" vertical="center" wrapText="1"/>
      <protection locked="0"/>
    </xf>
    <xf numFmtId="0" fontId="48" fillId="0" borderId="0" xfId="4"/>
    <xf numFmtId="0" fontId="6" fillId="6" borderId="46" xfId="0" applyFont="1" applyFill="1" applyBorder="1" applyAlignment="1" applyProtection="1">
      <alignment horizontal="center" vertical="center" shrinkToFit="1"/>
      <protection locked="0"/>
    </xf>
    <xf numFmtId="0" fontId="8" fillId="6" borderId="45" xfId="0" applyFont="1" applyFill="1" applyBorder="1" applyAlignment="1" applyProtection="1">
      <alignment horizontal="center" vertical="center" shrinkToFit="1"/>
      <protection locked="0"/>
    </xf>
    <xf numFmtId="177" fontId="6" fillId="6" borderId="77" xfId="1" applyNumberFormat="1" applyFont="1" applyFill="1" applyBorder="1" applyAlignment="1" applyProtection="1">
      <alignment vertical="center" shrinkToFit="1"/>
    </xf>
    <xf numFmtId="177" fontId="49" fillId="0" borderId="11" xfId="0" applyNumberFormat="1" applyFont="1" applyBorder="1" applyAlignment="1">
      <alignment vertical="center"/>
    </xf>
    <xf numFmtId="38" fontId="50" fillId="5" borderId="202" xfId="1" applyFont="1" applyFill="1" applyBorder="1" applyAlignment="1">
      <alignment horizontal="center" vertical="center" shrinkToFit="1"/>
    </xf>
    <xf numFmtId="0" fontId="21" fillId="4" borderId="203" xfId="0" applyFont="1" applyFill="1" applyBorder="1" applyAlignment="1">
      <alignment horizontal="center" vertical="center"/>
    </xf>
    <xf numFmtId="0" fontId="11" fillId="0" borderId="107" xfId="0" applyFont="1" applyBorder="1" applyAlignment="1" applyProtection="1">
      <alignment horizontal="center" vertical="center" wrapText="1" shrinkToFit="1"/>
      <protection locked="0"/>
    </xf>
    <xf numFmtId="0" fontId="11" fillId="0" borderId="204" xfId="0" applyFont="1" applyBorder="1" applyAlignment="1" applyProtection="1">
      <alignment horizontal="center" vertical="center" wrapText="1" shrinkToFit="1"/>
      <protection locked="0"/>
    </xf>
    <xf numFmtId="38" fontId="11" fillId="5" borderId="95" xfId="1" applyFont="1" applyFill="1" applyBorder="1" applyAlignment="1" applyProtection="1">
      <alignment horizontal="center" vertical="center" shrinkToFit="1"/>
      <protection locked="0"/>
    </xf>
    <xf numFmtId="0" fontId="17" fillId="2" borderId="17" xfId="0" applyFont="1" applyFill="1" applyBorder="1" applyAlignment="1" applyProtection="1">
      <alignment horizontal="center" vertical="center" shrinkToFit="1"/>
      <protection locked="0"/>
    </xf>
    <xf numFmtId="178" fontId="13" fillId="4" borderId="93" xfId="0" applyNumberFormat="1" applyFont="1" applyFill="1" applyBorder="1" applyAlignment="1" applyProtection="1">
      <alignment horizontal="center" vertical="center" shrinkToFit="1"/>
      <protection locked="0"/>
    </xf>
    <xf numFmtId="177" fontId="13" fillId="0" borderId="206" xfId="0" applyNumberFormat="1" applyFont="1" applyBorder="1" applyAlignment="1">
      <alignment vertical="center" shrinkToFit="1"/>
    </xf>
    <xf numFmtId="0" fontId="6" fillId="4" borderId="107" xfId="0" applyFont="1" applyFill="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177" fontId="6" fillId="0" borderId="205" xfId="1" applyNumberFormat="1" applyFont="1" applyFill="1" applyBorder="1" applyAlignment="1" applyProtection="1">
      <alignment vertical="center" shrinkToFit="1"/>
    </xf>
    <xf numFmtId="0" fontId="38" fillId="2" borderId="0" xfId="0" applyFont="1" applyFill="1" applyAlignment="1">
      <alignment horizontal="left" vertical="top"/>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143" xfId="0" applyFont="1" applyBorder="1" applyAlignment="1">
      <alignment horizontal="left" vertical="center" wrapText="1"/>
    </xf>
    <xf numFmtId="0" fontId="38" fillId="5" borderId="3" xfId="0" applyFont="1" applyFill="1" applyBorder="1" applyAlignment="1">
      <alignment horizontal="center" vertical="center"/>
    </xf>
    <xf numFmtId="0" fontId="38" fillId="5" borderId="143" xfId="0" applyFont="1" applyFill="1" applyBorder="1" applyAlignment="1">
      <alignment horizontal="center" vertical="center"/>
    </xf>
    <xf numFmtId="0" fontId="42" fillId="0" borderId="99" xfId="0" applyFont="1" applyBorder="1" applyAlignment="1">
      <alignment horizontal="left" vertical="center" wrapText="1"/>
    </xf>
    <xf numFmtId="0" fontId="42" fillId="0" borderId="100" xfId="0" applyFont="1" applyBorder="1" applyAlignment="1">
      <alignment horizontal="left" vertical="center" wrapText="1"/>
    </xf>
    <xf numFmtId="0" fontId="42" fillId="0" borderId="175" xfId="0" applyFont="1" applyBorder="1" applyAlignment="1">
      <alignment horizontal="left" vertical="center" wrapText="1"/>
    </xf>
    <xf numFmtId="0" fontId="38" fillId="5" borderId="100" xfId="0" applyFont="1" applyFill="1" applyBorder="1" applyAlignment="1">
      <alignment horizontal="center" vertical="center"/>
    </xf>
    <xf numFmtId="0" fontId="38" fillId="5" borderId="175" xfId="0" applyFont="1" applyFill="1" applyBorder="1" applyAlignment="1">
      <alignment horizontal="center" vertical="center"/>
    </xf>
    <xf numFmtId="0" fontId="38" fillId="2" borderId="0" xfId="0" applyFont="1" applyFill="1" applyAlignment="1">
      <alignment horizontal="left" vertical="top" wrapText="1"/>
    </xf>
    <xf numFmtId="0" fontId="42" fillId="0" borderId="11"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2" fillId="0" borderId="11"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28" xfId="0" applyFont="1" applyBorder="1" applyAlignment="1">
      <alignment horizontal="center" vertical="center"/>
    </xf>
    <xf numFmtId="0" fontId="42" fillId="0" borderId="102" xfId="0" applyFont="1" applyBorder="1" applyAlignment="1">
      <alignment horizontal="left" vertical="center" wrapText="1"/>
    </xf>
    <xf numFmtId="0" fontId="42" fillId="0" borderId="94" xfId="0" applyFont="1" applyBorder="1" applyAlignment="1">
      <alignment horizontal="left" vertical="center" wrapText="1"/>
    </xf>
    <xf numFmtId="0" fontId="42" fillId="0" borderId="189" xfId="0" applyFont="1" applyBorder="1" applyAlignment="1">
      <alignment horizontal="left" vertical="center" wrapText="1"/>
    </xf>
    <xf numFmtId="0" fontId="38" fillId="5" borderId="94" xfId="0" applyFont="1" applyFill="1" applyBorder="1" applyAlignment="1">
      <alignment horizontal="center" vertical="center"/>
    </xf>
    <xf numFmtId="0" fontId="38" fillId="5" borderId="142" xfId="0" applyFont="1" applyFill="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38" fillId="5" borderId="6" xfId="0" applyFont="1" applyFill="1" applyBorder="1" applyAlignment="1">
      <alignment horizontal="center" vertical="center"/>
    </xf>
    <xf numFmtId="0" fontId="38" fillId="5" borderId="7" xfId="0" applyFont="1" applyFill="1" applyBorder="1" applyAlignment="1">
      <alignment horizontal="center" vertical="center"/>
    </xf>
    <xf numFmtId="0" fontId="42" fillId="0" borderId="9" xfId="0" applyFont="1" applyBorder="1" applyAlignment="1">
      <alignment horizontal="center" vertical="center"/>
    </xf>
    <xf numFmtId="0" fontId="42" fillId="0" borderId="176" xfId="0" applyFont="1" applyBorder="1" applyAlignment="1">
      <alignment horizontal="left" vertical="center" wrapText="1"/>
    </xf>
    <xf numFmtId="0" fontId="42" fillId="0" borderId="173" xfId="0" applyFont="1" applyBorder="1" applyAlignment="1">
      <alignment horizontal="left" vertical="center" wrapText="1"/>
    </xf>
    <xf numFmtId="0" fontId="42" fillId="0" borderId="174" xfId="0" applyFont="1" applyBorder="1" applyAlignment="1">
      <alignment horizontal="left" vertical="center" wrapText="1"/>
    </xf>
    <xf numFmtId="0" fontId="38" fillId="5" borderId="196" xfId="0" applyFont="1" applyFill="1" applyBorder="1" applyAlignment="1">
      <alignment horizontal="center" vertical="center"/>
    </xf>
    <xf numFmtId="0" fontId="38" fillId="5" borderId="173" xfId="0" applyFont="1" applyFill="1" applyBorder="1" applyAlignment="1">
      <alignment horizontal="center" vertical="center"/>
    </xf>
    <xf numFmtId="0" fontId="38" fillId="0" borderId="0" xfId="0" applyFont="1" applyAlignment="1">
      <alignment horizontal="left" vertical="top" wrapText="1"/>
    </xf>
    <xf numFmtId="0" fontId="42" fillId="0" borderId="168" xfId="0" applyFont="1" applyBorder="1" applyAlignment="1">
      <alignment horizontal="center" vertical="center"/>
    </xf>
    <xf numFmtId="0" fontId="42" fillId="0" borderId="169" xfId="0" applyFont="1" applyBorder="1" applyAlignment="1">
      <alignment horizontal="center" vertical="center"/>
    </xf>
    <xf numFmtId="0" fontId="38" fillId="5" borderId="191" xfId="0" applyFont="1" applyFill="1" applyBorder="1" applyAlignment="1">
      <alignment horizontal="center" vertical="center"/>
    </xf>
    <xf numFmtId="0" fontId="38" fillId="5" borderId="180" xfId="0" applyFont="1" applyFill="1" applyBorder="1" applyAlignment="1">
      <alignment horizontal="center" vertical="center"/>
    </xf>
    <xf numFmtId="0" fontId="38" fillId="5" borderId="194" xfId="0" applyFont="1" applyFill="1" applyBorder="1" applyAlignment="1">
      <alignment horizontal="center" vertical="center" shrinkToFit="1"/>
    </xf>
    <xf numFmtId="0" fontId="38" fillId="5" borderId="29" xfId="0" applyFont="1" applyFill="1" applyBorder="1" applyAlignment="1">
      <alignment horizontal="center" vertical="center" shrinkToFit="1"/>
    </xf>
    <xf numFmtId="0" fontId="38" fillId="5" borderId="195" xfId="0" applyFont="1" applyFill="1" applyBorder="1" applyAlignment="1">
      <alignment horizontal="center" vertical="center"/>
    </xf>
    <xf numFmtId="0" fontId="38" fillId="5" borderId="26" xfId="0" applyFont="1" applyFill="1" applyBorder="1" applyAlignment="1">
      <alignment horizontal="center" vertical="center"/>
    </xf>
    <xf numFmtId="0" fontId="38" fillId="5" borderId="29" xfId="0" applyFont="1" applyFill="1" applyBorder="1" applyAlignment="1">
      <alignment horizontal="center" vertical="center"/>
    </xf>
    <xf numFmtId="0" fontId="30" fillId="5" borderId="1" xfId="0" applyFont="1" applyFill="1" applyBorder="1" applyAlignment="1">
      <alignment horizontal="center" vertical="center"/>
    </xf>
    <xf numFmtId="0" fontId="38" fillId="5" borderId="2"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198" xfId="0" applyFont="1" applyFill="1" applyBorder="1" applyAlignment="1">
      <alignment horizontal="center" vertical="center"/>
    </xf>
    <xf numFmtId="0" fontId="38" fillId="5" borderId="89"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61" xfId="0" applyFont="1" applyFill="1" applyBorder="1" applyAlignment="1">
      <alignment horizontal="center" vertical="center" shrinkToFit="1"/>
    </xf>
    <xf numFmtId="0" fontId="38" fillId="5" borderId="2" xfId="0" applyFont="1" applyFill="1" applyBorder="1" applyAlignment="1">
      <alignment horizontal="center" vertical="center" shrinkToFit="1"/>
    </xf>
    <xf numFmtId="0" fontId="38" fillId="5" borderId="1" xfId="0" applyFont="1" applyFill="1" applyBorder="1" applyAlignment="1">
      <alignment horizontal="center" vertical="center"/>
    </xf>
    <xf numFmtId="0" fontId="42" fillId="2" borderId="191" xfId="0" applyFont="1" applyFill="1" applyBorder="1" applyAlignment="1">
      <alignment horizontal="center" vertical="center"/>
    </xf>
    <xf numFmtId="0" fontId="42" fillId="2" borderId="180" xfId="0" applyFont="1" applyFill="1" applyBorder="1" applyAlignment="1">
      <alignment horizontal="center" vertical="center"/>
    </xf>
    <xf numFmtId="0" fontId="42" fillId="2" borderId="192" xfId="0" applyFont="1" applyFill="1" applyBorder="1" applyAlignment="1">
      <alignment horizontal="center" vertical="center"/>
    </xf>
    <xf numFmtId="0" fontId="42" fillId="2" borderId="169" xfId="0" applyFont="1" applyFill="1" applyBorder="1" applyAlignment="1">
      <alignment horizontal="center" vertical="center"/>
    </xf>
    <xf numFmtId="0" fontId="42" fillId="2" borderId="191" xfId="0" applyFont="1" applyFill="1" applyBorder="1" applyAlignment="1">
      <alignment horizontal="center" vertical="center" wrapText="1"/>
    </xf>
    <xf numFmtId="0" fontId="42" fillId="2" borderId="181" xfId="0" applyFont="1" applyFill="1" applyBorder="1" applyAlignment="1">
      <alignment horizontal="center" vertical="center" wrapText="1"/>
    </xf>
    <xf numFmtId="0" fontId="42" fillId="0" borderId="179" xfId="0" applyFont="1" applyBorder="1" applyAlignment="1">
      <alignment horizontal="left" vertical="center" wrapText="1"/>
    </xf>
    <xf numFmtId="177" fontId="38" fillId="2" borderId="100" xfId="0" applyNumberFormat="1" applyFont="1" applyFill="1" applyBorder="1" applyAlignment="1">
      <alignment horizontal="center" vertical="center"/>
    </xf>
    <xf numFmtId="0" fontId="38" fillId="2" borderId="100" xfId="0" applyFont="1" applyFill="1" applyBorder="1" applyAlignment="1">
      <alignment horizontal="center" vertical="center"/>
    </xf>
    <xf numFmtId="0" fontId="42" fillId="0" borderId="5" xfId="0" applyFont="1" applyBorder="1" applyAlignment="1">
      <alignment horizontal="center" vertical="center" wrapText="1"/>
    </xf>
    <xf numFmtId="0" fontId="42" fillId="0" borderId="72" xfId="0" applyFont="1" applyBorder="1" applyAlignment="1">
      <alignment horizontal="center" vertical="center"/>
    </xf>
    <xf numFmtId="0" fontId="42" fillId="0" borderId="94" xfId="0" applyFont="1" applyBorder="1" applyAlignment="1">
      <alignment horizontal="center" vertical="center"/>
    </xf>
    <xf numFmtId="0" fontId="42" fillId="0" borderId="73" xfId="0" applyFont="1" applyBorder="1" applyAlignment="1">
      <alignment horizontal="center" vertical="center"/>
    </xf>
    <xf numFmtId="0" fontId="42" fillId="2" borderId="176" xfId="0" applyFont="1" applyFill="1" applyBorder="1" applyAlignment="1">
      <alignment horizontal="left" vertical="center"/>
    </xf>
    <xf numFmtId="0" fontId="42" fillId="2" borderId="173" xfId="0" applyFont="1" applyFill="1" applyBorder="1" applyAlignment="1">
      <alignment horizontal="left" vertical="center"/>
    </xf>
    <xf numFmtId="0" fontId="42" fillId="2" borderId="174" xfId="0" applyFont="1" applyFill="1" applyBorder="1" applyAlignment="1">
      <alignment horizontal="left" vertical="center"/>
    </xf>
    <xf numFmtId="0" fontId="38" fillId="0" borderId="173" xfId="0" applyFont="1" applyBorder="1" applyAlignment="1">
      <alignment horizontal="center" vertical="center"/>
    </xf>
    <xf numFmtId="0" fontId="42" fillId="2" borderId="2" xfId="0" applyFont="1" applyFill="1" applyBorder="1" applyAlignment="1">
      <alignment horizontal="left" vertical="center" wrapText="1"/>
    </xf>
    <xf numFmtId="0" fontId="42" fillId="2" borderId="3" xfId="0" applyFont="1" applyFill="1" applyBorder="1" applyAlignment="1">
      <alignment horizontal="left" vertical="center" wrapText="1"/>
    </xf>
    <xf numFmtId="0" fontId="42" fillId="2" borderId="143" xfId="0" applyFont="1" applyFill="1" applyBorder="1" applyAlignment="1">
      <alignment horizontal="left" vertical="center" wrapText="1"/>
    </xf>
    <xf numFmtId="0" fontId="38" fillId="0" borderId="142" xfId="0" applyFont="1" applyBorder="1" applyAlignment="1">
      <alignment horizontal="center" vertical="center"/>
    </xf>
    <xf numFmtId="0" fontId="38" fillId="0" borderId="3" xfId="0" applyFont="1" applyBorder="1" applyAlignment="1">
      <alignment horizontal="center" vertical="center"/>
    </xf>
    <xf numFmtId="0" fontId="42" fillId="2" borderId="2" xfId="0" applyFont="1" applyFill="1" applyBorder="1" applyAlignment="1">
      <alignment horizontal="left" vertical="center" shrinkToFit="1"/>
    </xf>
    <xf numFmtId="0" fontId="42" fillId="2" borderId="3" xfId="0" applyFont="1" applyFill="1" applyBorder="1" applyAlignment="1">
      <alignment horizontal="left" vertical="center" shrinkToFit="1"/>
    </xf>
    <xf numFmtId="0" fontId="42" fillId="2" borderId="143" xfId="0" applyFont="1" applyFill="1" applyBorder="1" applyAlignment="1">
      <alignment horizontal="left" vertical="center" shrinkToFit="1"/>
    </xf>
    <xf numFmtId="177" fontId="38" fillId="2" borderId="3" xfId="0" applyNumberFormat="1" applyFont="1" applyFill="1" applyBorder="1" applyAlignment="1">
      <alignment horizontal="center" vertical="center"/>
    </xf>
    <xf numFmtId="0" fontId="38" fillId="2" borderId="3" xfId="0" applyFont="1" applyFill="1" applyBorder="1" applyAlignment="1">
      <alignment horizontal="center" vertical="center"/>
    </xf>
    <xf numFmtId="0" fontId="42" fillId="0" borderId="70" xfId="0" applyFont="1" applyBorder="1" applyAlignment="1">
      <alignment horizontal="left" vertical="center"/>
    </xf>
    <xf numFmtId="0" fontId="42" fillId="0" borderId="172" xfId="0" applyFont="1" applyBorder="1" applyAlignment="1">
      <alignment horizontal="left" vertical="center"/>
    </xf>
    <xf numFmtId="0" fontId="42" fillId="0" borderId="178" xfId="0" applyFont="1" applyBorder="1" applyAlignment="1">
      <alignment horizontal="left" vertical="center"/>
    </xf>
    <xf numFmtId="0" fontId="42" fillId="0" borderId="70" xfId="0" applyFont="1" applyBorder="1" applyAlignment="1">
      <alignment horizontal="left" vertical="center" wrapText="1"/>
    </xf>
    <xf numFmtId="0" fontId="42" fillId="0" borderId="172" xfId="0" applyFont="1" applyBorder="1" applyAlignment="1">
      <alignment horizontal="left" vertical="center" wrapText="1"/>
    </xf>
    <xf numFmtId="0" fontId="42" fillId="0" borderId="178" xfId="0" applyFont="1" applyBorder="1" applyAlignment="1">
      <alignment horizontal="left" vertical="center" wrapText="1"/>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38" fillId="0" borderId="0" xfId="0" applyFont="1" applyAlignment="1">
      <alignment vertical="top" wrapText="1"/>
    </xf>
    <xf numFmtId="0" fontId="42" fillId="0" borderId="70" xfId="0" applyFont="1" applyBorder="1" applyAlignment="1">
      <alignment horizontal="center" vertical="center"/>
    </xf>
    <xf numFmtId="0" fontId="42" fillId="0" borderId="172" xfId="0" applyFont="1" applyBorder="1" applyAlignment="1">
      <alignment horizontal="center" vertical="center"/>
    </xf>
    <xf numFmtId="0" fontId="42" fillId="0" borderId="178" xfId="0" applyFont="1" applyBorder="1" applyAlignment="1">
      <alignment horizontal="center" vertical="center"/>
    </xf>
    <xf numFmtId="0" fontId="42" fillId="2" borderId="171" xfId="0" applyFont="1" applyFill="1" applyBorder="1" applyAlignment="1">
      <alignment horizontal="center" vertical="center" wrapText="1"/>
    </xf>
    <xf numFmtId="0" fontId="42" fillId="2" borderId="178" xfId="0" applyFont="1" applyFill="1" applyBorder="1" applyAlignment="1">
      <alignment horizontal="center" vertical="center"/>
    </xf>
    <xf numFmtId="0" fontId="42" fillId="0" borderId="179" xfId="0" applyFont="1" applyBorder="1" applyAlignment="1">
      <alignment horizontal="center" vertical="center"/>
    </xf>
    <xf numFmtId="0" fontId="42" fillId="0" borderId="100" xfId="0" applyFont="1" applyBorder="1" applyAlignment="1">
      <alignment horizontal="center" vertical="center"/>
    </xf>
    <xf numFmtId="0" fontId="42" fillId="0" borderId="175" xfId="0" applyFont="1" applyBorder="1" applyAlignment="1">
      <alignment horizontal="center" vertical="center"/>
    </xf>
    <xf numFmtId="0" fontId="42" fillId="2" borderId="99" xfId="0" applyFont="1" applyFill="1" applyBorder="1" applyAlignment="1">
      <alignment horizontal="center" vertical="center" wrapText="1"/>
    </xf>
    <xf numFmtId="0" fontId="42" fillId="2" borderId="175" xfId="0" applyFont="1" applyFill="1" applyBorder="1" applyAlignment="1">
      <alignment horizontal="center" vertical="center"/>
    </xf>
    <xf numFmtId="0" fontId="38" fillId="5" borderId="70" xfId="0" applyFont="1" applyFill="1" applyBorder="1" applyAlignment="1">
      <alignment horizontal="center" vertical="center" shrinkToFit="1"/>
    </xf>
    <xf numFmtId="0" fontId="38" fillId="5" borderId="71" xfId="0" applyFont="1" applyFill="1" applyBorder="1" applyAlignment="1">
      <alignment horizontal="center" vertical="center" shrinkToFit="1"/>
    </xf>
    <xf numFmtId="14" fontId="38" fillId="5" borderId="171" xfId="1" applyNumberFormat="1" applyFont="1" applyFill="1" applyBorder="1" applyAlignment="1">
      <alignment horizontal="center" vertical="center"/>
    </xf>
    <xf numFmtId="14" fontId="38" fillId="5" borderId="71" xfId="1" applyNumberFormat="1" applyFont="1" applyFill="1" applyBorder="1" applyAlignment="1">
      <alignment horizontal="center" vertical="center"/>
    </xf>
    <xf numFmtId="0" fontId="42" fillId="5" borderId="171" xfId="0" applyFont="1" applyFill="1" applyBorder="1" applyAlignment="1">
      <alignment horizontal="center" vertical="center" wrapText="1"/>
    </xf>
    <xf numFmtId="0" fontId="42" fillId="5" borderId="178" xfId="0" applyFont="1" applyFill="1" applyBorder="1" applyAlignment="1">
      <alignment horizontal="center" vertical="center"/>
    </xf>
    <xf numFmtId="0" fontId="38" fillId="5" borderId="142" xfId="0" applyFont="1" applyFill="1" applyBorder="1" applyAlignment="1">
      <alignment horizontal="center" vertical="center" shrinkToFit="1"/>
    </xf>
    <xf numFmtId="0" fontId="38" fillId="5" borderId="4" xfId="0" applyFont="1" applyFill="1" applyBorder="1" applyAlignment="1">
      <alignment horizontal="center" vertical="center" shrinkToFit="1"/>
    </xf>
    <xf numFmtId="14" fontId="38" fillId="5" borderId="2" xfId="1" applyNumberFormat="1" applyFont="1" applyFill="1" applyBorder="1" applyAlignment="1">
      <alignment horizontal="center" vertical="center"/>
    </xf>
    <xf numFmtId="14" fontId="38" fillId="5" borderId="4" xfId="1" applyNumberFormat="1" applyFont="1" applyFill="1" applyBorder="1" applyAlignment="1">
      <alignment horizontal="center" vertical="center"/>
    </xf>
    <xf numFmtId="0" fontId="38" fillId="5" borderId="72" xfId="0" applyFont="1" applyFill="1" applyBorder="1" applyAlignment="1">
      <alignment horizontal="center" vertical="center" shrinkToFit="1"/>
    </xf>
    <xf numFmtId="0" fontId="38" fillId="5" borderId="73" xfId="0" applyFont="1" applyFill="1" applyBorder="1" applyAlignment="1">
      <alignment horizontal="center" vertical="center" shrinkToFit="1"/>
    </xf>
    <xf numFmtId="14" fontId="38" fillId="5" borderId="102" xfId="1" applyNumberFormat="1" applyFont="1" applyFill="1" applyBorder="1" applyAlignment="1">
      <alignment horizontal="center" vertical="center"/>
    </xf>
    <xf numFmtId="14" fontId="38" fillId="5" borderId="73" xfId="1" applyNumberFormat="1" applyFont="1" applyFill="1" applyBorder="1" applyAlignment="1">
      <alignment horizontal="center" vertical="center"/>
    </xf>
    <xf numFmtId="0" fontId="38" fillId="5" borderId="102" xfId="0" applyFont="1" applyFill="1" applyBorder="1" applyAlignment="1">
      <alignment horizontal="center" vertical="center"/>
    </xf>
    <xf numFmtId="0" fontId="42" fillId="5" borderId="13" xfId="0" applyFont="1" applyFill="1" applyBorder="1" applyAlignment="1">
      <alignment horizontal="center" vertical="center" wrapText="1"/>
    </xf>
    <xf numFmtId="0" fontId="42" fillId="5" borderId="12" xfId="0" applyFont="1" applyFill="1" applyBorder="1" applyAlignment="1">
      <alignment horizontal="center" vertical="center"/>
    </xf>
    <xf numFmtId="0" fontId="42" fillId="2" borderId="181" xfId="0" applyFont="1" applyFill="1" applyBorder="1" applyAlignment="1">
      <alignment horizontal="center" vertical="center"/>
    </xf>
    <xf numFmtId="0" fontId="38" fillId="0" borderId="157" xfId="0" applyFont="1" applyBorder="1" applyAlignment="1">
      <alignment horizontal="center" vertical="center"/>
    </xf>
    <xf numFmtId="0" fontId="38" fillId="0" borderId="158" xfId="0" applyFont="1" applyBorder="1" applyAlignment="1">
      <alignment horizontal="center" vertical="center"/>
    </xf>
    <xf numFmtId="0" fontId="38" fillId="2" borderId="2" xfId="0" applyFont="1" applyFill="1" applyBorder="1" applyAlignment="1">
      <alignment horizontal="center" vertical="center"/>
    </xf>
    <xf numFmtId="0" fontId="42" fillId="0" borderId="170" xfId="0" applyFont="1" applyBorder="1" applyAlignment="1">
      <alignment horizontal="center" vertical="center"/>
    </xf>
    <xf numFmtId="0" fontId="38" fillId="2" borderId="99" xfId="0" applyFont="1" applyFill="1" applyBorder="1" applyAlignment="1">
      <alignment horizontal="center" vertical="center"/>
    </xf>
    <xf numFmtId="0" fontId="41" fillId="0" borderId="0" xfId="0" applyFont="1" applyAlignment="1">
      <alignment horizontal="left" vertical="center" shrinkToFit="1"/>
    </xf>
    <xf numFmtId="0" fontId="7" fillId="0" borderId="197"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1" xfId="0" applyFont="1" applyBorder="1" applyAlignment="1">
      <alignment horizontal="center" vertical="center" wrapText="1"/>
    </xf>
    <xf numFmtId="0" fontId="28" fillId="3" borderId="96" xfId="0" applyFont="1" applyFill="1" applyBorder="1" applyAlignment="1">
      <alignment horizontal="center" vertical="center" wrapText="1"/>
    </xf>
    <xf numFmtId="0" fontId="28" fillId="3" borderId="190"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187" xfId="0" applyFont="1" applyFill="1" applyBorder="1" applyAlignment="1">
      <alignment horizontal="center" vertical="center" wrapText="1"/>
    </xf>
    <xf numFmtId="177" fontId="28" fillId="0" borderId="97" xfId="0" applyNumberFormat="1" applyFont="1" applyBorder="1" applyAlignment="1">
      <alignment horizontal="center" vertical="center" shrinkToFit="1"/>
    </xf>
    <xf numFmtId="177" fontId="28" fillId="0" borderId="98" xfId="0" applyNumberFormat="1" applyFont="1" applyBorder="1" applyAlignment="1">
      <alignment horizontal="center" vertical="center" shrinkToFit="1"/>
    </xf>
    <xf numFmtId="177" fontId="28" fillId="2" borderId="98" xfId="0" applyNumberFormat="1" applyFont="1" applyFill="1" applyBorder="1" applyAlignment="1">
      <alignment horizontal="center" vertical="center" shrinkToFit="1"/>
    </xf>
    <xf numFmtId="0" fontId="6" fillId="0" borderId="42" xfId="0" applyFont="1" applyBorder="1" applyAlignment="1">
      <alignment horizontal="left" vertical="center" shrinkToFit="1"/>
    </xf>
    <xf numFmtId="0" fontId="6" fillId="0" borderId="43" xfId="0" applyFont="1" applyBorder="1" applyAlignment="1">
      <alignment horizontal="left" vertical="center" shrinkToFit="1"/>
    </xf>
    <xf numFmtId="0" fontId="6" fillId="0" borderId="44" xfId="0" applyFont="1" applyBorder="1" applyAlignment="1">
      <alignment horizontal="left" vertical="center" shrinkToFit="1"/>
    </xf>
    <xf numFmtId="38" fontId="6" fillId="5" borderId="43" xfId="1" applyFont="1" applyFill="1" applyBorder="1" applyAlignment="1">
      <alignment horizontal="center" vertical="center"/>
    </xf>
    <xf numFmtId="38" fontId="6" fillId="5" borderId="44" xfId="1" applyFont="1" applyFill="1" applyBorder="1" applyAlignment="1">
      <alignment horizontal="center" vertical="center"/>
    </xf>
    <xf numFmtId="0" fontId="6" fillId="0" borderId="25"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27" xfId="0" applyFont="1" applyBorder="1" applyAlignment="1">
      <alignment horizontal="left" vertical="center" shrinkToFit="1"/>
    </xf>
    <xf numFmtId="38" fontId="6" fillId="5" borderId="26" xfId="1" applyFont="1" applyFill="1" applyBorder="1" applyAlignment="1">
      <alignment horizontal="center" vertical="center"/>
    </xf>
    <xf numFmtId="38" fontId="6" fillId="5" borderId="27" xfId="1" applyFont="1" applyFill="1" applyBorder="1" applyAlignment="1">
      <alignment horizontal="center" vertical="center"/>
    </xf>
    <xf numFmtId="0" fontId="29" fillId="0" borderId="0" xfId="0" applyFont="1" applyAlignment="1">
      <alignment horizontal="center" vertic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9" xfId="0" applyFont="1" applyBorder="1" applyAlignment="1">
      <alignment horizontal="left" vertical="top" wrapText="1"/>
    </xf>
    <xf numFmtId="0" fontId="7" fillId="0" borderId="72" xfId="0" applyFont="1" applyBorder="1" applyAlignment="1">
      <alignment horizontal="left" vertical="top" wrapText="1"/>
    </xf>
    <xf numFmtId="0" fontId="7" fillId="0" borderId="94" xfId="0" applyFont="1" applyBorder="1" applyAlignment="1">
      <alignment horizontal="left" vertical="top" wrapText="1"/>
    </xf>
    <xf numFmtId="0" fontId="7" fillId="0" borderId="73" xfId="0" applyFont="1" applyBorder="1" applyAlignment="1">
      <alignment horizontal="left" vertical="top" wrapText="1"/>
    </xf>
    <xf numFmtId="0" fontId="7" fillId="0" borderId="96" xfId="0" applyFont="1" applyBorder="1" applyAlignment="1">
      <alignment horizontal="left" vertical="top" wrapText="1"/>
    </xf>
    <xf numFmtId="0" fontId="7" fillId="0" borderId="1" xfId="0" applyFont="1" applyBorder="1" applyAlignment="1">
      <alignment horizontal="left" vertical="top" wrapText="1"/>
    </xf>
    <xf numFmtId="0" fontId="7" fillId="2" borderId="96" xfId="0" applyFont="1" applyFill="1" applyBorder="1" applyAlignment="1">
      <alignment horizontal="left" vertical="top" wrapText="1"/>
    </xf>
    <xf numFmtId="0" fontId="7" fillId="2" borderId="1" xfId="0" applyFont="1" applyFill="1" applyBorder="1" applyAlignment="1">
      <alignment horizontal="left" vertical="top" wrapText="1"/>
    </xf>
    <xf numFmtId="0" fontId="6" fillId="3" borderId="197" xfId="0" applyFont="1" applyFill="1" applyBorder="1" applyAlignment="1">
      <alignment horizontal="left" vertical="top" wrapText="1"/>
    </xf>
    <xf numFmtId="0" fontId="28" fillId="3" borderId="96" xfId="0" applyFont="1" applyFill="1" applyBorder="1" applyAlignment="1">
      <alignment horizontal="left" vertical="top"/>
    </xf>
    <xf numFmtId="0" fontId="28" fillId="3" borderId="190" xfId="0" applyFont="1" applyFill="1" applyBorder="1" applyAlignment="1">
      <alignment horizontal="left" vertical="top"/>
    </xf>
    <xf numFmtId="0" fontId="28" fillId="3" borderId="61" xfId="0" applyFont="1" applyFill="1" applyBorder="1" applyAlignment="1">
      <alignment horizontal="left" vertical="top"/>
    </xf>
    <xf numFmtId="0" fontId="28" fillId="3" borderId="1" xfId="0" applyFont="1" applyFill="1" applyBorder="1" applyAlignment="1">
      <alignment horizontal="left" vertical="top"/>
    </xf>
    <xf numFmtId="0" fontId="28" fillId="3" borderId="187" xfId="0" applyFont="1" applyFill="1" applyBorder="1" applyAlignment="1">
      <alignment horizontal="left" vertical="top"/>
    </xf>
    <xf numFmtId="177" fontId="7" fillId="0" borderId="179" xfId="0" applyNumberFormat="1" applyFont="1" applyBorder="1" applyAlignment="1">
      <alignment horizontal="center" vertical="center" wrapText="1"/>
    </xf>
    <xf numFmtId="0" fontId="7" fillId="0" borderId="101" xfId="0" applyFont="1" applyBorder="1" applyAlignment="1">
      <alignment horizontal="center" vertical="center" wrapText="1"/>
    </xf>
    <xf numFmtId="177" fontId="28" fillId="2" borderId="179" xfId="0" applyNumberFormat="1" applyFont="1" applyFill="1" applyBorder="1" applyAlignment="1">
      <alignment horizontal="center" vertical="center"/>
    </xf>
    <xf numFmtId="0" fontId="28" fillId="2" borderId="101" xfId="0" applyFont="1" applyFill="1" applyBorder="1" applyAlignment="1">
      <alignment horizontal="center" vertical="center"/>
    </xf>
    <xf numFmtId="0" fontId="6" fillId="0" borderId="0" xfId="0" applyFont="1" applyAlignment="1">
      <alignment horizontal="left" vertical="center" wrapText="1"/>
    </xf>
    <xf numFmtId="0" fontId="42" fillId="0" borderId="86" xfId="0" applyFont="1" applyBorder="1" applyAlignment="1">
      <alignment horizontal="right" vertical="center"/>
    </xf>
    <xf numFmtId="0" fontId="42" fillId="0" borderId="88" xfId="0" applyFont="1" applyBorder="1" applyAlignment="1">
      <alignment horizontal="right" vertical="center"/>
    </xf>
    <xf numFmtId="0" fontId="42" fillId="0" borderId="154" xfId="0" applyFont="1" applyBorder="1" applyAlignment="1">
      <alignment horizontal="right" vertical="center"/>
    </xf>
    <xf numFmtId="0" fontId="42" fillId="0" borderId="156" xfId="0" applyFont="1" applyBorder="1" applyAlignment="1">
      <alignment horizontal="right" vertical="center"/>
    </xf>
    <xf numFmtId="0" fontId="42" fillId="0" borderId="96" xfId="0" applyFont="1" applyBorder="1" applyAlignment="1">
      <alignment horizontal="left" vertical="top" wrapText="1"/>
    </xf>
    <xf numFmtId="0" fontId="7" fillId="0" borderId="176" xfId="0" applyFont="1" applyBorder="1" applyAlignment="1">
      <alignment horizontal="left" vertical="top" wrapText="1"/>
    </xf>
    <xf numFmtId="0" fontId="7" fillId="0" borderId="177" xfId="0" applyFont="1" applyBorder="1" applyAlignment="1">
      <alignment horizontal="left" vertical="top" wrapText="1"/>
    </xf>
    <xf numFmtId="0" fontId="7" fillId="0" borderId="190" xfId="0" applyFont="1" applyBorder="1" applyAlignment="1">
      <alignment horizontal="left" vertical="top" wrapText="1"/>
    </xf>
    <xf numFmtId="0" fontId="42" fillId="0" borderId="71" xfId="0" applyFont="1" applyBorder="1" applyAlignment="1">
      <alignment horizontal="center" vertical="center"/>
    </xf>
    <xf numFmtId="177" fontId="42" fillId="0" borderId="171" xfId="0" applyNumberFormat="1" applyFont="1" applyBorder="1" applyAlignment="1">
      <alignment horizontal="right" vertical="center"/>
    </xf>
    <xf numFmtId="0" fontId="42" fillId="0" borderId="195" xfId="0" applyFont="1" applyBorder="1" applyAlignment="1">
      <alignment horizontal="right" vertical="center"/>
    </xf>
    <xf numFmtId="0" fontId="42" fillId="0" borderId="27" xfId="0" applyFont="1" applyBorder="1" applyAlignment="1">
      <alignment horizontal="center" vertical="center"/>
    </xf>
    <xf numFmtId="0" fontId="42" fillId="0" borderId="25"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61" xfId="0" applyFont="1" applyBorder="1" applyAlignment="1">
      <alignment horizontal="center" vertical="center"/>
    </xf>
    <xf numFmtId="0" fontId="42" fillId="0" borderId="97" xfId="0" applyFont="1" applyBorder="1" applyAlignment="1">
      <alignment horizontal="center" vertical="center"/>
    </xf>
    <xf numFmtId="0" fontId="42" fillId="0" borderId="171" xfId="0" applyFont="1" applyBorder="1" applyAlignment="1">
      <alignment horizontal="right"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38" fontId="6" fillId="0" borderId="6" xfId="1" applyFont="1" applyFill="1" applyBorder="1" applyAlignment="1">
      <alignment horizontal="center" vertical="center"/>
    </xf>
    <xf numFmtId="38" fontId="6" fillId="0" borderId="7" xfId="1" applyFont="1" applyFill="1" applyBorder="1" applyAlignment="1">
      <alignment horizontal="center" vertical="center"/>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38" fontId="6" fillId="5" borderId="6" xfId="1" applyFont="1" applyFill="1" applyBorder="1" applyAlignment="1">
      <alignment horizontal="center" vertical="center"/>
    </xf>
    <xf numFmtId="38" fontId="6" fillId="5" borderId="7" xfId="1" applyFont="1" applyFill="1" applyBorder="1" applyAlignment="1">
      <alignment horizontal="center" vertical="center"/>
    </xf>
    <xf numFmtId="0" fontId="7" fillId="0" borderId="0" xfId="0" applyFont="1" applyAlignment="1">
      <alignment horizontal="left" vertical="top" wrapText="1"/>
    </xf>
    <xf numFmtId="178" fontId="6" fillId="0" borderId="10" xfId="0" applyNumberFormat="1" applyFont="1" applyBorder="1" applyAlignment="1" applyProtection="1">
      <alignment horizontal="center" vertical="center" wrapText="1"/>
      <protection locked="0"/>
    </xf>
    <xf numFmtId="0" fontId="45" fillId="0" borderId="30" xfId="0" applyFont="1" applyBorder="1" applyAlignment="1">
      <alignment horizontal="center" vertical="center" wrapText="1"/>
    </xf>
    <xf numFmtId="0" fontId="11" fillId="2" borderId="11" xfId="0" applyFont="1" applyFill="1" applyBorder="1" applyAlignment="1">
      <alignment horizontal="center" vertical="center" wrapText="1"/>
    </xf>
    <xf numFmtId="0" fontId="11" fillId="2" borderId="158" xfId="0" applyFont="1" applyFill="1" applyBorder="1" applyAlignment="1">
      <alignment horizontal="center" vertical="center" wrapText="1"/>
    </xf>
    <xf numFmtId="0" fontId="11" fillId="2" borderId="159" xfId="0" applyFont="1" applyFill="1" applyBorder="1" applyAlignment="1">
      <alignment horizontal="center" vertical="center" wrapText="1"/>
    </xf>
    <xf numFmtId="181" fontId="24" fillId="2" borderId="145" xfId="1" applyNumberFormat="1" applyFont="1" applyFill="1" applyBorder="1" applyAlignment="1" applyProtection="1">
      <alignment horizontal="center" vertical="center" shrinkToFit="1"/>
    </xf>
    <xf numFmtId="181" fontId="24" fillId="2" borderId="146" xfId="1" applyNumberFormat="1" applyFont="1" applyFill="1" applyBorder="1" applyAlignment="1" applyProtection="1">
      <alignment horizontal="center" vertical="center" shrinkToFit="1"/>
    </xf>
    <xf numFmtId="181" fontId="24" fillId="2" borderId="147" xfId="1" applyNumberFormat="1" applyFont="1" applyFill="1" applyBorder="1" applyAlignment="1" applyProtection="1">
      <alignment horizontal="center" vertical="center" shrinkToFit="1"/>
    </xf>
    <xf numFmtId="181" fontId="24" fillId="2" borderId="148" xfId="1" applyNumberFormat="1" applyFont="1" applyFill="1" applyBorder="1" applyAlignment="1" applyProtection="1">
      <alignment horizontal="center" vertical="center" shrinkToFit="1"/>
    </xf>
    <xf numFmtId="0" fontId="11" fillId="2" borderId="1" xfId="0" applyFont="1" applyFill="1" applyBorder="1" applyAlignment="1">
      <alignment horizontal="center" vertical="center" wrapText="1"/>
    </xf>
    <xf numFmtId="0" fontId="11" fillId="2" borderId="187" xfId="0" applyFont="1" applyFill="1" applyBorder="1" applyAlignment="1">
      <alignment horizontal="center" vertical="center" wrapText="1"/>
    </xf>
    <xf numFmtId="0" fontId="17" fillId="2" borderId="108" xfId="0" applyFont="1" applyFill="1" applyBorder="1" applyAlignment="1">
      <alignment horizontal="center" vertical="center" wrapText="1"/>
    </xf>
    <xf numFmtId="0" fontId="17" fillId="2" borderId="25" xfId="0" applyFont="1" applyFill="1" applyBorder="1" applyAlignment="1">
      <alignment horizontal="center" vertical="center" wrapText="1"/>
    </xf>
    <xf numFmtId="178" fontId="3" fillId="0" borderId="168" xfId="0" applyNumberFormat="1" applyFont="1" applyBorder="1" applyAlignment="1" applyProtection="1">
      <alignment horizontal="center" vertical="center" shrinkToFit="1"/>
      <protection locked="0"/>
    </xf>
    <xf numFmtId="178" fontId="3" fillId="0" borderId="169" xfId="0" applyNumberFormat="1" applyFont="1" applyBorder="1" applyAlignment="1" applyProtection="1">
      <alignment horizontal="center" vertical="center" shrinkToFit="1"/>
      <protection locked="0"/>
    </xf>
    <xf numFmtId="0" fontId="10" fillId="0" borderId="182" xfId="0" applyFont="1" applyBorder="1" applyAlignment="1">
      <alignment horizontal="center" vertical="center" textRotation="255" wrapText="1"/>
    </xf>
    <xf numFmtId="0" fontId="10" fillId="0" borderId="183" xfId="0" applyFont="1" applyBorder="1" applyAlignment="1">
      <alignment horizontal="center" vertical="center" textRotation="255" wrapText="1"/>
    </xf>
    <xf numFmtId="0" fontId="10" fillId="0" borderId="184" xfId="0" applyFont="1" applyBorder="1" applyAlignment="1">
      <alignment horizontal="center" vertical="center" textRotation="255" wrapText="1"/>
    </xf>
    <xf numFmtId="0" fontId="11"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38" fontId="11" fillId="2" borderId="185" xfId="1" applyFont="1" applyFill="1" applyBorder="1" applyAlignment="1" applyProtection="1">
      <alignment horizontal="center" vertical="center" wrapText="1"/>
      <protection locked="0"/>
    </xf>
    <xf numFmtId="38" fontId="0" fillId="2" borderId="186" xfId="1" applyFont="1" applyFill="1" applyBorder="1" applyAlignment="1">
      <alignment horizontal="center" vertical="center" wrapText="1"/>
    </xf>
    <xf numFmtId="0" fontId="17" fillId="2" borderId="85" xfId="0" applyFont="1" applyFill="1" applyBorder="1" applyAlignment="1" applyProtection="1">
      <alignment horizontal="center" vertical="center" wrapText="1"/>
      <protection locked="0"/>
    </xf>
    <xf numFmtId="0" fontId="17" fillId="2" borderId="82" xfId="0" applyFont="1" applyFill="1" applyBorder="1" applyAlignment="1" applyProtection="1">
      <alignment horizontal="center" vertical="center" wrapText="1"/>
      <protection locked="0"/>
    </xf>
    <xf numFmtId="0" fontId="6" fillId="2" borderId="86" xfId="0" applyFont="1" applyFill="1" applyBorder="1" applyAlignment="1" applyProtection="1">
      <alignment horizontal="center" vertical="center" wrapText="1"/>
      <protection locked="0"/>
    </xf>
    <xf numFmtId="0" fontId="0" fillId="2" borderId="87" xfId="0" applyFill="1" applyBorder="1" applyAlignment="1">
      <alignment horizontal="center" vertical="center" wrapText="1"/>
    </xf>
    <xf numFmtId="0" fontId="0" fillId="2" borderId="88" xfId="0" applyFill="1" applyBorder="1" applyAlignment="1">
      <alignment horizontal="center" vertical="center" wrapText="1"/>
    </xf>
    <xf numFmtId="0" fontId="0" fillId="2" borderId="154" xfId="0" applyFill="1" applyBorder="1" applyAlignment="1">
      <alignment horizontal="center" vertical="center" wrapText="1"/>
    </xf>
    <xf numFmtId="0" fontId="0" fillId="2" borderId="155" xfId="0" applyFill="1" applyBorder="1" applyAlignment="1">
      <alignment horizontal="center" vertical="center" wrapText="1"/>
    </xf>
    <xf numFmtId="0" fontId="0" fillId="2" borderId="156" xfId="0" applyFill="1" applyBorder="1" applyAlignment="1">
      <alignment horizontal="center" vertical="center" wrapText="1"/>
    </xf>
    <xf numFmtId="0" fontId="11" fillId="2" borderId="1" xfId="0" applyFont="1" applyFill="1" applyBorder="1" applyAlignment="1" applyProtection="1">
      <alignment horizontal="center" vertical="center" wrapText="1"/>
      <protection locked="0"/>
    </xf>
    <xf numFmtId="0" fontId="11" fillId="2" borderId="187" xfId="0" applyFont="1" applyFill="1" applyBorder="1" applyAlignment="1" applyProtection="1">
      <alignment horizontal="center" vertical="center" wrapText="1"/>
      <protection locked="0"/>
    </xf>
    <xf numFmtId="0" fontId="11" fillId="2" borderId="98" xfId="0" applyFont="1" applyFill="1" applyBorder="1" applyAlignment="1" applyProtection="1">
      <alignment horizontal="center" vertical="center" wrapText="1"/>
      <protection locked="0"/>
    </xf>
    <xf numFmtId="0" fontId="11" fillId="2" borderId="188" xfId="0" applyFont="1" applyFill="1" applyBorder="1" applyAlignment="1" applyProtection="1">
      <alignment horizontal="center" vertical="center" wrapText="1"/>
      <protection locked="0"/>
    </xf>
    <xf numFmtId="178" fontId="6" fillId="2" borderId="89" xfId="0" applyNumberFormat="1" applyFont="1" applyFill="1" applyBorder="1" applyAlignment="1" applyProtection="1">
      <alignment horizontal="center" vertical="center" wrapText="1"/>
      <protection locked="0"/>
    </xf>
    <xf numFmtId="178" fontId="6" fillId="2" borderId="29" xfId="0" applyNumberFormat="1" applyFont="1" applyFill="1" applyBorder="1" applyAlignment="1" applyProtection="1">
      <alignment horizontal="center" vertical="center" wrapText="1"/>
      <protection locked="0"/>
    </xf>
    <xf numFmtId="178" fontId="3" fillId="0" borderId="194" xfId="0" applyNumberFormat="1" applyFont="1" applyBorder="1" applyAlignment="1" applyProtection="1">
      <alignment horizontal="center" vertical="center" wrapText="1"/>
      <protection locked="0"/>
    </xf>
    <xf numFmtId="178" fontId="3" fillId="0" borderId="29" xfId="0" applyNumberFormat="1" applyFont="1" applyBorder="1" applyAlignment="1" applyProtection="1">
      <alignment horizontal="center" vertical="center" wrapText="1"/>
      <protection locked="0"/>
    </xf>
    <xf numFmtId="178" fontId="3" fillId="0" borderId="168" xfId="0" applyNumberFormat="1" applyFont="1" applyBorder="1" applyAlignment="1" applyProtection="1">
      <alignment horizontal="center" vertical="center" wrapText="1"/>
      <protection locked="0"/>
    </xf>
    <xf numFmtId="178" fontId="3" fillId="0" borderId="169" xfId="0" applyNumberFormat="1" applyFont="1" applyBorder="1" applyAlignment="1" applyProtection="1">
      <alignment horizontal="center" vertical="center" wrapText="1"/>
      <protection locked="0"/>
    </xf>
    <xf numFmtId="0" fontId="10" fillId="0" borderId="5" xfId="0" applyFont="1" applyBorder="1" applyAlignment="1">
      <alignment horizontal="center" vertical="center" textRotation="255" wrapText="1"/>
    </xf>
    <xf numFmtId="0" fontId="7" fillId="0" borderId="11" xfId="0" applyFont="1" applyBorder="1" applyAlignment="1">
      <alignment vertical="center" wrapText="1"/>
    </xf>
    <xf numFmtId="0" fontId="7" fillId="0" borderId="25" xfId="0" applyFont="1" applyBorder="1" applyAlignment="1">
      <alignment vertical="center" wrapText="1"/>
    </xf>
    <xf numFmtId="0" fontId="0" fillId="2" borderId="87" xfId="0" applyFill="1" applyBorder="1" applyAlignment="1">
      <alignment vertical="center"/>
    </xf>
    <xf numFmtId="0" fontId="0" fillId="2" borderId="88" xfId="0" applyFill="1" applyBorder="1" applyAlignment="1">
      <alignment vertical="center"/>
    </xf>
    <xf numFmtId="0" fontId="11" fillId="2" borderId="160" xfId="0" applyFont="1" applyFill="1" applyBorder="1" applyAlignment="1">
      <alignment horizontal="center" vertical="center" shrinkToFit="1"/>
    </xf>
    <xf numFmtId="0" fontId="11" fillId="2" borderId="122" xfId="0" applyFont="1" applyFill="1" applyBorder="1" applyAlignment="1">
      <alignment horizontal="center" vertical="center" shrinkToFit="1"/>
    </xf>
    <xf numFmtId="0" fontId="11" fillId="2" borderId="161" xfId="0" applyFont="1" applyFill="1" applyBorder="1" applyAlignment="1">
      <alignment horizontal="center" vertical="center" shrinkToFit="1"/>
    </xf>
    <xf numFmtId="0" fontId="0" fillId="2" borderId="131" xfId="0" applyFill="1" applyBorder="1" applyAlignment="1">
      <alignment vertical="center" shrinkToFit="1"/>
    </xf>
    <xf numFmtId="0" fontId="0" fillId="2" borderId="132" xfId="0" applyFill="1" applyBorder="1" applyAlignment="1">
      <alignment vertical="center" shrinkToFit="1"/>
    </xf>
    <xf numFmtId="0" fontId="0" fillId="2" borderId="133" xfId="0" applyFill="1" applyBorder="1" applyAlignment="1">
      <alignment vertical="center" shrinkToFit="1"/>
    </xf>
    <xf numFmtId="0" fontId="0" fillId="2" borderId="90" xfId="0" applyFill="1" applyBorder="1" applyAlignment="1">
      <alignment vertical="center" shrinkToFit="1"/>
    </xf>
    <xf numFmtId="0" fontId="0" fillId="2" borderId="91" xfId="0" applyFill="1" applyBorder="1" applyAlignment="1">
      <alignment vertical="center" shrinkToFit="1"/>
    </xf>
    <xf numFmtId="0" fontId="0" fillId="2" borderId="92" xfId="0" applyFill="1" applyBorder="1" applyAlignment="1">
      <alignment vertical="center" shrinkToFit="1"/>
    </xf>
    <xf numFmtId="0" fontId="0" fillId="2" borderId="154" xfId="0" applyFill="1" applyBorder="1" applyAlignment="1">
      <alignment vertical="center" shrinkToFit="1"/>
    </xf>
    <xf numFmtId="0" fontId="0" fillId="2" borderId="155" xfId="0" applyFill="1" applyBorder="1" applyAlignment="1">
      <alignment vertical="center" shrinkToFit="1"/>
    </xf>
    <xf numFmtId="0" fontId="0" fillId="2" borderId="156" xfId="0" applyFill="1" applyBorder="1" applyAlignment="1">
      <alignment vertical="center" shrinkToFit="1"/>
    </xf>
    <xf numFmtId="0" fontId="11" fillId="2" borderId="163" xfId="0" applyFont="1" applyFill="1" applyBorder="1" applyAlignment="1">
      <alignment horizontal="center" vertical="center" shrinkToFit="1"/>
    </xf>
    <xf numFmtId="0" fontId="11" fillId="2" borderId="60" xfId="0" applyFont="1" applyFill="1" applyBorder="1" applyAlignment="1">
      <alignment horizontal="center" vertical="center" shrinkToFit="1"/>
    </xf>
    <xf numFmtId="0" fontId="11" fillId="2" borderId="164"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66" xfId="0" applyFont="1" applyFill="1" applyBorder="1" applyAlignment="1">
      <alignment horizontal="center" vertical="center" shrinkToFit="1"/>
    </xf>
    <xf numFmtId="0" fontId="0" fillId="2" borderId="75" xfId="0" applyFill="1" applyBorder="1" applyAlignment="1">
      <alignment horizontal="center" vertical="center" shrinkToFit="1"/>
    </xf>
    <xf numFmtId="0" fontId="11" fillId="2" borderId="79" xfId="0" applyFont="1" applyFill="1" applyBorder="1" applyAlignment="1">
      <alignment horizontal="center" vertical="center" shrinkToFit="1"/>
    </xf>
    <xf numFmtId="0" fontId="0" fillId="2" borderId="144" xfId="0" applyFill="1" applyBorder="1" applyAlignment="1">
      <alignment horizontal="center" vertical="center" shrinkToFit="1"/>
    </xf>
    <xf numFmtId="0" fontId="30" fillId="5" borderId="2" xfId="0" applyFont="1" applyFill="1" applyBorder="1" applyAlignment="1">
      <alignment horizontal="center" vertical="center"/>
    </xf>
    <xf numFmtId="0" fontId="30" fillId="5" borderId="3" xfId="0" applyFont="1" applyFill="1" applyBorder="1" applyAlignment="1">
      <alignment horizontal="center" vertical="center"/>
    </xf>
    <xf numFmtId="0" fontId="30" fillId="5" borderId="4" xfId="0" applyFont="1" applyFill="1" applyBorder="1" applyAlignment="1">
      <alignment horizontal="center" vertical="center"/>
    </xf>
    <xf numFmtId="0" fontId="10" fillId="0" borderId="31" xfId="0" applyFont="1" applyBorder="1" applyAlignment="1">
      <alignment horizontal="center" vertical="center" textRotation="255" wrapText="1"/>
    </xf>
    <xf numFmtId="0" fontId="10" fillId="0" borderId="41" xfId="0" applyFont="1" applyBorder="1" applyAlignment="1">
      <alignment horizontal="center" vertical="center" textRotation="255" wrapText="1"/>
    </xf>
    <xf numFmtId="0" fontId="10" fillId="0" borderId="78" xfId="0" applyFont="1" applyBorder="1" applyAlignment="1">
      <alignment horizontal="center" vertical="center" textRotation="255" wrapText="1"/>
    </xf>
    <xf numFmtId="0" fontId="11" fillId="0" borderId="196" xfId="0" applyFont="1" applyBorder="1" applyAlignment="1">
      <alignment horizontal="center" vertical="center" wrapText="1"/>
    </xf>
    <xf numFmtId="0" fontId="11" fillId="0" borderId="173" xfId="0" applyFont="1" applyBorder="1" applyAlignment="1">
      <alignment horizontal="center" vertical="center" wrapText="1"/>
    </xf>
    <xf numFmtId="0" fontId="11" fillId="0" borderId="174" xfId="0" applyFont="1" applyBorder="1" applyAlignment="1">
      <alignment horizontal="center" vertical="center" wrapText="1"/>
    </xf>
    <xf numFmtId="0" fontId="11" fillId="0" borderId="14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43"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7" fillId="0" borderId="14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43" xfId="0" applyFont="1" applyBorder="1" applyAlignment="1">
      <alignment horizontal="center" vertical="center" wrapText="1"/>
    </xf>
    <xf numFmtId="0" fontId="11" fillId="0" borderId="149"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150" xfId="0" applyFont="1" applyBorder="1" applyAlignment="1">
      <alignment horizontal="center" vertical="center" wrapText="1"/>
    </xf>
    <xf numFmtId="0" fontId="11" fillId="0" borderId="151" xfId="0" applyFont="1" applyBorder="1" applyAlignment="1">
      <alignment horizontal="center" vertical="center" wrapText="1"/>
    </xf>
    <xf numFmtId="0" fontId="20" fillId="0" borderId="69" xfId="0" applyFont="1" applyBorder="1" applyAlignment="1" applyProtection="1">
      <alignment horizontal="center" vertical="center" shrinkToFit="1"/>
      <protection locked="0"/>
    </xf>
    <xf numFmtId="0" fontId="20" fillId="0" borderId="75" xfId="0" applyFont="1" applyBorder="1" applyAlignment="1" applyProtection="1">
      <alignment horizontal="center" vertical="center" shrinkToFit="1"/>
      <protection locked="0"/>
    </xf>
    <xf numFmtId="0" fontId="11" fillId="0" borderId="162" xfId="0" applyFont="1" applyBorder="1" applyAlignment="1" applyProtection="1">
      <alignment horizontal="center" vertical="center" wrapText="1"/>
      <protection locked="0"/>
    </xf>
    <xf numFmtId="0" fontId="11" fillId="0" borderId="144"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0" xfId="0" applyFill="1" applyAlignment="1">
      <alignment horizontal="center" vertical="center" wrapText="1"/>
    </xf>
    <xf numFmtId="0" fontId="0" fillId="2" borderId="14" xfId="0" applyFill="1" applyBorder="1" applyAlignment="1">
      <alignment horizontal="center" vertical="center" wrapText="1"/>
    </xf>
    <xf numFmtId="0" fontId="6" fillId="2" borderId="6" xfId="0" applyFont="1" applyFill="1" applyBorder="1" applyAlignment="1">
      <alignment horizontal="center" vertical="center" wrapText="1"/>
    </xf>
    <xf numFmtId="0" fontId="0" fillId="2" borderId="0" xfId="0" applyFill="1" applyAlignment="1">
      <alignment vertical="center"/>
    </xf>
    <xf numFmtId="0" fontId="7" fillId="0" borderId="10" xfId="0" applyFont="1" applyBorder="1" applyAlignment="1">
      <alignment horizontal="center" vertical="center" wrapText="1"/>
    </xf>
    <xf numFmtId="0" fontId="0" fillId="0" borderId="15" xfId="0" applyBorder="1" applyAlignment="1">
      <alignment horizontal="center" vertical="center" wrapText="1"/>
    </xf>
    <xf numFmtId="38" fontId="6" fillId="2" borderId="16" xfId="1" applyFont="1" applyFill="1" applyBorder="1" applyAlignment="1" applyProtection="1">
      <alignment horizontal="center" vertical="center" wrapText="1"/>
    </xf>
    <xf numFmtId="38" fontId="6" fillId="2" borderId="20" xfId="1" applyFont="1" applyFill="1" applyBorder="1" applyAlignment="1" applyProtection="1">
      <alignment horizontal="center" vertical="center" wrapText="1"/>
    </xf>
    <xf numFmtId="38" fontId="0" fillId="2" borderId="20" xfId="1"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0" fillId="2" borderId="21" xfId="0"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0" fillId="2" borderId="22" xfId="0"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0" fillId="2" borderId="23" xfId="0" applyFill="1" applyBorder="1" applyAlignment="1">
      <alignment horizontal="center" vertical="center" wrapText="1"/>
    </xf>
    <xf numFmtId="0" fontId="8"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6" fillId="0" borderId="51" xfId="0" applyFont="1" applyBorder="1" applyAlignment="1">
      <alignment horizontal="center" vertical="center" wrapText="1"/>
    </xf>
    <xf numFmtId="0" fontId="16" fillId="0" borderId="49" xfId="0" applyFont="1" applyBorder="1" applyAlignment="1">
      <alignment horizontal="center" vertical="center" wrapText="1"/>
    </xf>
    <xf numFmtId="0" fontId="11" fillId="0" borderId="108" xfId="0" applyFont="1" applyBorder="1" applyAlignment="1">
      <alignment horizontal="center" vertical="center" wrapText="1"/>
    </xf>
    <xf numFmtId="0" fontId="11" fillId="0" borderId="10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shrinkToFit="1"/>
      <protection locked="0"/>
    </xf>
    <xf numFmtId="0" fontId="11" fillId="0" borderId="46" xfId="0" applyFont="1" applyBorder="1" applyAlignment="1" applyProtection="1">
      <alignment horizontal="center" vertical="center" wrapText="1" shrinkToFit="1"/>
      <protection locked="0"/>
    </xf>
    <xf numFmtId="0" fontId="11" fillId="0" borderId="44" xfId="0" applyFont="1" applyBorder="1" applyAlignment="1" applyProtection="1">
      <alignment horizontal="center" vertical="center" wrapText="1" shrinkToFit="1"/>
      <protection locked="0"/>
    </xf>
    <xf numFmtId="0" fontId="11" fillId="0" borderId="79" xfId="0" applyFont="1" applyBorder="1" applyAlignment="1" applyProtection="1">
      <alignment horizontal="center" vertical="center" wrapText="1"/>
      <protection locked="0"/>
    </xf>
    <xf numFmtId="178" fontId="30" fillId="0" borderId="193" xfId="0" applyNumberFormat="1" applyFont="1" applyBorder="1" applyAlignment="1" applyProtection="1">
      <alignment horizontal="center" vertical="center" wrapText="1"/>
      <protection locked="0"/>
    </xf>
    <xf numFmtId="178" fontId="30" fillId="0" borderId="180" xfId="0" applyNumberFormat="1" applyFont="1" applyBorder="1" applyAlignment="1" applyProtection="1">
      <alignment horizontal="center" vertical="center" wrapText="1"/>
      <protection locked="0"/>
    </xf>
    <xf numFmtId="178" fontId="30" fillId="0" borderId="192" xfId="0" applyNumberFormat="1" applyFont="1" applyBorder="1" applyAlignment="1" applyProtection="1">
      <alignment horizontal="center" vertical="center" wrapText="1"/>
      <protection locked="0"/>
    </xf>
    <xf numFmtId="0" fontId="11" fillId="0" borderId="74"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104" xfId="0" applyFont="1" applyBorder="1" applyAlignment="1">
      <alignment horizontal="center" vertical="center" wrapText="1"/>
    </xf>
    <xf numFmtId="0" fontId="11" fillId="0" borderId="105" xfId="0" applyFont="1" applyBorder="1" applyAlignment="1">
      <alignment horizontal="center" vertical="center" wrapText="1"/>
    </xf>
    <xf numFmtId="0" fontId="7" fillId="0" borderId="41" xfId="0" applyFont="1" applyBorder="1" applyAlignment="1">
      <alignment horizontal="center" vertical="center" textRotation="255" wrapText="1"/>
    </xf>
    <xf numFmtId="0" fontId="7" fillId="0" borderId="78" xfId="0" applyFont="1" applyBorder="1" applyAlignment="1">
      <alignment horizontal="center" vertical="center" textRotation="255" wrapText="1"/>
    </xf>
    <xf numFmtId="0" fontId="11" fillId="2" borderId="32"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42" xfId="2" applyFont="1" applyFill="1" applyBorder="1" applyAlignment="1">
      <alignment horizontal="center" vertical="center" shrinkToFit="1"/>
    </xf>
    <xf numFmtId="0" fontId="11" fillId="2" borderId="43" xfId="2" applyFont="1" applyFill="1" applyBorder="1" applyAlignment="1">
      <alignment horizontal="center" vertical="center" shrinkToFit="1"/>
    </xf>
    <xf numFmtId="0" fontId="11" fillId="2" borderId="44" xfId="2" applyFont="1" applyFill="1" applyBorder="1" applyAlignment="1">
      <alignment horizontal="center" vertical="center" shrinkToFit="1"/>
    </xf>
    <xf numFmtId="0" fontId="11" fillId="2" borderId="50" xfId="0" applyFont="1" applyFill="1" applyBorder="1" applyAlignment="1">
      <alignment horizontal="center" vertical="center" shrinkToFit="1"/>
    </xf>
    <xf numFmtId="0" fontId="11" fillId="2" borderId="51"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0" borderId="50"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52" xfId="0" applyFont="1" applyBorder="1" applyAlignment="1">
      <alignment horizontal="center" vertical="center" shrinkToFit="1"/>
    </xf>
    <xf numFmtId="0" fontId="11" fillId="0" borderId="53" xfId="0" applyFont="1" applyBorder="1" applyAlignment="1">
      <alignment horizontal="center" vertical="center" shrinkToFit="1"/>
    </xf>
    <xf numFmtId="0" fontId="11" fillId="0" borderId="54" xfId="0" applyFont="1" applyBorder="1" applyAlignment="1">
      <alignment horizontal="center" vertical="center" shrinkToFit="1"/>
    </xf>
    <xf numFmtId="0" fontId="15" fillId="0" borderId="6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62"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53" xfId="0" applyFont="1" applyBorder="1" applyAlignment="1">
      <alignment horizontal="center" vertical="center" shrinkToFit="1"/>
    </xf>
    <xf numFmtId="0" fontId="16" fillId="0" borderId="54" xfId="0" applyFont="1" applyBorder="1" applyAlignment="1">
      <alignment horizontal="center" vertical="center" shrinkToFi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17" fillId="0" borderId="53" xfId="0" applyFont="1" applyBorder="1" applyAlignment="1">
      <alignment horizontal="center" vertical="center" shrinkToFit="1"/>
    </xf>
    <xf numFmtId="0" fontId="17" fillId="0" borderId="54" xfId="0" applyFont="1" applyBorder="1" applyAlignment="1">
      <alignment horizontal="center" vertical="center" shrinkToFit="1"/>
    </xf>
    <xf numFmtId="0" fontId="11" fillId="0" borderId="61" xfId="0" applyFont="1" applyBorder="1" applyAlignment="1">
      <alignment horizontal="center" vertical="center" wrapText="1"/>
    </xf>
    <xf numFmtId="0" fontId="11" fillId="0" borderId="1" xfId="0" applyFont="1" applyBorder="1" applyAlignment="1">
      <alignment horizontal="center" vertical="center" wrapText="1"/>
    </xf>
    <xf numFmtId="0" fontId="16" fillId="0" borderId="140" xfId="0" applyFont="1" applyBorder="1" applyAlignment="1">
      <alignment horizontal="center" vertical="center" wrapText="1"/>
    </xf>
    <xf numFmtId="0" fontId="16" fillId="0" borderId="141" xfId="0" applyFont="1" applyBorder="1" applyAlignment="1">
      <alignment horizontal="center" vertical="center" wrapTex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273957</xdr:colOff>
      <xdr:row>103</xdr:row>
      <xdr:rowOff>54429</xdr:rowOff>
    </xdr:from>
    <xdr:to>
      <xdr:col>3</xdr:col>
      <xdr:colOff>627743</xdr:colOff>
      <xdr:row>106</xdr:row>
      <xdr:rowOff>163286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0207" y="21860329"/>
          <a:ext cx="753836" cy="642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（ス）</a:t>
          </a:r>
          <a:endParaRPr kumimoji="1" lang="en-US" altLang="ja-JP" sz="1100" b="1">
            <a:latin typeface="ＭＳ ゴシック" panose="020B0609070205080204" pitchFamily="49" charset="-128"/>
            <a:ea typeface="ＭＳ ゴシック" panose="020B0609070205080204" pitchFamily="49" charset="-128"/>
          </a:endParaRPr>
        </a:p>
        <a:p>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（タ）</a:t>
          </a:r>
        </a:p>
      </xdr:txBody>
    </xdr:sp>
    <xdr:clientData/>
  </xdr:twoCellAnchor>
  <xdr:twoCellAnchor>
    <xdr:from>
      <xdr:col>4</xdr:col>
      <xdr:colOff>589644</xdr:colOff>
      <xdr:row>103</xdr:row>
      <xdr:rowOff>54429</xdr:rowOff>
    </xdr:from>
    <xdr:to>
      <xdr:col>5</xdr:col>
      <xdr:colOff>653144</xdr:colOff>
      <xdr:row>106</xdr:row>
      <xdr:rowOff>163286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38994" y="21701579"/>
          <a:ext cx="749300" cy="642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（チ）</a:t>
          </a:r>
          <a:endParaRPr kumimoji="1" lang="en-US" altLang="ja-JP" sz="1100" b="1">
            <a:latin typeface="ＭＳ ゴシック" panose="020B0609070205080204" pitchFamily="49" charset="-128"/>
            <a:ea typeface="ＭＳ ゴシック" panose="020B0609070205080204" pitchFamily="49" charset="-128"/>
          </a:endParaRPr>
        </a:p>
        <a:p>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（ツ）</a:t>
          </a:r>
        </a:p>
      </xdr:txBody>
    </xdr:sp>
    <xdr:clientData/>
  </xdr:twoCellAnchor>
  <xdr:twoCellAnchor>
    <xdr:from>
      <xdr:col>6</xdr:col>
      <xdr:colOff>571500</xdr:colOff>
      <xdr:row>103</xdr:row>
      <xdr:rowOff>54428</xdr:rowOff>
    </xdr:from>
    <xdr:to>
      <xdr:col>7</xdr:col>
      <xdr:colOff>635001</xdr:colOff>
      <xdr:row>106</xdr:row>
      <xdr:rowOff>163285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92450" y="21701578"/>
          <a:ext cx="749301" cy="642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（テ）</a:t>
          </a:r>
          <a:endParaRPr kumimoji="1" lang="en-US" altLang="ja-JP" sz="1100" b="1">
            <a:latin typeface="ＭＳ ゴシック" panose="020B0609070205080204" pitchFamily="49" charset="-128"/>
            <a:ea typeface="ＭＳ ゴシック" panose="020B0609070205080204" pitchFamily="49" charset="-128"/>
          </a:endParaRPr>
        </a:p>
        <a:p>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（ト）</a:t>
          </a:r>
        </a:p>
      </xdr:txBody>
    </xdr:sp>
    <xdr:clientData/>
  </xdr:twoCellAnchor>
  <xdr:twoCellAnchor>
    <xdr:from>
      <xdr:col>8</xdr:col>
      <xdr:colOff>498929</xdr:colOff>
      <xdr:row>103</xdr:row>
      <xdr:rowOff>54430</xdr:rowOff>
    </xdr:from>
    <xdr:to>
      <xdr:col>9</xdr:col>
      <xdr:colOff>635001</xdr:colOff>
      <xdr:row>105</xdr:row>
      <xdr:rowOff>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91479" y="21701580"/>
          <a:ext cx="752022" cy="301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（ナ）</a:t>
          </a:r>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licies.env.go.jp/earth/ghg-santeikohyo/calc.html" TargetMode="External"/><Relationship Id="rId7" Type="http://schemas.openxmlformats.org/officeDocument/2006/relationships/comments" Target="../comments1.xml"/><Relationship Id="rId2" Type="http://schemas.openxmlformats.org/officeDocument/2006/relationships/hyperlink" Target="https://policies.env.go.jp/earth/ghg-santeikohyo/calc.html" TargetMode="External"/><Relationship Id="rId1" Type="http://schemas.openxmlformats.org/officeDocument/2006/relationships/hyperlink" Target="https://policies.env.go.jp/earth/ghg-santeikohyo/calc.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D316"/>
  <sheetViews>
    <sheetView showGridLines="0" tabSelected="1" view="pageBreakPreview" zoomScale="85" zoomScaleNormal="70" zoomScaleSheetLayoutView="85" workbookViewId="0">
      <selection activeCell="M70" sqref="M70"/>
    </sheetView>
  </sheetViews>
  <sheetFormatPr defaultColWidth="9" defaultRowHeight="18"/>
  <cols>
    <col min="1" max="1" width="3.4140625" style="108" customWidth="1"/>
    <col min="2" max="2" width="2.83203125" style="108" customWidth="1"/>
    <col min="3" max="3" width="5.25" style="108" customWidth="1"/>
    <col min="4" max="7" width="9" style="242"/>
    <col min="8" max="8" width="9" style="44" customWidth="1"/>
    <col min="9" max="9" width="8.08203125" style="242" customWidth="1"/>
    <col min="10" max="10" width="9" style="242"/>
    <col min="11" max="11" width="10.08203125" style="242" customWidth="1"/>
    <col min="12" max="12" width="8.83203125" style="242" customWidth="1"/>
    <col min="13" max="13" width="12.83203125" style="242" customWidth="1"/>
    <col min="14" max="14" width="11.83203125" style="108" customWidth="1"/>
    <col min="15" max="15" width="3.1640625" style="108" customWidth="1"/>
    <col min="16" max="16" width="5.4140625" style="108" customWidth="1"/>
    <col min="17" max="17" width="25.6640625" style="108" customWidth="1"/>
    <col min="18" max="18" width="38.58203125" style="32" customWidth="1"/>
    <col min="19" max="19" width="27.83203125" style="1" customWidth="1"/>
    <col min="20" max="20" width="15.08203125" style="108" customWidth="1"/>
    <col min="21" max="22" width="9" style="108"/>
    <col min="23" max="24" width="9" style="108" customWidth="1"/>
    <col min="25" max="16384" width="9" style="108"/>
  </cols>
  <sheetData>
    <row r="1" spans="3:20" ht="18" customHeight="1">
      <c r="F1" s="43" t="s">
        <v>0</v>
      </c>
      <c r="G1" s="353"/>
      <c r="H1" s="353"/>
      <c r="I1" s="353"/>
      <c r="J1" s="353"/>
      <c r="K1" s="43" t="s">
        <v>1</v>
      </c>
      <c r="L1" s="580"/>
      <c r="M1" s="581"/>
      <c r="N1" s="582"/>
      <c r="O1" s="86"/>
      <c r="Q1" s="2" t="s">
        <v>252</v>
      </c>
      <c r="R1" s="33"/>
    </row>
    <row r="2" spans="3:20" ht="12.5" customHeight="1">
      <c r="F2" s="140"/>
      <c r="G2" s="141"/>
      <c r="H2" s="141"/>
      <c r="I2" s="141"/>
      <c r="J2" s="141"/>
      <c r="K2" s="140"/>
      <c r="L2" s="86"/>
      <c r="M2" s="86"/>
      <c r="N2" s="86"/>
      <c r="O2" s="86"/>
      <c r="Q2" s="2"/>
      <c r="R2" s="33"/>
    </row>
    <row r="3" spans="3:20" ht="22.5">
      <c r="C3" s="124" t="s">
        <v>86</v>
      </c>
      <c r="D3" s="108"/>
      <c r="E3" s="108"/>
      <c r="F3" s="86"/>
      <c r="G3" s="125"/>
      <c r="H3" s="125"/>
      <c r="I3" s="125"/>
      <c r="J3" s="125"/>
      <c r="K3" s="86"/>
      <c r="L3" s="86"/>
      <c r="M3" s="86"/>
      <c r="N3" s="86"/>
      <c r="O3" s="86"/>
      <c r="Q3" s="2"/>
      <c r="R3" s="33"/>
    </row>
    <row r="4" spans="3:20">
      <c r="C4" s="120" t="s">
        <v>89</v>
      </c>
      <c r="D4" s="108"/>
      <c r="E4" s="108"/>
      <c r="F4" s="108"/>
      <c r="G4" s="108"/>
      <c r="H4" s="113"/>
      <c r="I4" s="108"/>
      <c r="J4" s="108"/>
      <c r="K4" s="108"/>
      <c r="L4" s="108"/>
      <c r="M4" s="108"/>
    </row>
    <row r="5" spans="3:20" ht="17.25" customHeight="1" thickBot="1">
      <c r="C5" s="120" t="s">
        <v>169</v>
      </c>
      <c r="D5" s="108"/>
      <c r="E5" s="108"/>
      <c r="F5" s="108"/>
      <c r="G5" s="108"/>
      <c r="H5" s="113"/>
      <c r="I5" s="108"/>
      <c r="J5" s="108"/>
      <c r="K5" s="108"/>
      <c r="L5" s="108"/>
      <c r="M5" s="108"/>
    </row>
    <row r="6" spans="3:20" ht="14.25" customHeight="1">
      <c r="C6" s="609" t="s">
        <v>3</v>
      </c>
      <c r="D6" s="610"/>
      <c r="E6" s="610"/>
      <c r="F6" s="610"/>
      <c r="G6" s="611"/>
      <c r="H6" s="615" t="s">
        <v>4</v>
      </c>
      <c r="I6" s="616"/>
      <c r="J6" s="619" t="s">
        <v>5</v>
      </c>
      <c r="K6" s="527"/>
      <c r="L6" s="620"/>
      <c r="M6" s="624" t="s">
        <v>6</v>
      </c>
      <c r="N6" s="626" t="s">
        <v>168</v>
      </c>
      <c r="O6" s="105"/>
      <c r="P6" s="106"/>
    </row>
    <row r="7" spans="3:20" ht="8" customHeight="1">
      <c r="C7" s="612"/>
      <c r="D7" s="613"/>
      <c r="E7" s="613"/>
      <c r="F7" s="613"/>
      <c r="G7" s="614"/>
      <c r="H7" s="617"/>
      <c r="I7" s="618"/>
      <c r="J7" s="621"/>
      <c r="K7" s="622"/>
      <c r="L7" s="623"/>
      <c r="M7" s="625"/>
      <c r="N7" s="627"/>
      <c r="O7" s="265"/>
      <c r="P7" s="106"/>
      <c r="Q7" s="107"/>
      <c r="R7" s="34"/>
      <c r="S7" s="3"/>
      <c r="T7" s="4"/>
    </row>
    <row r="8" spans="3:20" ht="14.25" customHeight="1">
      <c r="C8" s="612"/>
      <c r="D8" s="613"/>
      <c r="E8" s="613"/>
      <c r="F8" s="613"/>
      <c r="G8" s="614"/>
      <c r="H8" s="628" t="s">
        <v>7</v>
      </c>
      <c r="I8" s="631" t="s">
        <v>8</v>
      </c>
      <c r="J8" s="634" t="s">
        <v>9</v>
      </c>
      <c r="K8" s="637" t="s">
        <v>8</v>
      </c>
      <c r="L8" s="640" t="s">
        <v>10</v>
      </c>
      <c r="N8" s="627"/>
      <c r="O8" s="265"/>
      <c r="P8" s="106"/>
      <c r="Q8" s="106"/>
      <c r="R8" s="35"/>
      <c r="S8" s="3"/>
      <c r="T8" s="106"/>
    </row>
    <row r="9" spans="3:20" ht="14.25" customHeight="1">
      <c r="C9" s="612"/>
      <c r="D9" s="613"/>
      <c r="E9" s="613"/>
      <c r="F9" s="613"/>
      <c r="G9" s="614"/>
      <c r="H9" s="629"/>
      <c r="I9" s="632"/>
      <c r="J9" s="635"/>
      <c r="K9" s="638"/>
      <c r="L9" s="640"/>
      <c r="M9" s="45" t="s">
        <v>11</v>
      </c>
      <c r="N9" s="627"/>
      <c r="O9" s="265"/>
      <c r="P9" s="106"/>
      <c r="Q9" s="106"/>
      <c r="R9" s="35"/>
      <c r="S9" s="3"/>
      <c r="T9" s="106"/>
    </row>
    <row r="10" spans="3:20" ht="14.25" customHeight="1" thickBot="1">
      <c r="C10" s="612"/>
      <c r="D10" s="613"/>
      <c r="E10" s="613"/>
      <c r="F10" s="613"/>
      <c r="G10" s="614"/>
      <c r="H10" s="630"/>
      <c r="I10" s="633"/>
      <c r="J10" s="636"/>
      <c r="K10" s="639"/>
      <c r="L10" s="641"/>
      <c r="M10" s="256" t="s">
        <v>12</v>
      </c>
      <c r="N10" s="627"/>
      <c r="O10" s="265"/>
      <c r="S10" s="108"/>
    </row>
    <row r="11" spans="3:20" ht="15" customHeight="1">
      <c r="C11" s="583" t="s">
        <v>174</v>
      </c>
      <c r="D11" s="668" t="s">
        <v>13</v>
      </c>
      <c r="E11" s="669"/>
      <c r="F11" s="669"/>
      <c r="G11" s="670"/>
      <c r="H11" s="271"/>
      <c r="I11" s="46" t="s">
        <v>14</v>
      </c>
      <c r="J11" s="87">
        <v>38.299999999999997</v>
      </c>
      <c r="K11" s="47" t="s">
        <v>15</v>
      </c>
      <c r="L11" s="48">
        <f>ROUND(H11*J11,0)</f>
        <v>0</v>
      </c>
      <c r="M11" s="88">
        <v>1.9E-2</v>
      </c>
      <c r="N11" s="5">
        <f>L11*M11*44/12</f>
        <v>0</v>
      </c>
      <c r="O11" s="266"/>
      <c r="P11" s="263"/>
      <c r="Q11" s="6"/>
      <c r="R11" s="36"/>
      <c r="S11" s="108"/>
    </row>
    <row r="12" spans="3:20" ht="15" customHeight="1">
      <c r="C12" s="666"/>
      <c r="D12" s="671" t="s">
        <v>78</v>
      </c>
      <c r="E12" s="672"/>
      <c r="F12" s="672"/>
      <c r="G12" s="673"/>
      <c r="H12" s="272"/>
      <c r="I12" s="49" t="s">
        <v>14</v>
      </c>
      <c r="J12" s="89">
        <v>34.799999999999997</v>
      </c>
      <c r="K12" s="50" t="s">
        <v>15</v>
      </c>
      <c r="L12" s="51">
        <f t="shared" ref="L12:L60" si="0">ROUND(H12*J12,0)</f>
        <v>0</v>
      </c>
      <c r="M12" s="52">
        <v>1.83E-2</v>
      </c>
      <c r="N12" s="7">
        <f>L12*M12*44/12</f>
        <v>0</v>
      </c>
      <c r="O12" s="266"/>
      <c r="P12" s="263"/>
      <c r="Q12" s="6"/>
      <c r="R12" s="36"/>
      <c r="S12" s="108"/>
    </row>
    <row r="13" spans="3:20" ht="15" customHeight="1">
      <c r="C13" s="666"/>
      <c r="D13" s="674" t="s">
        <v>16</v>
      </c>
      <c r="E13" s="675"/>
      <c r="F13" s="675"/>
      <c r="G13" s="676"/>
      <c r="H13" s="272"/>
      <c r="I13" s="49" t="s">
        <v>14</v>
      </c>
      <c r="J13" s="89">
        <v>33.4</v>
      </c>
      <c r="K13" s="50" t="s">
        <v>15</v>
      </c>
      <c r="L13" s="51">
        <f t="shared" si="0"/>
        <v>0</v>
      </c>
      <c r="M13" s="52">
        <v>1.8700000000000001E-2</v>
      </c>
      <c r="N13" s="7">
        <f>L13*M13*44/12</f>
        <v>0</v>
      </c>
      <c r="O13" s="266"/>
      <c r="P13" s="263"/>
      <c r="Q13" s="6"/>
      <c r="R13" s="36"/>
      <c r="S13" s="108"/>
    </row>
    <row r="14" spans="3:20" ht="15" customHeight="1">
      <c r="C14" s="666"/>
      <c r="D14" s="674" t="s">
        <v>17</v>
      </c>
      <c r="E14" s="675"/>
      <c r="F14" s="675"/>
      <c r="G14" s="676"/>
      <c r="H14" s="272"/>
      <c r="I14" s="49" t="s">
        <v>14</v>
      </c>
      <c r="J14" s="89">
        <v>33.299999999999997</v>
      </c>
      <c r="K14" s="50" t="s">
        <v>15</v>
      </c>
      <c r="L14" s="51">
        <f t="shared" si="0"/>
        <v>0</v>
      </c>
      <c r="M14" s="52">
        <v>1.8599999999999998E-2</v>
      </c>
      <c r="N14" s="7">
        <f t="shared" ref="N14:N60" si="1">L14*M14*44/12</f>
        <v>0</v>
      </c>
      <c r="O14" s="266"/>
      <c r="P14" s="264"/>
      <c r="Q14" s="6"/>
      <c r="R14" s="36"/>
      <c r="S14" s="108"/>
    </row>
    <row r="15" spans="3:20" ht="15" customHeight="1">
      <c r="C15" s="666"/>
      <c r="D15" s="677" t="s">
        <v>66</v>
      </c>
      <c r="E15" s="678"/>
      <c r="F15" s="678"/>
      <c r="G15" s="679"/>
      <c r="H15" s="272"/>
      <c r="I15" s="49" t="s">
        <v>14</v>
      </c>
      <c r="J15" s="89">
        <v>36.299999999999997</v>
      </c>
      <c r="K15" s="50" t="s">
        <v>15</v>
      </c>
      <c r="L15" s="51">
        <f t="shared" si="0"/>
        <v>0</v>
      </c>
      <c r="M15" s="52">
        <v>1.8599999999999998E-2</v>
      </c>
      <c r="N15" s="7">
        <f t="shared" si="1"/>
        <v>0</v>
      </c>
      <c r="O15" s="266"/>
      <c r="P15" s="264"/>
      <c r="Q15" s="42"/>
      <c r="R15" s="36"/>
      <c r="S15" s="108"/>
    </row>
    <row r="16" spans="3:20" ht="15" customHeight="1">
      <c r="C16" s="666"/>
      <c r="D16" s="677" t="s">
        <v>18</v>
      </c>
      <c r="E16" s="678"/>
      <c r="F16" s="678"/>
      <c r="G16" s="679"/>
      <c r="H16" s="272"/>
      <c r="I16" s="49" t="s">
        <v>14</v>
      </c>
      <c r="J16" s="89">
        <v>36.5</v>
      </c>
      <c r="K16" s="50" t="s">
        <v>15</v>
      </c>
      <c r="L16" s="51">
        <f t="shared" si="0"/>
        <v>0</v>
      </c>
      <c r="M16" s="52">
        <v>1.8700000000000001E-2</v>
      </c>
      <c r="N16" s="7">
        <f t="shared" si="1"/>
        <v>0</v>
      </c>
      <c r="O16" s="266"/>
      <c r="P16" s="263"/>
      <c r="Q16" s="6"/>
      <c r="R16" s="36"/>
      <c r="S16" s="108"/>
    </row>
    <row r="17" spans="3:19" ht="15" customHeight="1">
      <c r="C17" s="666"/>
      <c r="D17" s="677" t="s">
        <v>19</v>
      </c>
      <c r="E17" s="678"/>
      <c r="F17" s="678"/>
      <c r="G17" s="679"/>
      <c r="H17" s="272"/>
      <c r="I17" s="49" t="s">
        <v>14</v>
      </c>
      <c r="J17" s="89">
        <v>38</v>
      </c>
      <c r="K17" s="50" t="s">
        <v>15</v>
      </c>
      <c r="L17" s="51">
        <f t="shared" si="0"/>
        <v>0</v>
      </c>
      <c r="M17" s="52">
        <v>1.8800000000000001E-2</v>
      </c>
      <c r="N17" s="7">
        <f t="shared" si="1"/>
        <v>0</v>
      </c>
      <c r="O17" s="266"/>
      <c r="P17" s="264"/>
      <c r="Q17" s="6"/>
      <c r="R17" s="36"/>
      <c r="S17" s="108"/>
    </row>
    <row r="18" spans="3:19" ht="15" customHeight="1">
      <c r="C18" s="666"/>
      <c r="D18" s="677" t="s">
        <v>20</v>
      </c>
      <c r="E18" s="678"/>
      <c r="F18" s="678"/>
      <c r="G18" s="679"/>
      <c r="H18" s="272"/>
      <c r="I18" s="49" t="s">
        <v>14</v>
      </c>
      <c r="J18" s="89">
        <v>38.9</v>
      </c>
      <c r="K18" s="50" t="s">
        <v>15</v>
      </c>
      <c r="L18" s="51">
        <f t="shared" si="0"/>
        <v>0</v>
      </c>
      <c r="M18" s="52">
        <v>1.9300000000000001E-2</v>
      </c>
      <c r="N18" s="7">
        <f t="shared" si="1"/>
        <v>0</v>
      </c>
      <c r="O18" s="266"/>
      <c r="P18" s="263"/>
      <c r="Q18" s="6"/>
      <c r="R18" s="36"/>
      <c r="S18" s="108"/>
    </row>
    <row r="19" spans="3:19" ht="15" customHeight="1">
      <c r="C19" s="666"/>
      <c r="D19" s="677" t="s">
        <v>21</v>
      </c>
      <c r="E19" s="678"/>
      <c r="F19" s="678"/>
      <c r="G19" s="679"/>
      <c r="H19" s="272"/>
      <c r="I19" s="49" t="s">
        <v>14</v>
      </c>
      <c r="J19" s="89">
        <v>41.8</v>
      </c>
      <c r="K19" s="50" t="s">
        <v>15</v>
      </c>
      <c r="L19" s="51">
        <f t="shared" si="0"/>
        <v>0</v>
      </c>
      <c r="M19" s="52">
        <v>2.0199999999999999E-2</v>
      </c>
      <c r="N19" s="7">
        <f t="shared" si="1"/>
        <v>0</v>
      </c>
      <c r="O19" s="266"/>
      <c r="P19" s="264"/>
      <c r="Q19" s="6"/>
      <c r="R19" s="36"/>
      <c r="S19" s="108"/>
    </row>
    <row r="20" spans="3:19" ht="15" customHeight="1">
      <c r="C20" s="666"/>
      <c r="D20" s="680" t="s">
        <v>74</v>
      </c>
      <c r="E20" s="681"/>
      <c r="F20" s="681"/>
      <c r="G20" s="682"/>
      <c r="H20" s="272"/>
      <c r="I20" s="49" t="s">
        <v>14</v>
      </c>
      <c r="J20" s="89">
        <v>40.200000000000003</v>
      </c>
      <c r="K20" s="50" t="s">
        <v>15</v>
      </c>
      <c r="L20" s="51">
        <f t="shared" si="0"/>
        <v>0</v>
      </c>
      <c r="M20" s="52">
        <v>1.9900000000000001E-2</v>
      </c>
      <c r="N20" s="7">
        <f t="shared" si="1"/>
        <v>0</v>
      </c>
      <c r="O20" s="266"/>
      <c r="P20" s="264"/>
      <c r="Q20" s="6"/>
      <c r="R20" s="36"/>
      <c r="S20" s="108"/>
    </row>
    <row r="21" spans="3:19" ht="15" customHeight="1">
      <c r="C21" s="666"/>
      <c r="D21" s="677" t="s">
        <v>22</v>
      </c>
      <c r="E21" s="678"/>
      <c r="F21" s="678"/>
      <c r="G21" s="679"/>
      <c r="H21" s="272"/>
      <c r="I21" s="49" t="s">
        <v>23</v>
      </c>
      <c r="J21" s="89">
        <v>40</v>
      </c>
      <c r="K21" s="50" t="s">
        <v>24</v>
      </c>
      <c r="L21" s="51">
        <f t="shared" si="0"/>
        <v>0</v>
      </c>
      <c r="M21" s="52">
        <v>2.0400000000000001E-2</v>
      </c>
      <c r="N21" s="7">
        <f t="shared" si="1"/>
        <v>0</v>
      </c>
      <c r="O21" s="266"/>
      <c r="P21" s="264"/>
      <c r="Q21" s="6"/>
      <c r="R21" s="36"/>
      <c r="S21" s="108"/>
    </row>
    <row r="22" spans="3:19" ht="15" customHeight="1">
      <c r="C22" s="666"/>
      <c r="D22" s="683" t="s">
        <v>82</v>
      </c>
      <c r="E22" s="684"/>
      <c r="F22" s="684"/>
      <c r="G22" s="685"/>
      <c r="H22" s="273"/>
      <c r="I22" s="53" t="s">
        <v>23</v>
      </c>
      <c r="J22" s="90">
        <v>34.1</v>
      </c>
      <c r="K22" s="54" t="s">
        <v>24</v>
      </c>
      <c r="L22" s="55">
        <f t="shared" si="0"/>
        <v>0</v>
      </c>
      <c r="M22" s="91">
        <v>2.4500000000000001E-2</v>
      </c>
      <c r="N22" s="7">
        <f t="shared" si="1"/>
        <v>0</v>
      </c>
      <c r="O22" s="266"/>
      <c r="P22" s="264"/>
      <c r="Q22" s="6"/>
      <c r="R22" s="36"/>
      <c r="S22" s="108"/>
    </row>
    <row r="23" spans="3:19" ht="15" customHeight="1">
      <c r="C23" s="666"/>
      <c r="D23" s="686" t="s">
        <v>25</v>
      </c>
      <c r="E23" s="687"/>
      <c r="F23" s="688" t="s">
        <v>26</v>
      </c>
      <c r="G23" s="689"/>
      <c r="H23" s="274"/>
      <c r="I23" s="56" t="s">
        <v>23</v>
      </c>
      <c r="J23" s="92">
        <v>50.1</v>
      </c>
      <c r="K23" s="57" t="s">
        <v>24</v>
      </c>
      <c r="L23" s="58">
        <f t="shared" si="0"/>
        <v>0</v>
      </c>
      <c r="M23" s="93">
        <v>1.6299999999999999E-2</v>
      </c>
      <c r="N23" s="7">
        <f t="shared" si="1"/>
        <v>0</v>
      </c>
      <c r="O23" s="266"/>
      <c r="P23" s="264"/>
      <c r="Q23" s="6"/>
      <c r="R23" s="36"/>
      <c r="S23" s="108"/>
    </row>
    <row r="24" spans="3:19" ht="15" customHeight="1">
      <c r="C24" s="666"/>
      <c r="D24" s="686"/>
      <c r="E24" s="687"/>
      <c r="F24" s="690" t="s">
        <v>27</v>
      </c>
      <c r="G24" s="691"/>
      <c r="H24" s="273"/>
      <c r="I24" s="59" t="s">
        <v>28</v>
      </c>
      <c r="J24" s="90">
        <v>46.1</v>
      </c>
      <c r="K24" s="54" t="s">
        <v>29</v>
      </c>
      <c r="L24" s="55">
        <f t="shared" si="0"/>
        <v>0</v>
      </c>
      <c r="M24" s="91">
        <v>1.44E-2</v>
      </c>
      <c r="N24" s="7">
        <f t="shared" si="1"/>
        <v>0</v>
      </c>
      <c r="O24" s="266"/>
      <c r="P24" s="263"/>
      <c r="Q24" s="8"/>
      <c r="R24" s="37"/>
      <c r="S24" s="108"/>
    </row>
    <row r="25" spans="3:19" ht="15" customHeight="1">
      <c r="C25" s="666"/>
      <c r="D25" s="692" t="s">
        <v>30</v>
      </c>
      <c r="E25" s="693"/>
      <c r="F25" s="688" t="s">
        <v>31</v>
      </c>
      <c r="G25" s="689"/>
      <c r="H25" s="274"/>
      <c r="I25" s="56" t="s">
        <v>23</v>
      </c>
      <c r="J25" s="92">
        <v>54.7</v>
      </c>
      <c r="K25" s="57" t="s">
        <v>24</v>
      </c>
      <c r="L25" s="58">
        <f t="shared" si="0"/>
        <v>0</v>
      </c>
      <c r="M25" s="93">
        <v>1.3899999999999999E-2</v>
      </c>
      <c r="N25" s="7">
        <f t="shared" si="1"/>
        <v>0</v>
      </c>
      <c r="O25" s="266"/>
      <c r="P25" s="264"/>
      <c r="Q25" s="6"/>
      <c r="R25" s="36"/>
      <c r="S25" s="108"/>
    </row>
    <row r="26" spans="3:19" ht="15" customHeight="1">
      <c r="C26" s="666"/>
      <c r="D26" s="694"/>
      <c r="E26" s="695"/>
      <c r="F26" s="696" t="s">
        <v>83</v>
      </c>
      <c r="G26" s="697"/>
      <c r="H26" s="273"/>
      <c r="I26" s="59" t="s">
        <v>28</v>
      </c>
      <c r="J26" s="90">
        <v>38.4</v>
      </c>
      <c r="K26" s="54" t="s">
        <v>32</v>
      </c>
      <c r="L26" s="55">
        <f t="shared" si="0"/>
        <v>0</v>
      </c>
      <c r="M26" s="91">
        <v>1.3899999999999999E-2</v>
      </c>
      <c r="N26" s="7">
        <f t="shared" si="1"/>
        <v>0</v>
      </c>
      <c r="O26" s="266"/>
      <c r="P26" s="264"/>
      <c r="Q26" s="8"/>
      <c r="R26" s="37"/>
      <c r="S26" s="108"/>
    </row>
    <row r="27" spans="3:19" ht="15" customHeight="1">
      <c r="C27" s="666"/>
      <c r="D27" s="698" t="s">
        <v>33</v>
      </c>
      <c r="E27" s="699"/>
      <c r="F27" s="700" t="s">
        <v>69</v>
      </c>
      <c r="G27" s="701"/>
      <c r="H27" s="274"/>
      <c r="I27" s="56" t="s">
        <v>23</v>
      </c>
      <c r="J27" s="94">
        <v>28.7</v>
      </c>
      <c r="K27" s="57" t="s">
        <v>24</v>
      </c>
      <c r="L27" s="58">
        <f t="shared" si="0"/>
        <v>0</v>
      </c>
      <c r="M27" s="93">
        <v>2.46E-2</v>
      </c>
      <c r="N27" s="7">
        <f t="shared" si="1"/>
        <v>0</v>
      </c>
      <c r="O27" s="266"/>
      <c r="P27" s="264"/>
      <c r="Q27" s="42"/>
      <c r="R27" s="36"/>
      <c r="S27" s="108"/>
    </row>
    <row r="28" spans="3:19" ht="15" customHeight="1">
      <c r="C28" s="666"/>
      <c r="D28" s="698"/>
      <c r="E28" s="699"/>
      <c r="F28" s="642" t="s">
        <v>67</v>
      </c>
      <c r="G28" s="643"/>
      <c r="H28" s="275"/>
      <c r="I28" s="49" t="s">
        <v>23</v>
      </c>
      <c r="J28" s="95">
        <v>28.9</v>
      </c>
      <c r="K28" s="50" t="s">
        <v>24</v>
      </c>
      <c r="L28" s="60">
        <f t="shared" si="0"/>
        <v>0</v>
      </c>
      <c r="M28" s="96">
        <v>2.4500000000000001E-2</v>
      </c>
      <c r="N28" s="7">
        <f t="shared" si="1"/>
        <v>0</v>
      </c>
      <c r="O28" s="266"/>
      <c r="P28" s="264"/>
      <c r="Q28" s="42"/>
      <c r="R28" s="36"/>
      <c r="S28" s="108"/>
    </row>
    <row r="29" spans="3:19" ht="15" customHeight="1">
      <c r="C29" s="666"/>
      <c r="D29" s="698"/>
      <c r="E29" s="699"/>
      <c r="F29" s="642" t="s">
        <v>68</v>
      </c>
      <c r="G29" s="643"/>
      <c r="H29" s="275"/>
      <c r="I29" s="49" t="s">
        <v>23</v>
      </c>
      <c r="J29" s="95">
        <v>28.3</v>
      </c>
      <c r="K29" s="50" t="s">
        <v>24</v>
      </c>
      <c r="L29" s="60">
        <f t="shared" si="0"/>
        <v>0</v>
      </c>
      <c r="M29" s="96">
        <v>2.5100000000000001E-2</v>
      </c>
      <c r="N29" s="7">
        <f t="shared" si="1"/>
        <v>0</v>
      </c>
      <c r="O29" s="266"/>
      <c r="P29" s="264"/>
      <c r="Q29" s="42"/>
      <c r="R29" s="36"/>
      <c r="S29" s="108"/>
    </row>
    <row r="30" spans="3:19" ht="15" customHeight="1">
      <c r="C30" s="666"/>
      <c r="D30" s="698"/>
      <c r="E30" s="699"/>
      <c r="F30" s="642" t="s">
        <v>70</v>
      </c>
      <c r="G30" s="643"/>
      <c r="H30" s="272"/>
      <c r="I30" s="49" t="s">
        <v>23</v>
      </c>
      <c r="J30" s="61">
        <v>26.1</v>
      </c>
      <c r="K30" s="50" t="s">
        <v>24</v>
      </c>
      <c r="L30" s="51">
        <f t="shared" si="0"/>
        <v>0</v>
      </c>
      <c r="M30" s="52">
        <v>2.4299999999999999E-2</v>
      </c>
      <c r="N30" s="7">
        <f t="shared" si="1"/>
        <v>0</v>
      </c>
      <c r="O30" s="266"/>
      <c r="P30" s="264"/>
      <c r="Q30" s="42"/>
      <c r="R30" s="36"/>
      <c r="S30" s="108"/>
    </row>
    <row r="31" spans="3:19" ht="15" customHeight="1">
      <c r="C31" s="666"/>
      <c r="D31" s="698"/>
      <c r="E31" s="699"/>
      <c r="F31" s="642" t="s">
        <v>71</v>
      </c>
      <c r="G31" s="643"/>
      <c r="H31" s="276"/>
      <c r="I31" s="49" t="s">
        <v>23</v>
      </c>
      <c r="J31" s="97">
        <v>24.2</v>
      </c>
      <c r="K31" s="50" t="s">
        <v>24</v>
      </c>
      <c r="L31" s="62">
        <f t="shared" si="0"/>
        <v>0</v>
      </c>
      <c r="M31" s="98">
        <v>2.4199999999999999E-2</v>
      </c>
      <c r="N31" s="7">
        <f t="shared" si="1"/>
        <v>0</v>
      </c>
      <c r="O31" s="266"/>
      <c r="P31" s="264"/>
      <c r="Q31" s="42"/>
      <c r="R31" s="36"/>
      <c r="S31" s="108"/>
    </row>
    <row r="32" spans="3:19" ht="15" customHeight="1">
      <c r="C32" s="666"/>
      <c r="D32" s="698"/>
      <c r="E32" s="699"/>
      <c r="F32" s="596" t="s">
        <v>72</v>
      </c>
      <c r="G32" s="597"/>
      <c r="H32" s="273"/>
      <c r="I32" s="53" t="s">
        <v>23</v>
      </c>
      <c r="J32" s="99">
        <v>27.8</v>
      </c>
      <c r="K32" s="54" t="s">
        <v>24</v>
      </c>
      <c r="L32" s="55">
        <f t="shared" si="0"/>
        <v>0</v>
      </c>
      <c r="M32" s="91">
        <v>2.5899999999999999E-2</v>
      </c>
      <c r="N32" s="7">
        <f t="shared" si="1"/>
        <v>0</v>
      </c>
      <c r="O32" s="266"/>
      <c r="P32" s="264"/>
      <c r="Q32" s="42"/>
      <c r="R32" s="36"/>
      <c r="S32" s="108"/>
    </row>
    <row r="33" spans="3:19" ht="15" customHeight="1">
      <c r="C33" s="666"/>
      <c r="D33" s="658" t="s">
        <v>34</v>
      </c>
      <c r="E33" s="659"/>
      <c r="F33" s="659"/>
      <c r="G33" s="660"/>
      <c r="H33" s="274"/>
      <c r="I33" s="56" t="s">
        <v>23</v>
      </c>
      <c r="J33" s="94">
        <v>29</v>
      </c>
      <c r="K33" s="57" t="s">
        <v>24</v>
      </c>
      <c r="L33" s="58">
        <f t="shared" si="0"/>
        <v>0</v>
      </c>
      <c r="M33" s="93">
        <v>2.9899999999999999E-2</v>
      </c>
      <c r="N33" s="7">
        <f t="shared" si="1"/>
        <v>0</v>
      </c>
      <c r="O33" s="266"/>
      <c r="P33" s="264"/>
      <c r="Q33" s="6"/>
      <c r="R33" s="36"/>
      <c r="S33" s="108"/>
    </row>
    <row r="34" spans="3:19" ht="15" customHeight="1">
      <c r="C34" s="666"/>
      <c r="D34" s="661" t="s">
        <v>35</v>
      </c>
      <c r="E34" s="662"/>
      <c r="F34" s="662"/>
      <c r="G34" s="663"/>
      <c r="H34" s="272"/>
      <c r="I34" s="49" t="s">
        <v>23</v>
      </c>
      <c r="J34" s="61">
        <v>37.299999999999997</v>
      </c>
      <c r="K34" s="50" t="s">
        <v>24</v>
      </c>
      <c r="L34" s="51">
        <f t="shared" si="0"/>
        <v>0</v>
      </c>
      <c r="M34" s="52">
        <v>2.0899999999999998E-2</v>
      </c>
      <c r="N34" s="7">
        <f t="shared" si="1"/>
        <v>0</v>
      </c>
      <c r="O34" s="266"/>
      <c r="P34" s="263"/>
      <c r="Q34" s="42"/>
      <c r="R34" s="36"/>
      <c r="S34" s="108"/>
    </row>
    <row r="35" spans="3:19" ht="15" customHeight="1">
      <c r="C35" s="666"/>
      <c r="D35" s="661" t="s">
        <v>36</v>
      </c>
      <c r="E35" s="662"/>
      <c r="F35" s="662"/>
      <c r="G35" s="663"/>
      <c r="H35" s="272"/>
      <c r="I35" s="63" t="s">
        <v>28</v>
      </c>
      <c r="J35" s="61">
        <v>18.399999999999999</v>
      </c>
      <c r="K35" s="50" t="s">
        <v>32</v>
      </c>
      <c r="L35" s="51">
        <f t="shared" si="0"/>
        <v>0</v>
      </c>
      <c r="M35" s="52">
        <v>1.09E-2</v>
      </c>
      <c r="N35" s="7">
        <f t="shared" si="1"/>
        <v>0</v>
      </c>
      <c r="O35" s="266"/>
      <c r="P35" s="263"/>
      <c r="Q35" s="8"/>
      <c r="R35" s="37"/>
      <c r="S35" s="108"/>
    </row>
    <row r="36" spans="3:19" ht="15" customHeight="1">
      <c r="C36" s="666"/>
      <c r="D36" s="661" t="s">
        <v>37</v>
      </c>
      <c r="E36" s="662"/>
      <c r="F36" s="662"/>
      <c r="G36" s="663"/>
      <c r="H36" s="272"/>
      <c r="I36" s="63" t="s">
        <v>28</v>
      </c>
      <c r="J36" s="100">
        <v>3.23</v>
      </c>
      <c r="K36" s="50" t="s">
        <v>32</v>
      </c>
      <c r="L36" s="51">
        <f t="shared" si="0"/>
        <v>0</v>
      </c>
      <c r="M36" s="52">
        <v>2.64E-2</v>
      </c>
      <c r="N36" s="7">
        <f t="shared" si="1"/>
        <v>0</v>
      </c>
      <c r="O36" s="266"/>
      <c r="P36" s="263"/>
      <c r="Q36" s="8"/>
      <c r="R36" s="37"/>
      <c r="S36" s="108"/>
    </row>
    <row r="37" spans="3:19" ht="15" customHeight="1">
      <c r="C37" s="666"/>
      <c r="D37" s="661" t="s">
        <v>73</v>
      </c>
      <c r="E37" s="662"/>
      <c r="F37" s="662"/>
      <c r="G37" s="663"/>
      <c r="H37" s="276"/>
      <c r="I37" s="63" t="s">
        <v>28</v>
      </c>
      <c r="J37" s="101">
        <v>3.45</v>
      </c>
      <c r="K37" s="50" t="s">
        <v>32</v>
      </c>
      <c r="L37" s="62">
        <f t="shared" si="0"/>
        <v>0</v>
      </c>
      <c r="M37" s="98">
        <v>2.64E-2</v>
      </c>
      <c r="N37" s="7">
        <f t="shared" si="1"/>
        <v>0</v>
      </c>
      <c r="O37" s="266"/>
      <c r="P37" s="263"/>
      <c r="Q37" s="42"/>
      <c r="R37" s="37"/>
      <c r="S37" s="108"/>
    </row>
    <row r="38" spans="3:19" ht="15" customHeight="1">
      <c r="C38" s="666"/>
      <c r="D38" s="664" t="s">
        <v>38</v>
      </c>
      <c r="E38" s="665"/>
      <c r="F38" s="593"/>
      <c r="G38" s="594"/>
      <c r="H38" s="273"/>
      <c r="I38" s="59" t="s">
        <v>28</v>
      </c>
      <c r="J38" s="102">
        <v>7.53</v>
      </c>
      <c r="K38" s="54" t="s">
        <v>32</v>
      </c>
      <c r="L38" s="55">
        <f t="shared" si="0"/>
        <v>0</v>
      </c>
      <c r="M38" s="91">
        <v>4.2000000000000003E-2</v>
      </c>
      <c r="N38" s="7">
        <f t="shared" si="1"/>
        <v>0</v>
      </c>
      <c r="O38" s="266"/>
      <c r="P38" s="263"/>
      <c r="S38" s="108"/>
    </row>
    <row r="39" spans="3:19" ht="15" customHeight="1">
      <c r="C39" s="666"/>
      <c r="D39" s="644" t="s">
        <v>39</v>
      </c>
      <c r="E39" s="645"/>
      <c r="F39" s="650" t="s">
        <v>40</v>
      </c>
      <c r="G39" s="651"/>
      <c r="H39" s="277"/>
      <c r="I39" s="64" t="s">
        <v>256</v>
      </c>
      <c r="J39" s="103"/>
      <c r="K39" s="65" t="s">
        <v>29</v>
      </c>
      <c r="L39" s="66">
        <f t="shared" si="0"/>
        <v>0</v>
      </c>
      <c r="M39" s="104"/>
      <c r="N39" s="7">
        <f t="shared" si="1"/>
        <v>0</v>
      </c>
      <c r="O39" s="266"/>
      <c r="P39" s="12"/>
      <c r="Q39" t="s">
        <v>84</v>
      </c>
      <c r="S39" s="108"/>
    </row>
    <row r="40" spans="3:19" ht="28.5" customHeight="1">
      <c r="C40" s="666"/>
      <c r="D40" s="646"/>
      <c r="E40" s="647"/>
      <c r="F40" s="652" t="s">
        <v>258</v>
      </c>
      <c r="G40" s="653"/>
      <c r="H40" s="278"/>
      <c r="I40" s="67" t="s">
        <v>257</v>
      </c>
      <c r="J40" s="293"/>
      <c r="K40" s="294"/>
      <c r="L40" s="295"/>
      <c r="M40" s="143"/>
      <c r="N40" s="7">
        <f>H40*M40</f>
        <v>0</v>
      </c>
      <c r="O40" s="296"/>
      <c r="P40" s="12"/>
      <c r="Q40" s="292" t="s">
        <v>253</v>
      </c>
      <c r="S40" s="108"/>
    </row>
    <row r="41" spans="3:19" ht="15" customHeight="1">
      <c r="C41" s="666"/>
      <c r="D41" s="646"/>
      <c r="E41" s="647"/>
      <c r="F41" s="299"/>
      <c r="G41" s="300"/>
      <c r="H41" s="301"/>
      <c r="I41" s="302" t="s">
        <v>262</v>
      </c>
      <c r="J41" s="305"/>
      <c r="K41" s="306" t="s">
        <v>259</v>
      </c>
      <c r="L41" s="307">
        <f>ROUND(H41*J41,0)</f>
        <v>0</v>
      </c>
      <c r="M41" s="303"/>
      <c r="N41" s="304">
        <f>L41*M41*44/12</f>
        <v>0</v>
      </c>
      <c r="O41" s="296"/>
      <c r="P41" s="12"/>
      <c r="Q41" s="292"/>
      <c r="S41" s="108"/>
    </row>
    <row r="42" spans="3:19" ht="15" customHeight="1" thickBot="1">
      <c r="C42" s="667"/>
      <c r="D42" s="648"/>
      <c r="E42" s="649"/>
      <c r="F42" s="654"/>
      <c r="G42" s="608"/>
      <c r="H42" s="279"/>
      <c r="I42" s="68" t="s">
        <v>261</v>
      </c>
      <c r="J42" s="145"/>
      <c r="K42" s="69" t="s">
        <v>260</v>
      </c>
      <c r="L42" s="70">
        <f>ROUND(H42*J42,0)</f>
        <v>0</v>
      </c>
      <c r="M42" s="144"/>
      <c r="N42" s="182">
        <f>L42*M42*44/12</f>
        <v>0</v>
      </c>
      <c r="O42" s="266"/>
      <c r="P42" s="12"/>
      <c r="Q42" s="10"/>
      <c r="R42" s="38"/>
      <c r="S42" s="108"/>
    </row>
    <row r="43" spans="3:19" ht="15" customHeight="1" thickBot="1">
      <c r="C43" s="220"/>
      <c r="D43" s="6"/>
      <c r="E43" s="183"/>
      <c r="F43" s="127"/>
      <c r="G43" s="221"/>
      <c r="H43" s="548" t="s">
        <v>216</v>
      </c>
      <c r="I43" s="549"/>
      <c r="J43" s="549"/>
      <c r="K43" s="549"/>
      <c r="L43" s="549"/>
      <c r="M43" s="549"/>
      <c r="N43" s="289"/>
      <c r="O43" s="267"/>
      <c r="P43" s="12"/>
      <c r="Q43" s="10"/>
      <c r="R43" s="38"/>
      <c r="S43" s="108"/>
    </row>
    <row r="44" spans="3:19" ht="19" customHeight="1" thickBot="1">
      <c r="C44" s="189"/>
      <c r="D44" s="6"/>
      <c r="E44" s="6"/>
      <c r="F44" s="127"/>
      <c r="G44" s="127"/>
      <c r="H44" s="655" t="s">
        <v>178</v>
      </c>
      <c r="I44" s="656"/>
      <c r="J44" s="656"/>
      <c r="K44" s="656"/>
      <c r="L44" s="656"/>
      <c r="M44" s="657"/>
      <c r="N44" s="289"/>
      <c r="O44" s="258"/>
      <c r="P44" s="12"/>
      <c r="Q44" s="223"/>
      <c r="R44" s="38"/>
      <c r="S44" s="108"/>
    </row>
    <row r="45" spans="3:19" ht="15" customHeight="1" thickBot="1">
      <c r="C45" s="189"/>
      <c r="D45" s="6"/>
      <c r="E45" s="6"/>
      <c r="F45" s="127"/>
      <c r="G45" s="127"/>
      <c r="H45" s="548" t="s">
        <v>179</v>
      </c>
      <c r="I45" s="549"/>
      <c r="J45" s="549"/>
      <c r="K45" s="549"/>
      <c r="L45" s="549"/>
      <c r="M45" s="549"/>
      <c r="N45" s="222">
        <f>ROUNDDOWN(SUM(N11:N42)-SUM(N43)-SUM(N44),0)</f>
        <v>0</v>
      </c>
      <c r="O45" s="258"/>
      <c r="P45" s="12"/>
      <c r="Q45" s="10"/>
      <c r="R45" s="38"/>
      <c r="S45" s="108"/>
    </row>
    <row r="46" spans="3:19" ht="15" customHeight="1" thickBot="1">
      <c r="C46" s="197" t="s">
        <v>163</v>
      </c>
      <c r="D46" s="6"/>
      <c r="E46" s="6"/>
      <c r="F46" s="184"/>
      <c r="G46" s="184"/>
      <c r="H46" s="191"/>
      <c r="I46" s="192"/>
      <c r="J46" s="193"/>
      <c r="K46" s="188"/>
      <c r="L46" s="194"/>
      <c r="M46" s="195"/>
      <c r="N46" s="196"/>
      <c r="O46" s="190"/>
      <c r="P46" s="12"/>
      <c r="Q46" s="10"/>
      <c r="R46" s="38"/>
      <c r="S46" s="108"/>
    </row>
    <row r="47" spans="3:19" ht="15" customHeight="1">
      <c r="C47" s="609" t="s">
        <v>3</v>
      </c>
      <c r="D47" s="610"/>
      <c r="E47" s="610"/>
      <c r="F47" s="610"/>
      <c r="G47" s="611"/>
      <c r="H47" s="615" t="s">
        <v>4</v>
      </c>
      <c r="I47" s="616"/>
      <c r="J47" s="619" t="s">
        <v>5</v>
      </c>
      <c r="K47" s="527"/>
      <c r="L47" s="620"/>
      <c r="M47" s="624" t="s">
        <v>6</v>
      </c>
      <c r="N47" s="626" t="s">
        <v>182</v>
      </c>
      <c r="O47" s="106"/>
      <c r="P47" s="12"/>
      <c r="Q47" s="10"/>
      <c r="R47" s="38"/>
      <c r="S47" s="108"/>
    </row>
    <row r="48" spans="3:19" ht="12" customHeight="1">
      <c r="C48" s="612"/>
      <c r="D48" s="613"/>
      <c r="E48" s="613"/>
      <c r="F48" s="613"/>
      <c r="G48" s="614"/>
      <c r="H48" s="617"/>
      <c r="I48" s="618"/>
      <c r="J48" s="621"/>
      <c r="K48" s="622"/>
      <c r="L48" s="623"/>
      <c r="M48" s="625"/>
      <c r="N48" s="627"/>
      <c r="O48" s="107"/>
      <c r="P48" s="12"/>
      <c r="Q48" s="10"/>
      <c r="R48" s="38"/>
      <c r="S48" s="108"/>
    </row>
    <row r="49" spans="3:20" ht="15" customHeight="1">
      <c r="C49" s="612"/>
      <c r="D49" s="613"/>
      <c r="E49" s="613"/>
      <c r="F49" s="613"/>
      <c r="G49" s="614"/>
      <c r="H49" s="628" t="s">
        <v>7</v>
      </c>
      <c r="I49" s="631" t="s">
        <v>8</v>
      </c>
      <c r="J49" s="634" t="s">
        <v>9</v>
      </c>
      <c r="K49" s="637" t="s">
        <v>8</v>
      </c>
      <c r="L49" s="640" t="s">
        <v>180</v>
      </c>
      <c r="N49" s="627"/>
      <c r="O49" s="107"/>
      <c r="P49" s="12"/>
      <c r="Q49" s="10"/>
      <c r="R49" s="38"/>
      <c r="S49" s="108"/>
    </row>
    <row r="50" spans="3:20" ht="15" customHeight="1">
      <c r="C50" s="612"/>
      <c r="D50" s="613"/>
      <c r="E50" s="613"/>
      <c r="F50" s="613"/>
      <c r="G50" s="614"/>
      <c r="H50" s="629"/>
      <c r="I50" s="632"/>
      <c r="J50" s="635"/>
      <c r="K50" s="638"/>
      <c r="L50" s="640"/>
      <c r="M50" s="45" t="s">
        <v>11</v>
      </c>
      <c r="N50" s="627"/>
      <c r="O50" s="107"/>
      <c r="P50" s="12"/>
      <c r="Q50" s="10"/>
      <c r="R50" s="38"/>
      <c r="S50" s="108"/>
    </row>
    <row r="51" spans="3:20" ht="15" customHeight="1" thickBot="1">
      <c r="C51" s="612"/>
      <c r="D51" s="613"/>
      <c r="E51" s="613"/>
      <c r="F51" s="613"/>
      <c r="G51" s="614"/>
      <c r="H51" s="630"/>
      <c r="I51" s="633"/>
      <c r="J51" s="636"/>
      <c r="K51" s="639"/>
      <c r="L51" s="641"/>
      <c r="M51" s="256" t="s">
        <v>181</v>
      </c>
      <c r="N51" s="627"/>
      <c r="O51" s="107"/>
      <c r="P51" s="12"/>
      <c r="Q51" s="10"/>
      <c r="R51" s="38"/>
      <c r="S51" s="108"/>
    </row>
    <row r="52" spans="3:20" ht="15" customHeight="1">
      <c r="C52" s="583" t="s">
        <v>162</v>
      </c>
      <c r="D52" s="586" t="s">
        <v>80</v>
      </c>
      <c r="E52" s="587"/>
      <c r="F52" s="587"/>
      <c r="G52" s="588"/>
      <c r="H52" s="280"/>
      <c r="I52" s="175" t="s">
        <v>23</v>
      </c>
      <c r="J52" s="176">
        <v>18</v>
      </c>
      <c r="K52" s="47" t="s">
        <v>41</v>
      </c>
      <c r="L52" s="48">
        <f t="shared" si="0"/>
        <v>0</v>
      </c>
      <c r="M52" s="88">
        <v>1.6199999999999999E-2</v>
      </c>
      <c r="N52" s="5">
        <f t="shared" si="1"/>
        <v>0</v>
      </c>
      <c r="O52" s="203"/>
      <c r="P52" s="12"/>
      <c r="Q52" s="42"/>
      <c r="R52" s="38"/>
      <c r="S52" s="108"/>
    </row>
    <row r="53" spans="3:20" ht="15" customHeight="1">
      <c r="C53" s="584"/>
      <c r="D53" s="589" t="s">
        <v>81</v>
      </c>
      <c r="E53" s="590"/>
      <c r="F53" s="590"/>
      <c r="G53" s="591"/>
      <c r="H53" s="281"/>
      <c r="I53" s="63" t="s">
        <v>23</v>
      </c>
      <c r="J53" s="61">
        <v>26.9</v>
      </c>
      <c r="K53" s="50" t="s">
        <v>41</v>
      </c>
      <c r="L53" s="51">
        <f t="shared" si="0"/>
        <v>0</v>
      </c>
      <c r="M53" s="52">
        <v>1.66E-2</v>
      </c>
      <c r="N53" s="7">
        <f t="shared" si="1"/>
        <v>0</v>
      </c>
      <c r="O53" s="203"/>
      <c r="P53" s="12"/>
      <c r="Q53" s="42"/>
      <c r="R53" s="38"/>
      <c r="S53" s="108"/>
    </row>
    <row r="54" spans="3:20" ht="15" customHeight="1">
      <c r="C54" s="584"/>
      <c r="D54" s="589" t="s">
        <v>98</v>
      </c>
      <c r="E54" s="590"/>
      <c r="F54" s="590"/>
      <c r="G54" s="591"/>
      <c r="H54" s="281"/>
      <c r="I54" s="63" t="s">
        <v>23</v>
      </c>
      <c r="J54" s="61">
        <v>33.200000000000003</v>
      </c>
      <c r="K54" s="50" t="s">
        <v>41</v>
      </c>
      <c r="L54" s="51">
        <f t="shared" si="0"/>
        <v>0</v>
      </c>
      <c r="M54" s="52">
        <v>1.35E-2</v>
      </c>
      <c r="N54" s="7">
        <f t="shared" si="1"/>
        <v>0</v>
      </c>
      <c r="O54" s="203"/>
      <c r="P54" s="12"/>
      <c r="Q54" s="42"/>
      <c r="R54" s="38"/>
      <c r="S54" s="108"/>
    </row>
    <row r="55" spans="3:20" ht="15" customHeight="1">
      <c r="C55" s="584"/>
      <c r="D55" s="589" t="s">
        <v>75</v>
      </c>
      <c r="E55" s="590"/>
      <c r="F55" s="590"/>
      <c r="G55" s="591"/>
      <c r="H55" s="281"/>
      <c r="I55" s="63" t="s">
        <v>23</v>
      </c>
      <c r="J55" s="61">
        <v>29.3</v>
      </c>
      <c r="K55" s="50" t="s">
        <v>41</v>
      </c>
      <c r="L55" s="51">
        <f t="shared" si="0"/>
        <v>0</v>
      </c>
      <c r="M55" s="52">
        <v>2.5700000000000001E-2</v>
      </c>
      <c r="N55" s="7">
        <f t="shared" si="1"/>
        <v>0</v>
      </c>
      <c r="O55" s="203"/>
      <c r="P55" s="12"/>
      <c r="Q55" s="42"/>
      <c r="R55" s="38"/>
      <c r="S55" s="108"/>
    </row>
    <row r="56" spans="3:20" ht="15" customHeight="1">
      <c r="C56" s="584"/>
      <c r="D56" s="592" t="s">
        <v>76</v>
      </c>
      <c r="E56" s="593"/>
      <c r="F56" s="593"/>
      <c r="G56" s="594"/>
      <c r="H56" s="281"/>
      <c r="I56" s="63" t="s">
        <v>23</v>
      </c>
      <c r="J56" s="61">
        <v>29.3</v>
      </c>
      <c r="K56" s="50" t="s">
        <v>41</v>
      </c>
      <c r="L56" s="51">
        <f t="shared" si="0"/>
        <v>0</v>
      </c>
      <c r="M56" s="52">
        <v>2.3900000000000001E-2</v>
      </c>
      <c r="N56" s="7">
        <f t="shared" si="1"/>
        <v>0</v>
      </c>
      <c r="O56" s="203"/>
      <c r="P56" s="12"/>
      <c r="Q56" s="42"/>
      <c r="R56" s="38"/>
      <c r="S56" s="108"/>
    </row>
    <row r="57" spans="3:20" ht="36.65" customHeight="1">
      <c r="C57" s="584"/>
      <c r="D57" s="595" t="s">
        <v>79</v>
      </c>
      <c r="E57" s="596"/>
      <c r="F57" s="596"/>
      <c r="G57" s="597"/>
      <c r="H57" s="281"/>
      <c r="I57" s="49" t="s">
        <v>14</v>
      </c>
      <c r="J57" s="61">
        <v>40.200000000000003</v>
      </c>
      <c r="K57" s="50" t="s">
        <v>42</v>
      </c>
      <c r="L57" s="51">
        <f>ROUND(H57*J57,0)</f>
        <v>0</v>
      </c>
      <c r="M57" s="52">
        <v>1.7899999999999999E-2</v>
      </c>
      <c r="N57" s="7">
        <f t="shared" si="1"/>
        <v>0</v>
      </c>
      <c r="O57" s="203"/>
      <c r="P57" s="12"/>
      <c r="Q57" s="42"/>
      <c r="R57" s="38"/>
      <c r="S57" s="108"/>
    </row>
    <row r="58" spans="3:20" ht="15" customHeight="1">
      <c r="C58" s="584"/>
      <c r="D58" s="598" t="s">
        <v>77</v>
      </c>
      <c r="E58" s="599"/>
      <c r="F58" s="599"/>
      <c r="G58" s="600"/>
      <c r="H58" s="281"/>
      <c r="I58" s="49" t="s">
        <v>14</v>
      </c>
      <c r="J58" s="61">
        <v>38</v>
      </c>
      <c r="K58" s="50" t="s">
        <v>42</v>
      </c>
      <c r="L58" s="51">
        <f t="shared" si="0"/>
        <v>0</v>
      </c>
      <c r="M58" s="52">
        <v>1.8800000000000001E-2</v>
      </c>
      <c r="N58" s="7">
        <f t="shared" si="1"/>
        <v>0</v>
      </c>
      <c r="O58" s="203"/>
      <c r="P58" s="12"/>
      <c r="Q58" s="42"/>
      <c r="R58" s="38"/>
      <c r="S58" s="108"/>
    </row>
    <row r="59" spans="3:20" ht="15" customHeight="1">
      <c r="C59" s="584"/>
      <c r="D59" s="601" t="s">
        <v>43</v>
      </c>
      <c r="E59" s="602"/>
      <c r="F59" s="605"/>
      <c r="G59" s="606"/>
      <c r="H59" s="282"/>
      <c r="I59" s="71" t="s">
        <v>44</v>
      </c>
      <c r="J59" s="147"/>
      <c r="K59" s="72" t="s">
        <v>45</v>
      </c>
      <c r="L59" s="73">
        <f t="shared" si="0"/>
        <v>0</v>
      </c>
      <c r="M59" s="146"/>
      <c r="N59" s="24">
        <f t="shared" si="1"/>
        <v>0</v>
      </c>
      <c r="O59" s="203"/>
      <c r="P59" s="12"/>
      <c r="Q59" s="10"/>
      <c r="R59" s="38"/>
      <c r="S59" s="9"/>
      <c r="T59" s="11"/>
    </row>
    <row r="60" spans="3:20" ht="15" customHeight="1" thickBot="1">
      <c r="C60" s="585"/>
      <c r="D60" s="603"/>
      <c r="E60" s="604"/>
      <c r="F60" s="607"/>
      <c r="G60" s="608"/>
      <c r="H60" s="283"/>
      <c r="I60" s="177" t="s">
        <v>94</v>
      </c>
      <c r="J60" s="178"/>
      <c r="K60" s="179" t="s">
        <v>93</v>
      </c>
      <c r="L60" s="180">
        <f t="shared" si="0"/>
        <v>0</v>
      </c>
      <c r="M60" s="181"/>
      <c r="N60" s="182">
        <f t="shared" si="1"/>
        <v>0</v>
      </c>
      <c r="O60" s="203"/>
      <c r="P60" s="12"/>
      <c r="Q60" s="10"/>
      <c r="R60" s="38"/>
      <c r="S60" s="108"/>
    </row>
    <row r="61" spans="3:20" ht="15" customHeight="1" thickBot="1">
      <c r="C61" s="217"/>
      <c r="D61" s="6"/>
      <c r="E61" s="6"/>
      <c r="F61" s="127"/>
      <c r="G61" s="127"/>
      <c r="H61" s="548" t="s">
        <v>194</v>
      </c>
      <c r="I61" s="549"/>
      <c r="J61" s="549"/>
      <c r="K61" s="549"/>
      <c r="L61" s="549"/>
      <c r="M61" s="549"/>
      <c r="N61" s="290"/>
      <c r="O61" s="258"/>
      <c r="P61" s="12"/>
      <c r="Q61" s="223"/>
      <c r="R61" s="38"/>
      <c r="S61" s="108"/>
    </row>
    <row r="62" spans="3:20" ht="15" customHeight="1" thickBot="1">
      <c r="C62" s="217"/>
      <c r="D62" s="6"/>
      <c r="E62" s="6"/>
      <c r="F62" s="127"/>
      <c r="G62" s="127"/>
      <c r="H62" s="521" t="s">
        <v>183</v>
      </c>
      <c r="I62" s="522"/>
      <c r="J62" s="522"/>
      <c r="K62" s="522"/>
      <c r="L62" s="522"/>
      <c r="M62" s="522"/>
      <c r="N62" s="290"/>
      <c r="O62" s="258"/>
      <c r="P62" s="12"/>
      <c r="Q62" s="223"/>
      <c r="R62" s="38"/>
      <c r="S62" s="108"/>
    </row>
    <row r="63" spans="3:20" ht="15" customHeight="1" thickBot="1">
      <c r="C63" s="126"/>
      <c r="D63" s="6"/>
      <c r="E63" s="6"/>
      <c r="F63" s="127"/>
      <c r="G63" s="127"/>
      <c r="H63" s="550" t="s">
        <v>184</v>
      </c>
      <c r="I63" s="551"/>
      <c r="J63" s="551"/>
      <c r="K63" s="551"/>
      <c r="L63" s="551"/>
      <c r="M63" s="551"/>
      <c r="N63" s="212">
        <f>ROUNDDOWN(SUM(N52:N60)-SUM(N61)-SUM(N62),0)</f>
        <v>0</v>
      </c>
      <c r="O63" s="258"/>
      <c r="P63" s="12"/>
      <c r="Q63" s="10"/>
      <c r="R63" s="38"/>
      <c r="S63" s="108"/>
    </row>
    <row r="64" spans="3:20" ht="15" customHeight="1">
      <c r="C64" s="126"/>
      <c r="D64" s="6"/>
      <c r="E64" s="6"/>
      <c r="F64" s="127"/>
      <c r="G64" s="127"/>
      <c r="H64" s="291"/>
      <c r="I64" s="291"/>
      <c r="J64" s="291"/>
      <c r="K64" s="291"/>
      <c r="L64" s="291"/>
      <c r="M64" s="291"/>
      <c r="N64" s="258"/>
      <c r="O64" s="258"/>
      <c r="P64" s="12"/>
      <c r="Q64" s="10"/>
      <c r="R64" s="38"/>
      <c r="S64" s="108"/>
    </row>
    <row r="65" spans="3:21" ht="15" customHeight="1">
      <c r="C65" s="126"/>
      <c r="D65" s="6"/>
      <c r="E65" s="6"/>
      <c r="F65" s="127"/>
      <c r="G65" s="127"/>
      <c r="H65" s="291"/>
      <c r="I65" s="291"/>
      <c r="J65" s="291"/>
      <c r="K65" s="291"/>
      <c r="L65" s="291"/>
      <c r="M65" s="291"/>
      <c r="N65" s="258"/>
      <c r="O65" s="258"/>
      <c r="P65" s="12"/>
      <c r="Q65" s="10"/>
      <c r="R65" s="38"/>
      <c r="S65" s="108"/>
    </row>
    <row r="66" spans="3:21" ht="15" customHeight="1">
      <c r="C66" s="126"/>
      <c r="D66" s="6"/>
      <c r="E66" s="6"/>
      <c r="F66" s="43" t="s">
        <v>0</v>
      </c>
      <c r="G66" s="353" t="str">
        <f>IF(G1="","",G1)</f>
        <v/>
      </c>
      <c r="H66" s="353"/>
      <c r="I66" s="353"/>
      <c r="J66" s="353"/>
      <c r="K66" s="43" t="s">
        <v>1</v>
      </c>
      <c r="L66" s="580" t="str">
        <f>IF(L1="","",L1)</f>
        <v/>
      </c>
      <c r="M66" s="581"/>
      <c r="N66" s="582"/>
      <c r="O66" s="258"/>
      <c r="P66" s="12"/>
      <c r="Q66" s="10"/>
      <c r="R66" s="38"/>
      <c r="S66" s="108"/>
    </row>
    <row r="67" spans="3:21" ht="15" customHeight="1">
      <c r="C67" s="126"/>
      <c r="D67" s="6"/>
      <c r="E67" s="6"/>
      <c r="F67" s="140"/>
      <c r="G67" s="125"/>
      <c r="H67" s="125"/>
      <c r="I67" s="125"/>
      <c r="J67" s="125"/>
      <c r="K67" s="86"/>
      <c r="L67" s="86"/>
      <c r="M67" s="86"/>
      <c r="N67" s="86"/>
      <c r="O67" s="258"/>
      <c r="P67" s="12"/>
      <c r="Q67" s="10"/>
      <c r="R67" s="38"/>
      <c r="S67" s="108"/>
    </row>
    <row r="68" spans="3:21" ht="18.5" thickBot="1">
      <c r="C68" s="128" t="s">
        <v>176</v>
      </c>
      <c r="D68" s="199"/>
      <c r="E68" s="185"/>
      <c r="F68" s="185"/>
      <c r="G68" s="187"/>
      <c r="H68" s="202"/>
      <c r="I68" s="201"/>
      <c r="J68" s="198"/>
      <c r="K68" s="198"/>
      <c r="L68" s="198"/>
      <c r="M68" s="204"/>
      <c r="N68" s="203"/>
      <c r="O68" s="203"/>
      <c r="P68" s="25"/>
      <c r="Q68" s="10"/>
      <c r="R68" s="38"/>
      <c r="S68" s="14"/>
      <c r="T68" s="8"/>
    </row>
    <row r="69" spans="3:21" ht="60.5" customHeight="1" thickBot="1">
      <c r="C69" s="552" t="s">
        <v>55</v>
      </c>
      <c r="D69" s="526" t="s">
        <v>47</v>
      </c>
      <c r="E69" s="527"/>
      <c r="F69" s="527"/>
      <c r="G69" s="528"/>
      <c r="H69" s="77" t="s">
        <v>185</v>
      </c>
      <c r="I69" s="243" t="s">
        <v>48</v>
      </c>
      <c r="J69" s="536"/>
      <c r="K69" s="555"/>
      <c r="L69" s="556"/>
      <c r="M69" s="78" t="s">
        <v>186</v>
      </c>
      <c r="N69" s="244" t="s">
        <v>187</v>
      </c>
      <c r="O69" s="259"/>
      <c r="P69" s="12"/>
      <c r="Q69" s="107"/>
      <c r="S69" s="13"/>
      <c r="T69" s="8"/>
    </row>
    <row r="70" spans="3:21" ht="15.75" customHeight="1">
      <c r="C70" s="553"/>
      <c r="D70" s="557" t="s">
        <v>92</v>
      </c>
      <c r="E70" s="558"/>
      <c r="F70" s="558"/>
      <c r="G70" s="559"/>
      <c r="H70" s="284"/>
      <c r="I70" s="79" t="s">
        <v>56</v>
      </c>
      <c r="J70" s="560"/>
      <c r="K70" s="561"/>
      <c r="L70" s="562"/>
      <c r="M70" s="83"/>
      <c r="N70" s="30">
        <f>H70*M70</f>
        <v>0</v>
      </c>
      <c r="O70" s="203"/>
      <c r="P70" s="15"/>
      <c r="Q70" t="s">
        <v>87</v>
      </c>
      <c r="R70"/>
      <c r="T70" s="8"/>
      <c r="U70" s="16"/>
    </row>
    <row r="71" spans="3:21" ht="15.75" customHeight="1">
      <c r="C71" s="553"/>
      <c r="D71" s="569"/>
      <c r="E71" s="570"/>
      <c r="F71" s="570"/>
      <c r="G71" s="571"/>
      <c r="H71" s="285"/>
      <c r="I71" s="142" t="s">
        <v>56</v>
      </c>
      <c r="J71" s="563"/>
      <c r="K71" s="564"/>
      <c r="L71" s="565"/>
      <c r="M71" s="84"/>
      <c r="N71" s="31">
        <f>H71*M71</f>
        <v>0</v>
      </c>
      <c r="O71" s="203"/>
      <c r="P71" s="15"/>
      <c r="Q71" s="292" t="s">
        <v>253</v>
      </c>
      <c r="R71"/>
      <c r="T71" s="8"/>
    </row>
    <row r="72" spans="3:21">
      <c r="C72" s="553"/>
      <c r="D72" s="572" t="s">
        <v>43</v>
      </c>
      <c r="E72" s="573"/>
      <c r="F72" s="576" t="s">
        <v>57</v>
      </c>
      <c r="G72" s="577"/>
      <c r="H72" s="286"/>
      <c r="I72" s="80" t="s">
        <v>56</v>
      </c>
      <c r="J72" s="563"/>
      <c r="K72" s="564"/>
      <c r="L72" s="565"/>
      <c r="M72" s="85"/>
      <c r="N72" s="31">
        <f>H72*M72</f>
        <v>0</v>
      </c>
      <c r="O72" s="203"/>
      <c r="P72" s="15"/>
      <c r="Q72" s="18"/>
      <c r="R72" s="39"/>
      <c r="S72" s="17"/>
      <c r="T72" s="8"/>
    </row>
    <row r="73" spans="3:21" ht="18.5" thickBot="1">
      <c r="C73" s="554"/>
      <c r="D73" s="574"/>
      <c r="E73" s="575"/>
      <c r="F73" s="578"/>
      <c r="G73" s="579"/>
      <c r="H73" s="297"/>
      <c r="I73" s="81" t="s">
        <v>56</v>
      </c>
      <c r="J73" s="566"/>
      <c r="K73" s="567"/>
      <c r="L73" s="568"/>
      <c r="M73" s="298"/>
      <c r="N73" s="31">
        <f>H73*M73</f>
        <v>0</v>
      </c>
      <c r="O73" s="134"/>
      <c r="P73" s="15"/>
      <c r="Q73" s="18"/>
      <c r="R73" s="39"/>
      <c r="S73" s="19"/>
      <c r="T73" s="8"/>
    </row>
    <row r="74" spans="3:21" ht="18.5" thickBot="1">
      <c r="C74" s="135"/>
      <c r="D74" s="136"/>
      <c r="E74" s="136"/>
      <c r="F74" s="136"/>
      <c r="G74" s="129"/>
      <c r="H74" s="521" t="s">
        <v>188</v>
      </c>
      <c r="I74" s="522"/>
      <c r="J74" s="522"/>
      <c r="K74" s="522"/>
      <c r="L74" s="522"/>
      <c r="M74" s="522"/>
      <c r="N74" s="212">
        <f>ROUNDDOWN(SUM(N70:N72),0)</f>
        <v>0</v>
      </c>
      <c r="O74" s="258"/>
      <c r="P74" s="15"/>
      <c r="Q74" s="18"/>
      <c r="R74" s="8"/>
      <c r="S74" s="108"/>
    </row>
    <row r="75" spans="3:21" ht="17.25" customHeight="1" thickBot="1">
      <c r="C75" s="128" t="s">
        <v>177</v>
      </c>
      <c r="D75" s="108"/>
      <c r="E75" s="108"/>
      <c r="F75" s="108"/>
      <c r="G75" s="108"/>
      <c r="H75" s="113"/>
      <c r="I75" s="108"/>
      <c r="J75" s="108"/>
      <c r="L75" s="108"/>
      <c r="M75" s="108"/>
      <c r="R75" s="38"/>
      <c r="T75" s="11"/>
    </row>
    <row r="76" spans="3:21" ht="19.5" customHeight="1">
      <c r="C76" s="523" t="s">
        <v>46</v>
      </c>
      <c r="D76" s="526" t="s">
        <v>47</v>
      </c>
      <c r="E76" s="527"/>
      <c r="F76" s="527"/>
      <c r="G76" s="528"/>
      <c r="H76" s="532" t="s">
        <v>189</v>
      </c>
      <c r="I76" s="534" t="s">
        <v>48</v>
      </c>
      <c r="J76" s="536"/>
      <c r="K76" s="537"/>
      <c r="L76" s="538"/>
      <c r="M76" s="546" t="s">
        <v>190</v>
      </c>
      <c r="N76" s="508" t="s">
        <v>191</v>
      </c>
      <c r="O76" s="259"/>
      <c r="P76" s="12"/>
      <c r="Q76" s="107"/>
      <c r="R76" s="38"/>
      <c r="S76" s="13"/>
      <c r="T76" s="11"/>
    </row>
    <row r="77" spans="3:21" ht="26" customHeight="1" thickBot="1">
      <c r="C77" s="524"/>
      <c r="D77" s="529"/>
      <c r="E77" s="530"/>
      <c r="F77" s="530"/>
      <c r="G77" s="531"/>
      <c r="H77" s="533"/>
      <c r="I77" s="535"/>
      <c r="J77" s="539"/>
      <c r="K77" s="540"/>
      <c r="L77" s="541"/>
      <c r="M77" s="547"/>
      <c r="N77" s="509"/>
      <c r="O77" s="260"/>
      <c r="P77" s="12"/>
      <c r="Q77" s="107"/>
      <c r="R77" s="108"/>
      <c r="S77" s="108"/>
    </row>
    <row r="78" spans="3:21" ht="15.75" customHeight="1">
      <c r="C78" s="524"/>
      <c r="D78" s="510" t="s">
        <v>97</v>
      </c>
      <c r="E78" s="511" t="s">
        <v>49</v>
      </c>
      <c r="F78" s="511"/>
      <c r="G78" s="512"/>
      <c r="H78" s="287"/>
      <c r="I78" s="109" t="s">
        <v>50</v>
      </c>
      <c r="J78" s="513"/>
      <c r="K78" s="513"/>
      <c r="L78" s="514"/>
      <c r="M78" s="110">
        <v>6.54E-2</v>
      </c>
      <c r="N78" s="111">
        <f>H78*M78</f>
        <v>0</v>
      </c>
      <c r="O78" s="203"/>
      <c r="P78" s="27"/>
      <c r="Q78" t="s">
        <v>88</v>
      </c>
      <c r="S78" s="108"/>
    </row>
    <row r="79" spans="3:21" ht="15.75" customHeight="1">
      <c r="C79" s="524"/>
      <c r="D79" s="510"/>
      <c r="E79" s="517" t="s">
        <v>51</v>
      </c>
      <c r="F79" s="517"/>
      <c r="G79" s="518"/>
      <c r="H79" s="281"/>
      <c r="I79" s="74" t="s">
        <v>50</v>
      </c>
      <c r="J79" s="513"/>
      <c r="K79" s="513"/>
      <c r="L79" s="514"/>
      <c r="M79" s="82"/>
      <c r="N79" s="26">
        <f>H79*M79</f>
        <v>0</v>
      </c>
      <c r="O79" s="203"/>
      <c r="P79" s="27"/>
      <c r="Q79" s="292" t="s">
        <v>253</v>
      </c>
      <c r="S79" s="108"/>
    </row>
    <row r="80" spans="3:21">
      <c r="C80" s="524"/>
      <c r="D80" s="510"/>
      <c r="E80" s="517" t="s">
        <v>52</v>
      </c>
      <c r="F80" s="517"/>
      <c r="G80" s="518"/>
      <c r="H80" s="281"/>
      <c r="I80" s="74" t="s">
        <v>50</v>
      </c>
      <c r="J80" s="513"/>
      <c r="K80" s="513"/>
      <c r="L80" s="514"/>
      <c r="M80" s="82"/>
      <c r="N80" s="26">
        <f t="shared" ref="N80:N84" si="2">H80*M80</f>
        <v>0</v>
      </c>
      <c r="O80" s="203"/>
      <c r="P80" s="27"/>
      <c r="Q80" s="8"/>
      <c r="R80" s="33"/>
      <c r="S80" s="108"/>
    </row>
    <row r="81" spans="3:20">
      <c r="C81" s="524"/>
      <c r="D81" s="510"/>
      <c r="E81" s="517" t="s">
        <v>53</v>
      </c>
      <c r="F81" s="517"/>
      <c r="G81" s="518"/>
      <c r="H81" s="281"/>
      <c r="I81" s="74" t="s">
        <v>50</v>
      </c>
      <c r="J81" s="513"/>
      <c r="K81" s="513"/>
      <c r="L81" s="514"/>
      <c r="M81" s="82"/>
      <c r="N81" s="26">
        <f t="shared" si="2"/>
        <v>0</v>
      </c>
      <c r="O81" s="203"/>
      <c r="P81" s="27"/>
      <c r="Q81" s="8"/>
      <c r="R81" s="33"/>
      <c r="S81" s="108"/>
    </row>
    <row r="82" spans="3:20">
      <c r="C82" s="524"/>
      <c r="D82" s="510"/>
      <c r="E82" s="517"/>
      <c r="F82" s="517"/>
      <c r="G82" s="518"/>
      <c r="H82" s="281"/>
      <c r="I82" s="74" t="s">
        <v>50</v>
      </c>
      <c r="J82" s="513"/>
      <c r="K82" s="513"/>
      <c r="L82" s="514"/>
      <c r="M82" s="138"/>
      <c r="N82" s="26">
        <f t="shared" si="2"/>
        <v>0</v>
      </c>
      <c r="O82" s="203"/>
      <c r="P82" s="27"/>
      <c r="Q82" s="8"/>
      <c r="S82" s="108"/>
    </row>
    <row r="83" spans="3:20" ht="22" customHeight="1">
      <c r="C83" s="524"/>
      <c r="D83" s="519" t="s">
        <v>54</v>
      </c>
      <c r="E83" s="542"/>
      <c r="F83" s="542"/>
      <c r="G83" s="543"/>
      <c r="H83" s="282"/>
      <c r="I83" s="75" t="s">
        <v>50</v>
      </c>
      <c r="J83" s="513"/>
      <c r="K83" s="513"/>
      <c r="L83" s="514"/>
      <c r="M83" s="137"/>
      <c r="N83" s="28">
        <f t="shared" si="2"/>
        <v>0</v>
      </c>
      <c r="O83" s="203"/>
      <c r="P83" s="25"/>
      <c r="Q83" s="10"/>
      <c r="S83" s="14"/>
      <c r="T83" s="8"/>
    </row>
    <row r="84" spans="3:20" ht="18.5" thickBot="1">
      <c r="C84" s="525"/>
      <c r="D84" s="520"/>
      <c r="E84" s="544"/>
      <c r="F84" s="544"/>
      <c r="G84" s="545"/>
      <c r="H84" s="288"/>
      <c r="I84" s="76" t="s">
        <v>50</v>
      </c>
      <c r="J84" s="515"/>
      <c r="K84" s="515"/>
      <c r="L84" s="516"/>
      <c r="M84" s="139"/>
      <c r="N84" s="29">
        <f t="shared" si="2"/>
        <v>0</v>
      </c>
      <c r="O84" s="203"/>
      <c r="P84" s="25"/>
      <c r="Q84" s="10"/>
      <c r="R84" s="38"/>
      <c r="S84" s="14"/>
      <c r="T84" s="8"/>
    </row>
    <row r="85" spans="3:20" ht="18.5" thickBot="1">
      <c r="C85" s="200"/>
      <c r="D85" s="199"/>
      <c r="E85" s="185"/>
      <c r="F85" s="185"/>
      <c r="G85" s="186"/>
      <c r="H85" s="521" t="s">
        <v>192</v>
      </c>
      <c r="I85" s="522"/>
      <c r="J85" s="522"/>
      <c r="K85" s="522"/>
      <c r="L85" s="522"/>
      <c r="M85" s="522"/>
      <c r="N85" s="212">
        <f>ROUNDDOWN(SUM(N78:N84),0)</f>
        <v>0</v>
      </c>
      <c r="O85" s="258"/>
      <c r="P85" s="25"/>
      <c r="Q85" s="10"/>
      <c r="R85" s="38"/>
      <c r="S85" s="14"/>
      <c r="T85" s="8"/>
    </row>
    <row r="86" spans="3:20">
      <c r="C86" s="116" t="s">
        <v>60</v>
      </c>
      <c r="D86" s="112" t="s">
        <v>61</v>
      </c>
      <c r="E86" s="108"/>
      <c r="F86" s="108"/>
      <c r="G86" s="108"/>
      <c r="H86" s="113"/>
      <c r="I86" s="108"/>
      <c r="J86" s="108"/>
      <c r="K86" s="108"/>
      <c r="L86" s="108"/>
      <c r="M86" s="108"/>
      <c r="Q86" s="32"/>
      <c r="R86" s="108"/>
      <c r="S86" s="108"/>
    </row>
    <row r="87" spans="3:20" ht="18.649999999999999" customHeight="1">
      <c r="C87" s="116" t="s">
        <v>62</v>
      </c>
      <c r="D87" s="112" t="s">
        <v>85</v>
      </c>
      <c r="E87" s="112"/>
      <c r="F87" s="112"/>
      <c r="G87" s="112"/>
      <c r="H87" s="114"/>
      <c r="I87" s="112"/>
      <c r="J87" s="112"/>
      <c r="K87" s="108"/>
      <c r="L87" s="108"/>
      <c r="M87" s="108"/>
      <c r="Q87" s="32"/>
      <c r="S87" s="108"/>
    </row>
    <row r="88" spans="3:20" ht="18.649999999999999" customHeight="1">
      <c r="C88" s="116"/>
      <c r="D88" s="115" t="s">
        <v>95</v>
      </c>
      <c r="E88" s="112"/>
      <c r="F88" s="112"/>
      <c r="G88" s="112"/>
      <c r="H88" s="114"/>
      <c r="I88" s="112"/>
      <c r="J88" s="112"/>
      <c r="K88" s="108"/>
      <c r="L88" s="108"/>
      <c r="M88" s="108"/>
      <c r="Q88" s="32"/>
      <c r="S88" s="108"/>
    </row>
    <row r="89" spans="3:20">
      <c r="C89" s="117"/>
      <c r="D89" s="115" t="s">
        <v>90</v>
      </c>
      <c r="E89" s="112"/>
      <c r="F89" s="112"/>
      <c r="G89" s="112"/>
      <c r="H89" s="112"/>
      <c r="I89" s="112"/>
      <c r="J89" s="112"/>
      <c r="K89" s="108"/>
      <c r="L89" s="108"/>
      <c r="M89" s="108"/>
    </row>
    <row r="90" spans="3:20">
      <c r="C90" s="117"/>
      <c r="D90" s="115" t="s">
        <v>254</v>
      </c>
      <c r="E90" s="112"/>
      <c r="F90" s="112"/>
      <c r="G90" s="112"/>
      <c r="H90" s="112"/>
      <c r="I90" s="112"/>
      <c r="J90" s="112"/>
      <c r="K90" s="108"/>
      <c r="L90" s="108"/>
      <c r="M90" s="108"/>
      <c r="R90" s="40"/>
    </row>
    <row r="91" spans="3:20">
      <c r="C91" s="117"/>
      <c r="D91" s="115" t="s">
        <v>96</v>
      </c>
      <c r="E91" s="112"/>
      <c r="F91" s="112"/>
      <c r="G91" s="112"/>
      <c r="H91" s="112"/>
      <c r="I91" s="112"/>
      <c r="J91" s="112"/>
      <c r="K91" s="108"/>
      <c r="L91" s="108"/>
      <c r="M91" s="108"/>
      <c r="R91" s="40"/>
    </row>
    <row r="92" spans="3:20">
      <c r="C92" s="117"/>
      <c r="D92" s="115" t="s">
        <v>255</v>
      </c>
      <c r="E92" s="112"/>
      <c r="F92" s="112"/>
      <c r="G92" s="112"/>
      <c r="H92" s="112"/>
      <c r="I92" s="112"/>
      <c r="J92" s="112"/>
      <c r="K92" s="108"/>
      <c r="L92" s="108"/>
      <c r="M92" s="108"/>
      <c r="Q92" s="20"/>
      <c r="R92" s="40"/>
    </row>
    <row r="93" spans="3:20">
      <c r="C93" s="117"/>
      <c r="D93" s="115" t="s">
        <v>91</v>
      </c>
      <c r="E93" s="112"/>
      <c r="F93" s="112"/>
      <c r="G93" s="112"/>
      <c r="H93" s="112"/>
      <c r="I93" s="112"/>
      <c r="J93" s="112"/>
      <c r="K93" s="108"/>
      <c r="L93" s="108"/>
      <c r="M93" s="108"/>
      <c r="Q93" s="20"/>
      <c r="R93" s="40"/>
    </row>
    <row r="94" spans="3:20">
      <c r="C94" s="117"/>
      <c r="D94" s="115" t="s">
        <v>254</v>
      </c>
      <c r="E94" s="112"/>
      <c r="F94" s="112"/>
      <c r="G94" s="112"/>
      <c r="H94" s="112"/>
      <c r="I94" s="112"/>
      <c r="J94" s="112"/>
      <c r="K94" s="108"/>
      <c r="L94" s="108"/>
      <c r="M94" s="108"/>
      <c r="Q94" s="20"/>
    </row>
    <row r="95" spans="3:20" ht="53" customHeight="1">
      <c r="C95" s="232" t="s">
        <v>63</v>
      </c>
      <c r="D95" s="507" t="s">
        <v>218</v>
      </c>
      <c r="E95" s="507"/>
      <c r="F95" s="507"/>
      <c r="G95" s="507"/>
      <c r="H95" s="507"/>
      <c r="I95" s="507"/>
      <c r="J95" s="507"/>
      <c r="K95" s="507"/>
      <c r="L95" s="507"/>
      <c r="M95" s="507"/>
      <c r="N95" s="507"/>
      <c r="O95" s="245"/>
      <c r="Q95" s="20"/>
    </row>
    <row r="96" spans="3:20">
      <c r="C96" s="116" t="s">
        <v>175</v>
      </c>
      <c r="D96" s="112" t="s">
        <v>193</v>
      </c>
      <c r="E96" s="108"/>
      <c r="F96" s="108"/>
      <c r="G96" s="108"/>
      <c r="H96" s="118"/>
      <c r="I96" s="108"/>
      <c r="J96" s="108"/>
      <c r="K96" s="20"/>
      <c r="L96" s="108"/>
      <c r="M96" s="108"/>
    </row>
    <row r="97" spans="3:20" ht="8.5" customHeight="1">
      <c r="C97" s="232"/>
      <c r="D97" s="507"/>
      <c r="E97" s="507"/>
      <c r="F97" s="507"/>
      <c r="G97" s="507"/>
      <c r="H97" s="507"/>
      <c r="I97" s="507"/>
      <c r="J97" s="507"/>
      <c r="K97" s="507"/>
      <c r="L97" s="507"/>
      <c r="M97" s="507"/>
      <c r="N97" s="507"/>
      <c r="O97" s="245"/>
    </row>
    <row r="98" spans="3:20" ht="18" customHeight="1">
      <c r="D98" s="108"/>
      <c r="E98" s="108"/>
      <c r="F98" s="119" t="s">
        <v>0</v>
      </c>
      <c r="G98" s="353" t="str">
        <f>IF(G1="","",G1)</f>
        <v/>
      </c>
      <c r="H98" s="353"/>
      <c r="I98" s="353"/>
      <c r="J98" s="353"/>
      <c r="K98" s="119" t="s">
        <v>1</v>
      </c>
      <c r="L98" s="354" t="str">
        <f>IF(L1="","",L1)</f>
        <v/>
      </c>
      <c r="M98" s="312"/>
      <c r="N98" s="355"/>
      <c r="O98" s="86"/>
      <c r="Q98" s="2"/>
      <c r="R98" s="38"/>
      <c r="T98" s="11"/>
    </row>
    <row r="99" spans="3:20" ht="14.25" customHeight="1">
      <c r="D99" s="108"/>
      <c r="E99" s="108"/>
      <c r="F99" s="86"/>
      <c r="G99" s="125"/>
      <c r="H99" s="125"/>
      <c r="I99" s="125"/>
      <c r="J99" s="125"/>
      <c r="K99" s="86"/>
      <c r="L99" s="86"/>
      <c r="M99" s="86"/>
      <c r="N99" s="86"/>
      <c r="O99" s="86"/>
      <c r="Q99" s="2"/>
      <c r="R99" s="38"/>
      <c r="T99" s="11"/>
    </row>
    <row r="100" spans="3:20" ht="16.5" customHeight="1">
      <c r="C100" s="208" t="s">
        <v>213</v>
      </c>
      <c r="D100" s="208"/>
      <c r="E100" s="208"/>
      <c r="F100" s="208"/>
      <c r="I100" s="125"/>
      <c r="K100" s="205">
        <f>SUM(N45)</f>
        <v>0</v>
      </c>
      <c r="L100" s="209" t="s">
        <v>58</v>
      </c>
      <c r="N100" s="86"/>
      <c r="O100" s="86"/>
      <c r="Q100" s="2"/>
      <c r="R100" s="38"/>
      <c r="T100" s="11"/>
    </row>
    <row r="101" spans="3:20" ht="16.5" customHeight="1">
      <c r="C101" s="208"/>
      <c r="D101" s="208"/>
      <c r="E101" s="208"/>
      <c r="F101" s="208"/>
      <c r="I101" s="125"/>
      <c r="K101" s="218"/>
      <c r="L101" s="219"/>
      <c r="N101" s="86"/>
      <c r="O101" s="86"/>
      <c r="Q101" s="2"/>
      <c r="R101" s="38"/>
      <c r="T101" s="11"/>
    </row>
    <row r="102" spans="3:20" ht="14.25" customHeight="1" thickBot="1">
      <c r="C102" s="208" t="s">
        <v>164</v>
      </c>
      <c r="D102" s="208"/>
      <c r="E102" s="208"/>
      <c r="F102" s="208"/>
      <c r="G102" s="125"/>
      <c r="H102" s="125"/>
      <c r="I102" s="125"/>
      <c r="J102" s="125"/>
      <c r="K102" s="86"/>
      <c r="L102" s="86"/>
      <c r="M102" s="86"/>
      <c r="N102" s="86"/>
      <c r="O102" s="86"/>
      <c r="Q102" s="2"/>
      <c r="R102" s="38"/>
      <c r="T102" s="11"/>
    </row>
    <row r="103" spans="3:20" ht="79" customHeight="1">
      <c r="C103" s="215"/>
      <c r="D103" s="480" t="s">
        <v>220</v>
      </c>
      <c r="E103" s="480"/>
      <c r="F103" s="480" t="s">
        <v>221</v>
      </c>
      <c r="G103" s="480"/>
      <c r="H103" s="461" t="s">
        <v>232</v>
      </c>
      <c r="I103" s="461"/>
      <c r="J103" s="481" t="s">
        <v>219</v>
      </c>
      <c r="K103" s="482"/>
      <c r="L103" s="461" t="s">
        <v>224</v>
      </c>
      <c r="M103" s="483"/>
      <c r="N103" s="86"/>
      <c r="O103" s="86"/>
      <c r="Q103" s="2"/>
      <c r="R103" s="38"/>
      <c r="T103" s="11"/>
    </row>
    <row r="104" spans="3:20" ht="14.25" customHeight="1">
      <c r="C104" s="490" t="s">
        <v>166</v>
      </c>
      <c r="D104" s="485">
        <f>SUM(N74)</f>
        <v>0</v>
      </c>
      <c r="E104" s="484" t="s">
        <v>102</v>
      </c>
      <c r="F104" s="492">
        <f>IF(T156&gt;0,T156,0)</f>
        <v>0</v>
      </c>
      <c r="G104" s="484" t="s">
        <v>102</v>
      </c>
      <c r="H104" s="492">
        <f>IF(T156&lt;0,T156,0)*-1</f>
        <v>0</v>
      </c>
      <c r="I104" s="484" t="s">
        <v>102</v>
      </c>
      <c r="J104" s="492">
        <f>R171</f>
        <v>0</v>
      </c>
      <c r="K104" s="484" t="s">
        <v>102</v>
      </c>
      <c r="L104" s="485">
        <f>D104-F104-J104+H104</f>
        <v>0</v>
      </c>
      <c r="M104" s="401" t="s">
        <v>102</v>
      </c>
      <c r="N104" s="86"/>
      <c r="O104" s="86"/>
      <c r="Q104" s="2"/>
      <c r="R104" s="38"/>
      <c r="T104" s="11"/>
    </row>
    <row r="105" spans="3:20" ht="14.25" customHeight="1" thickBot="1">
      <c r="C105" s="491"/>
      <c r="D105" s="486"/>
      <c r="E105" s="326"/>
      <c r="F105" s="486"/>
      <c r="G105" s="326"/>
      <c r="H105" s="486"/>
      <c r="I105" s="326"/>
      <c r="J105" s="486"/>
      <c r="K105" s="326"/>
      <c r="L105" s="486"/>
      <c r="M105" s="487"/>
      <c r="N105" s="86"/>
      <c r="O105" s="86"/>
      <c r="Q105" s="2"/>
      <c r="R105" s="38"/>
      <c r="T105" s="11"/>
    </row>
    <row r="106" spans="3:20" ht="14" customHeight="1">
      <c r="C106" s="490" t="s">
        <v>165</v>
      </c>
      <c r="D106" s="485">
        <f>SUM(N85)</f>
        <v>0</v>
      </c>
      <c r="E106" s="484" t="s">
        <v>102</v>
      </c>
      <c r="F106" s="492">
        <f>IF(T157&gt;0,T157,0)</f>
        <v>0</v>
      </c>
      <c r="G106" s="484" t="s">
        <v>102</v>
      </c>
      <c r="H106" s="492">
        <f>IF(T157&lt;0,T157,0)</f>
        <v>0</v>
      </c>
      <c r="I106" s="484" t="s">
        <v>102</v>
      </c>
      <c r="J106" s="476"/>
      <c r="K106" s="477"/>
      <c r="L106" s="485">
        <f>D106-F106+H106</f>
        <v>0</v>
      </c>
      <c r="M106" s="401" t="s">
        <v>102</v>
      </c>
      <c r="N106" s="86"/>
      <c r="O106" s="86"/>
      <c r="Q106" s="2"/>
      <c r="R106" s="38"/>
      <c r="T106" s="11"/>
    </row>
    <row r="107" spans="3:20" ht="14.25" customHeight="1" thickBot="1">
      <c r="C107" s="491"/>
      <c r="D107" s="486"/>
      <c r="E107" s="326"/>
      <c r="F107" s="486"/>
      <c r="G107" s="326"/>
      <c r="H107" s="486"/>
      <c r="I107" s="326"/>
      <c r="J107" s="478"/>
      <c r="K107" s="479"/>
      <c r="L107" s="486"/>
      <c r="M107" s="487"/>
      <c r="N107" s="86"/>
      <c r="O107" s="86"/>
      <c r="Q107" s="2"/>
      <c r="R107" s="38"/>
      <c r="T107" s="11"/>
    </row>
    <row r="108" spans="3:20" ht="37.5" customHeight="1" thickBot="1">
      <c r="C108" s="213"/>
      <c r="D108" s="213"/>
      <c r="E108" s="213"/>
      <c r="F108" s="214"/>
      <c r="G108" s="213"/>
      <c r="H108" s="488" t="s">
        <v>222</v>
      </c>
      <c r="I108" s="489"/>
      <c r="J108" s="489"/>
      <c r="K108" s="489"/>
      <c r="L108" s="241">
        <f>SUM(L104:L107)</f>
        <v>0</v>
      </c>
      <c r="M108" s="246" t="s">
        <v>102</v>
      </c>
    </row>
    <row r="109" spans="3:20">
      <c r="C109" s="86"/>
      <c r="D109" s="86"/>
      <c r="E109" s="86"/>
      <c r="F109" s="108"/>
      <c r="G109" s="108"/>
      <c r="H109" s="118"/>
      <c r="I109" s="108"/>
      <c r="J109" s="108"/>
      <c r="K109" s="20"/>
      <c r="L109" s="108"/>
      <c r="M109" s="108"/>
    </row>
    <row r="110" spans="3:20" ht="18.5" thickBot="1">
      <c r="C110" s="120" t="s">
        <v>167</v>
      </c>
      <c r="D110" s="129"/>
      <c r="E110" s="129"/>
      <c r="F110" s="136"/>
      <c r="G110" s="136"/>
      <c r="H110" s="130"/>
      <c r="I110" s="131"/>
      <c r="J110" s="132"/>
      <c r="K110" s="132"/>
      <c r="L110" s="132"/>
      <c r="M110" s="133"/>
      <c r="N110" s="134"/>
      <c r="O110" s="134"/>
      <c r="P110" s="15"/>
      <c r="Q110" s="18"/>
      <c r="S110" s="19"/>
      <c r="T110" s="8"/>
    </row>
    <row r="111" spans="3:20" ht="27.75" customHeight="1">
      <c r="C111" s="455" t="s">
        <v>214</v>
      </c>
      <c r="D111" s="456"/>
      <c r="E111" s="457"/>
      <c r="F111" s="461" t="s">
        <v>212</v>
      </c>
      <c r="G111" s="461"/>
      <c r="H111" s="463" t="s">
        <v>223</v>
      </c>
      <c r="I111" s="463"/>
      <c r="J111" s="465" t="s">
        <v>215</v>
      </c>
      <c r="K111" s="466"/>
      <c r="L111" s="467"/>
      <c r="M111" s="108"/>
      <c r="P111" s="32"/>
      <c r="Q111" s="1"/>
      <c r="R111" s="8"/>
      <c r="S111" s="108"/>
    </row>
    <row r="112" spans="3:20" s="86" customFormat="1" ht="58.5" customHeight="1">
      <c r="C112" s="458"/>
      <c r="D112" s="459"/>
      <c r="E112" s="460"/>
      <c r="F112" s="462"/>
      <c r="G112" s="462"/>
      <c r="H112" s="464"/>
      <c r="I112" s="464"/>
      <c r="J112" s="468"/>
      <c r="K112" s="469"/>
      <c r="L112" s="470"/>
      <c r="Q112" s="173"/>
      <c r="R112" s="8"/>
    </row>
    <row r="113" spans="3:30" s="86" customFormat="1" ht="58.5" customHeight="1" thickBot="1">
      <c r="C113" s="471">
        <f>SUM(K100)</f>
        <v>0</v>
      </c>
      <c r="D113" s="472"/>
      <c r="E113" s="206" t="s">
        <v>58</v>
      </c>
      <c r="F113" s="210">
        <f>SUM(N63)</f>
        <v>0</v>
      </c>
      <c r="G113" s="206" t="s">
        <v>101</v>
      </c>
      <c r="H113" s="211">
        <f>SUM(L108)</f>
        <v>0</v>
      </c>
      <c r="I113" s="207" t="s">
        <v>58</v>
      </c>
      <c r="J113" s="473">
        <f>SUM(C113,F113,H113)</f>
        <v>0</v>
      </c>
      <c r="K113" s="474"/>
      <c r="L113" s="154" t="s">
        <v>58</v>
      </c>
      <c r="Q113" s="173"/>
      <c r="R113" s="8"/>
    </row>
    <row r="114" spans="3:30" ht="7.5" customHeight="1">
      <c r="D114" s="108"/>
      <c r="E114" s="108"/>
      <c r="F114" s="108"/>
      <c r="G114" s="108"/>
      <c r="H114" s="118"/>
      <c r="I114" s="108"/>
      <c r="J114" s="108"/>
      <c r="K114" s="108"/>
      <c r="L114" s="108"/>
      <c r="M114" s="108"/>
    </row>
    <row r="115" spans="3:30" ht="7.5" hidden="1" customHeight="1">
      <c r="D115" s="108"/>
      <c r="E115" s="108"/>
      <c r="F115" s="108"/>
      <c r="G115" s="108"/>
      <c r="H115" s="118"/>
      <c r="I115" s="108"/>
      <c r="J115" s="108"/>
      <c r="K115" s="108"/>
      <c r="L115" s="108"/>
      <c r="M115" s="108"/>
      <c r="R115" s="33"/>
    </row>
    <row r="116" spans="3:30" ht="14.25" hidden="1" customHeight="1">
      <c r="D116" s="108"/>
      <c r="E116" s="108"/>
      <c r="F116" s="119" t="s">
        <v>0</v>
      </c>
      <c r="G116" s="493" t="e">
        <f>#REF!</f>
        <v>#REF!</v>
      </c>
      <c r="H116" s="493"/>
      <c r="I116" s="493"/>
      <c r="J116" s="493"/>
      <c r="K116" s="119" t="s">
        <v>1</v>
      </c>
      <c r="L116" s="494" t="e">
        <f>#REF!</f>
        <v>#REF!</v>
      </c>
      <c r="M116" s="495"/>
      <c r="N116" s="496"/>
      <c r="O116" s="86"/>
      <c r="Q116" s="2" t="s">
        <v>2</v>
      </c>
    </row>
    <row r="117" spans="3:30" ht="7.5" hidden="1" customHeight="1">
      <c r="D117" s="108"/>
      <c r="E117" s="108"/>
      <c r="F117" s="108"/>
      <c r="G117" s="108"/>
      <c r="H117" s="118"/>
      <c r="I117" s="108"/>
      <c r="J117" s="108"/>
      <c r="K117" s="108"/>
      <c r="L117" s="108"/>
      <c r="M117" s="108"/>
      <c r="R117" s="33"/>
      <c r="AB117" s="21"/>
      <c r="AC117" s="21"/>
      <c r="AD117" s="21"/>
    </row>
    <row r="118" spans="3:30" ht="27.75" customHeight="1" thickBot="1">
      <c r="C118" s="120" t="s">
        <v>64</v>
      </c>
      <c r="D118" s="108"/>
      <c r="E118" s="108"/>
      <c r="F118" s="108"/>
      <c r="G118" s="108"/>
      <c r="H118" s="118"/>
      <c r="I118" s="108"/>
      <c r="J118" s="108"/>
      <c r="K118" s="108"/>
      <c r="L118" s="108"/>
      <c r="M118" s="108"/>
      <c r="Q118" s="2"/>
      <c r="R118" s="41"/>
      <c r="AB118" s="21"/>
      <c r="AC118" s="21"/>
      <c r="AD118" s="21"/>
    </row>
    <row r="119" spans="3:30" s="21" customFormat="1" ht="63.75" customHeight="1" thickBot="1">
      <c r="C119" s="497" t="s">
        <v>251</v>
      </c>
      <c r="D119" s="498"/>
      <c r="E119" s="498"/>
      <c r="F119" s="498"/>
      <c r="G119" s="499"/>
      <c r="H119" s="500" t="s">
        <v>58</v>
      </c>
      <c r="I119" s="501"/>
      <c r="R119" s="41"/>
      <c r="S119" s="22"/>
      <c r="T119" s="108"/>
      <c r="U119" s="108"/>
      <c r="V119" s="108"/>
      <c r="W119" s="108"/>
      <c r="X119" s="108"/>
      <c r="Y119" s="108"/>
      <c r="Z119" s="108"/>
    </row>
    <row r="120" spans="3:30" s="21" customFormat="1" ht="28.5" customHeight="1">
      <c r="C120" s="502" t="s">
        <v>201</v>
      </c>
      <c r="D120" s="503"/>
      <c r="E120" s="503"/>
      <c r="F120" s="503"/>
      <c r="G120" s="504"/>
      <c r="H120" s="505"/>
      <c r="I120" s="506"/>
      <c r="R120" s="41"/>
      <c r="S120" s="22"/>
      <c r="T120" s="108"/>
      <c r="V120" s="108"/>
      <c r="W120" s="108"/>
      <c r="X120" s="108"/>
      <c r="Y120" s="108"/>
      <c r="Z120" s="108"/>
    </row>
    <row r="121" spans="3:30" s="21" customFormat="1" ht="28.5" customHeight="1">
      <c r="C121" s="444" t="s">
        <v>202</v>
      </c>
      <c r="D121" s="445"/>
      <c r="E121" s="445"/>
      <c r="F121" s="445"/>
      <c r="G121" s="446"/>
      <c r="H121" s="447"/>
      <c r="I121" s="448"/>
      <c r="R121" s="41"/>
      <c r="S121" s="22"/>
      <c r="T121" s="108"/>
      <c r="V121" s="108"/>
      <c r="W121" s="108"/>
      <c r="X121" s="108"/>
      <c r="Y121" s="108"/>
      <c r="Z121" s="108"/>
    </row>
    <row r="122" spans="3:30" s="21" customFormat="1" ht="28.5" customHeight="1">
      <c r="C122" s="444" t="s">
        <v>203</v>
      </c>
      <c r="D122" s="445"/>
      <c r="E122" s="445"/>
      <c r="F122" s="445"/>
      <c r="G122" s="446"/>
      <c r="H122" s="447"/>
      <c r="I122" s="448"/>
      <c r="K122" s="121"/>
      <c r="L122" s="121"/>
      <c r="M122" s="121"/>
      <c r="N122" s="121"/>
      <c r="O122" s="121"/>
      <c r="R122" s="41"/>
      <c r="S122" s="22"/>
      <c r="T122" s="108"/>
      <c r="V122" s="108"/>
      <c r="W122" s="108"/>
      <c r="X122" s="108"/>
      <c r="Y122" s="108"/>
      <c r="Z122" s="108"/>
    </row>
    <row r="123" spans="3:30" s="21" customFormat="1" ht="28.5" customHeight="1">
      <c r="C123" s="444" t="s">
        <v>204</v>
      </c>
      <c r="D123" s="445"/>
      <c r="E123" s="445"/>
      <c r="F123" s="445"/>
      <c r="G123" s="446"/>
      <c r="H123" s="447"/>
      <c r="I123" s="448"/>
      <c r="K123" s="475"/>
      <c r="L123" s="475"/>
      <c r="M123" s="475"/>
      <c r="N123" s="475"/>
      <c r="O123" s="247"/>
      <c r="R123" s="41"/>
      <c r="S123" s="22"/>
      <c r="T123" s="108"/>
      <c r="V123" s="108"/>
      <c r="W123" s="108"/>
      <c r="X123" s="108"/>
      <c r="Y123" s="108"/>
      <c r="Z123" s="108"/>
    </row>
    <row r="124" spans="3:30" s="21" customFormat="1" ht="28.5" customHeight="1">
      <c r="C124" s="444" t="s">
        <v>205</v>
      </c>
      <c r="D124" s="445"/>
      <c r="E124" s="445"/>
      <c r="F124" s="445"/>
      <c r="G124" s="446"/>
      <c r="H124" s="447"/>
      <c r="I124" s="448"/>
      <c r="R124" s="41"/>
      <c r="S124" s="22"/>
      <c r="T124" s="108"/>
      <c r="V124" s="108"/>
      <c r="W124" s="108"/>
      <c r="X124" s="108"/>
      <c r="Y124" s="108"/>
      <c r="Z124" s="108"/>
    </row>
    <row r="125" spans="3:30" s="21" customFormat="1" ht="28.5" customHeight="1">
      <c r="C125" s="444" t="s">
        <v>206</v>
      </c>
      <c r="D125" s="445"/>
      <c r="E125" s="445"/>
      <c r="F125" s="445"/>
      <c r="G125" s="446"/>
      <c r="H125" s="447"/>
      <c r="I125" s="448"/>
      <c r="R125" s="41"/>
      <c r="S125" s="22"/>
      <c r="AB125" s="23"/>
      <c r="AC125" s="23"/>
      <c r="AD125" s="23"/>
    </row>
    <row r="126" spans="3:30" s="21" customFormat="1" ht="28.5" customHeight="1" thickBot="1">
      <c r="C126" s="449" t="s">
        <v>207</v>
      </c>
      <c r="D126" s="450"/>
      <c r="E126" s="450"/>
      <c r="F126" s="450"/>
      <c r="G126" s="451"/>
      <c r="H126" s="452"/>
      <c r="I126" s="453"/>
      <c r="R126" s="1"/>
      <c r="S126" s="22"/>
      <c r="AB126" s="108"/>
      <c r="AC126" s="108"/>
      <c r="AD126" s="108"/>
    </row>
    <row r="127" spans="3:30" s="23" customFormat="1">
      <c r="H127" s="122"/>
      <c r="R127" s="33"/>
      <c r="S127" s="1"/>
      <c r="T127" s="21"/>
      <c r="U127" s="21"/>
      <c r="V127" s="21"/>
      <c r="W127" s="21"/>
      <c r="X127" s="21"/>
      <c r="Y127" s="21"/>
      <c r="Z127" s="21"/>
      <c r="AB127" s="108"/>
      <c r="AC127" s="108"/>
      <c r="AD127" s="108"/>
    </row>
    <row r="128" spans="3:30" ht="17.25" customHeight="1" thickBot="1">
      <c r="C128" s="120" t="s">
        <v>65</v>
      </c>
      <c r="D128" s="108"/>
      <c r="E128" s="108"/>
      <c r="F128" s="108"/>
      <c r="G128" s="108"/>
      <c r="H128" s="118"/>
      <c r="I128" s="108"/>
      <c r="J128" s="108"/>
      <c r="K128" s="108"/>
      <c r="L128" s="108"/>
      <c r="M128" s="108"/>
      <c r="Q128" s="2"/>
      <c r="T128" s="21"/>
      <c r="U128" s="23"/>
      <c r="V128" s="21"/>
      <c r="W128" s="21"/>
      <c r="X128" s="21"/>
      <c r="Y128" s="21"/>
      <c r="Z128" s="21"/>
    </row>
    <row r="129" spans="3:26" ht="32.25" customHeight="1">
      <c r="C129" s="433" t="s">
        <v>210</v>
      </c>
      <c r="D129" s="434"/>
      <c r="E129" s="434"/>
      <c r="F129" s="434" t="s">
        <v>208</v>
      </c>
      <c r="G129" s="434"/>
      <c r="H129" s="434"/>
      <c r="I129" s="437" t="s">
        <v>209</v>
      </c>
      <c r="J129" s="437"/>
      <c r="K129" s="438"/>
      <c r="L129" s="108"/>
      <c r="M129" s="108"/>
      <c r="N129" s="32"/>
      <c r="O129" s="32"/>
      <c r="P129" s="1"/>
      <c r="Q129" s="21"/>
      <c r="R129" s="108"/>
      <c r="S129" s="21"/>
      <c r="T129" s="21"/>
      <c r="U129" s="21"/>
      <c r="V129" s="21"/>
      <c r="W129" s="21"/>
    </row>
    <row r="130" spans="3:26" ht="27.75" customHeight="1">
      <c r="C130" s="435"/>
      <c r="D130" s="436"/>
      <c r="E130" s="436"/>
      <c r="F130" s="436"/>
      <c r="G130" s="436"/>
      <c r="H130" s="436"/>
      <c r="I130" s="439"/>
      <c r="J130" s="439"/>
      <c r="K130" s="440"/>
      <c r="L130" s="108"/>
      <c r="M130" s="108"/>
      <c r="N130" s="32"/>
      <c r="O130" s="32"/>
      <c r="P130" s="1"/>
      <c r="Q130" s="21"/>
      <c r="R130" s="108"/>
      <c r="S130" s="21"/>
      <c r="T130" s="21"/>
      <c r="U130" s="21"/>
      <c r="V130" s="21"/>
      <c r="W130" s="21"/>
    </row>
    <row r="131" spans="3:26" ht="32" customHeight="1" thickBot="1">
      <c r="C131" s="441">
        <f>SUM(H120:I126)</f>
        <v>0</v>
      </c>
      <c r="D131" s="442"/>
      <c r="E131" s="123" t="s">
        <v>58</v>
      </c>
      <c r="F131" s="442">
        <f>J113</f>
        <v>0</v>
      </c>
      <c r="G131" s="442"/>
      <c r="H131" s="123" t="s">
        <v>58</v>
      </c>
      <c r="I131" s="443">
        <f>C131+F131</f>
        <v>0</v>
      </c>
      <c r="J131" s="443"/>
      <c r="K131" s="154" t="s">
        <v>58</v>
      </c>
      <c r="L131" s="108"/>
      <c r="M131" s="108"/>
      <c r="N131" s="32"/>
      <c r="O131" s="32"/>
      <c r="P131" s="1"/>
      <c r="Q131" s="21"/>
      <c r="R131" s="108"/>
      <c r="S131" s="21"/>
      <c r="T131" s="21"/>
      <c r="U131" s="21"/>
      <c r="V131" s="21"/>
      <c r="W131" s="21"/>
    </row>
    <row r="132" spans="3:26" ht="32" customHeight="1">
      <c r="D132" s="108"/>
      <c r="E132" s="108"/>
      <c r="F132" s="108"/>
      <c r="G132" s="108"/>
      <c r="H132" s="113"/>
      <c r="I132" s="108"/>
      <c r="J132" s="108"/>
      <c r="K132" s="454" t="s">
        <v>59</v>
      </c>
      <c r="L132" s="454"/>
      <c r="M132" s="454"/>
      <c r="N132" s="454"/>
      <c r="O132" s="248"/>
      <c r="T132" s="21"/>
      <c r="V132" s="21"/>
      <c r="W132" s="21"/>
      <c r="X132" s="21"/>
      <c r="Y132" s="21"/>
      <c r="Z132" s="21"/>
    </row>
    <row r="133" spans="3:26" ht="32" customHeight="1">
      <c r="D133" s="108"/>
      <c r="E133" s="108"/>
      <c r="F133" s="108"/>
      <c r="G133" s="108"/>
      <c r="H133" s="113"/>
      <c r="I133" s="108"/>
      <c r="J133" s="108"/>
      <c r="K133" s="248"/>
      <c r="L133" s="248"/>
      <c r="M133" s="248"/>
      <c r="N133" s="248"/>
      <c r="O133" s="248"/>
      <c r="T133" s="21"/>
      <c r="V133" s="21"/>
      <c r="W133" s="21"/>
      <c r="X133" s="21"/>
      <c r="Y133" s="21"/>
      <c r="Z133" s="21"/>
    </row>
    <row r="134" spans="3:26" ht="18" customHeight="1">
      <c r="D134" s="108"/>
      <c r="E134" s="108"/>
      <c r="F134" s="119" t="s">
        <v>0</v>
      </c>
      <c r="G134" s="353" t="str">
        <f>IF(G1="","",G1)</f>
        <v/>
      </c>
      <c r="H134" s="353"/>
      <c r="I134" s="353"/>
      <c r="J134" s="353"/>
      <c r="K134" s="119" t="s">
        <v>1</v>
      </c>
      <c r="L134" s="354" t="str">
        <f>IF(L1="","",L1)</f>
        <v/>
      </c>
      <c r="M134" s="312"/>
      <c r="N134" s="355"/>
      <c r="O134" s="86"/>
      <c r="Q134" s="2"/>
      <c r="R134" s="38"/>
      <c r="T134" s="11"/>
    </row>
    <row r="135" spans="3:26" ht="14.25" customHeight="1">
      <c r="D135" s="108"/>
      <c r="E135" s="108"/>
      <c r="F135" s="86"/>
      <c r="G135" s="125"/>
      <c r="H135" s="125"/>
      <c r="I135" s="125"/>
      <c r="J135" s="125"/>
      <c r="K135" s="86"/>
      <c r="L135" s="86"/>
      <c r="M135" s="86"/>
      <c r="N135" s="86"/>
      <c r="O135" s="86"/>
      <c r="Q135" s="2"/>
      <c r="R135" s="38"/>
      <c r="T135" s="11"/>
    </row>
    <row r="136" spans="3:26" ht="18" customHeight="1">
      <c r="C136" s="171" t="s">
        <v>217</v>
      </c>
      <c r="D136" s="108"/>
      <c r="E136" s="108"/>
      <c r="F136" s="108"/>
      <c r="G136" s="108"/>
      <c r="H136" s="113"/>
      <c r="I136" s="108"/>
      <c r="J136" s="108"/>
      <c r="K136" s="108"/>
      <c r="L136" s="108"/>
      <c r="M136" s="108"/>
      <c r="T136" s="23"/>
      <c r="V136" s="23"/>
      <c r="W136" s="23"/>
      <c r="X136" s="23"/>
      <c r="Y136" s="23"/>
      <c r="Z136" s="23"/>
    </row>
    <row r="137" spans="3:26" ht="18" customHeight="1">
      <c r="C137" s="171" t="s">
        <v>250</v>
      </c>
      <c r="D137" s="108"/>
      <c r="E137" s="108"/>
      <c r="F137" s="108"/>
      <c r="G137" s="108"/>
      <c r="H137" s="113"/>
      <c r="I137" s="108"/>
      <c r="J137" s="108"/>
      <c r="K137" s="108"/>
      <c r="L137" s="108"/>
      <c r="M137" s="108"/>
      <c r="T137" s="23"/>
      <c r="V137" s="23"/>
      <c r="W137" s="23"/>
      <c r="X137" s="23"/>
      <c r="Y137" s="23"/>
      <c r="Z137" s="23"/>
    </row>
    <row r="138" spans="3:26" ht="32" customHeight="1" thickBot="1">
      <c r="C138" s="432" t="s">
        <v>226</v>
      </c>
      <c r="D138" s="432"/>
      <c r="E138" s="432"/>
      <c r="F138" s="432"/>
      <c r="G138" s="432"/>
      <c r="H138" s="432"/>
      <c r="I138" s="432"/>
      <c r="J138" s="432"/>
      <c r="K138" s="432"/>
      <c r="L138" s="432"/>
      <c r="M138" s="432"/>
      <c r="N138" s="432"/>
      <c r="O138" s="249"/>
    </row>
    <row r="139" spans="3:26" ht="32" customHeight="1" thickBot="1">
      <c r="C139" s="344" t="s">
        <v>99</v>
      </c>
      <c r="D139" s="345"/>
      <c r="E139" s="345"/>
      <c r="F139" s="345"/>
      <c r="G139" s="345"/>
      <c r="H139" s="345"/>
      <c r="I139" s="345"/>
      <c r="J139" s="363" t="s">
        <v>100</v>
      </c>
      <c r="K139" s="363"/>
      <c r="L139" s="363"/>
      <c r="M139" s="363"/>
      <c r="N139" s="426"/>
      <c r="O139" s="170"/>
      <c r="P139" s="148"/>
      <c r="S139" s="32"/>
      <c r="T139" s="1"/>
    </row>
    <row r="140" spans="3:26" ht="32" customHeight="1">
      <c r="C140" s="427" t="s">
        <v>103</v>
      </c>
      <c r="D140" s="428"/>
      <c r="E140" s="428"/>
      <c r="F140" s="428"/>
      <c r="G140" s="428"/>
      <c r="H140" s="428"/>
      <c r="I140" s="428"/>
      <c r="J140" s="429" t="str">
        <f t="shared" ref="J140" si="3">IF(S140=0,"",S140)</f>
        <v/>
      </c>
      <c r="K140" s="388"/>
      <c r="L140" s="388"/>
      <c r="M140" s="388"/>
      <c r="N140" s="156" t="s">
        <v>102</v>
      </c>
      <c r="O140" s="167"/>
      <c r="P140" s="148"/>
      <c r="R140" s="149" t="s">
        <v>103</v>
      </c>
      <c r="S140" s="32">
        <f>SUMIF(C150:D154,"国内クレジット",J150:K154)</f>
        <v>0</v>
      </c>
      <c r="T140" s="1"/>
    </row>
    <row r="141" spans="3:26" ht="32" customHeight="1">
      <c r="C141" s="427" t="s">
        <v>198</v>
      </c>
      <c r="D141" s="428"/>
      <c r="E141" s="428"/>
      <c r="F141" s="428"/>
      <c r="G141" s="428"/>
      <c r="H141" s="428"/>
      <c r="I141" s="428"/>
      <c r="J141" s="429" t="str">
        <f t="shared" ref="J141:J142" si="4">IF(S141=0,"",S141)</f>
        <v/>
      </c>
      <c r="K141" s="388"/>
      <c r="L141" s="388"/>
      <c r="M141" s="388"/>
      <c r="N141" s="156" t="s">
        <v>102</v>
      </c>
      <c r="O141" s="167"/>
      <c r="P141" s="148"/>
      <c r="R141" s="149" t="s">
        <v>104</v>
      </c>
      <c r="S141" s="32">
        <f>SUMIF(C150:D154,"オフセット・クレジット（J-VER）",J150:K154)</f>
        <v>0</v>
      </c>
      <c r="T141" s="1"/>
    </row>
    <row r="142" spans="3:26" ht="32" customHeight="1">
      <c r="C142" s="427" t="s">
        <v>199</v>
      </c>
      <c r="D142" s="428"/>
      <c r="E142" s="428"/>
      <c r="F142" s="428"/>
      <c r="G142" s="428"/>
      <c r="H142" s="428"/>
      <c r="I142" s="428"/>
      <c r="J142" s="429" t="str">
        <f t="shared" si="4"/>
        <v/>
      </c>
      <c r="K142" s="388"/>
      <c r="L142" s="388"/>
      <c r="M142" s="388"/>
      <c r="N142" s="156" t="s">
        <v>102</v>
      </c>
      <c r="O142" s="167"/>
      <c r="P142" s="148"/>
      <c r="R142" s="149" t="s">
        <v>105</v>
      </c>
      <c r="S142" s="32">
        <f>SUMIF(C150:D154,"グリーンエネルギーCO2削減相当量",J150:K154)</f>
        <v>0</v>
      </c>
      <c r="T142" s="1"/>
    </row>
    <row r="143" spans="3:26" ht="32" customHeight="1">
      <c r="C143" s="427" t="s">
        <v>200</v>
      </c>
      <c r="D143" s="428"/>
      <c r="E143" s="428"/>
      <c r="F143" s="428"/>
      <c r="G143" s="428"/>
      <c r="H143" s="428"/>
      <c r="I143" s="428"/>
      <c r="J143" s="429" t="str">
        <f>IF(S143=0,"",S143)</f>
        <v/>
      </c>
      <c r="K143" s="388"/>
      <c r="L143" s="388"/>
      <c r="M143" s="388"/>
      <c r="N143" s="157" t="s">
        <v>101</v>
      </c>
      <c r="O143" s="167"/>
      <c r="P143" s="148"/>
      <c r="R143" s="149" t="s">
        <v>106</v>
      </c>
      <c r="S143" s="32">
        <f>SUMIF(C150:D154,"Ｊ－クレジット",J150:K154)</f>
        <v>0</v>
      </c>
      <c r="T143" s="1"/>
    </row>
    <row r="144" spans="3:26" ht="32" customHeight="1" thickBot="1">
      <c r="C144" s="427" t="s">
        <v>160</v>
      </c>
      <c r="D144" s="428"/>
      <c r="E144" s="428"/>
      <c r="F144" s="428"/>
      <c r="G144" s="428"/>
      <c r="H144" s="428"/>
      <c r="I144" s="428"/>
      <c r="J144" s="429" t="str">
        <f>IF(S144=0,"",S144)</f>
        <v/>
      </c>
      <c r="K144" s="388"/>
      <c r="L144" s="388"/>
      <c r="M144" s="388"/>
      <c r="N144" s="157" t="s">
        <v>101</v>
      </c>
      <c r="O144" s="167"/>
      <c r="P144" s="148"/>
      <c r="R144" s="149" t="s">
        <v>107</v>
      </c>
      <c r="S144" s="32">
        <f>R171</f>
        <v>0</v>
      </c>
      <c r="T144" s="1"/>
    </row>
    <row r="145" spans="3:20" ht="32" customHeight="1" thickBot="1">
      <c r="C145" s="344" t="s">
        <v>149</v>
      </c>
      <c r="D145" s="345"/>
      <c r="E145" s="345"/>
      <c r="F145" s="345"/>
      <c r="G145" s="345"/>
      <c r="H145" s="345"/>
      <c r="I145" s="430"/>
      <c r="J145" s="431" t="str">
        <f>IF(S145=0,"",S145)</f>
        <v/>
      </c>
      <c r="K145" s="370"/>
      <c r="L145" s="370"/>
      <c r="M145" s="370"/>
      <c r="N145" s="158" t="s">
        <v>101</v>
      </c>
      <c r="O145" s="167"/>
      <c r="P145" s="148"/>
      <c r="R145" s="149"/>
      <c r="S145" s="32">
        <f>SUM(J140:M144)</f>
        <v>0</v>
      </c>
      <c r="T145" s="1"/>
    </row>
    <row r="146" spans="3:20" ht="11.5" customHeight="1">
      <c r="C146" s="213"/>
      <c r="D146" s="213"/>
      <c r="E146" s="213"/>
      <c r="F146" s="213"/>
      <c r="G146" s="213"/>
      <c r="H146" s="213"/>
      <c r="I146" s="213"/>
      <c r="J146" s="166"/>
      <c r="K146" s="166"/>
      <c r="L146" s="168"/>
      <c r="M146" s="169"/>
      <c r="N146" s="170"/>
      <c r="O146" s="170"/>
      <c r="P146" s="148"/>
      <c r="R146" s="149"/>
    </row>
    <row r="147" spans="3:20" ht="23.5" customHeight="1">
      <c r="C147" s="172"/>
      <c r="D147" s="343"/>
      <c r="E147" s="343"/>
      <c r="F147" s="343"/>
      <c r="G147" s="343"/>
      <c r="H147" s="343"/>
      <c r="I147" s="343"/>
      <c r="J147" s="343"/>
      <c r="K147" s="343"/>
      <c r="L147" s="343"/>
      <c r="M147" s="343"/>
      <c r="N147" s="343"/>
      <c r="O147" s="251"/>
      <c r="P147" s="148"/>
      <c r="S147" s="32"/>
      <c r="T147" s="1"/>
    </row>
    <row r="148" spans="3:20" ht="32" customHeight="1" thickBot="1">
      <c r="C148" s="224" t="s">
        <v>225</v>
      </c>
      <c r="D148" s="150"/>
      <c r="E148" s="150"/>
      <c r="F148" s="150"/>
      <c r="G148" s="150"/>
      <c r="H148" s="151"/>
      <c r="I148" s="150"/>
      <c r="J148" s="150"/>
      <c r="K148" s="150"/>
      <c r="L148" s="150"/>
      <c r="M148" s="150"/>
      <c r="N148" s="148"/>
      <c r="O148" s="148"/>
      <c r="P148" s="148"/>
    </row>
    <row r="149" spans="3:20" ht="32" customHeight="1" thickBot="1">
      <c r="C149" s="344" t="s">
        <v>108</v>
      </c>
      <c r="D149" s="345"/>
      <c r="E149" s="362" t="s">
        <v>109</v>
      </c>
      <c r="F149" s="363"/>
      <c r="G149" s="364"/>
      <c r="H149" s="362" t="s">
        <v>110</v>
      </c>
      <c r="I149" s="364"/>
      <c r="J149" s="365" t="s">
        <v>111</v>
      </c>
      <c r="K149" s="365"/>
      <c r="L149" s="365"/>
      <c r="M149" s="362" t="s">
        <v>112</v>
      </c>
      <c r="N149" s="426"/>
      <c r="O149" s="170"/>
      <c r="P149" s="148"/>
    </row>
    <row r="150" spans="3:20" ht="32" customHeight="1">
      <c r="C150" s="419"/>
      <c r="D150" s="420"/>
      <c r="E150" s="225"/>
      <c r="F150" s="255" t="s">
        <v>113</v>
      </c>
      <c r="G150" s="228"/>
      <c r="H150" s="421"/>
      <c r="I150" s="422"/>
      <c r="J150" s="423"/>
      <c r="K150" s="330"/>
      <c r="L150" s="159" t="s">
        <v>102</v>
      </c>
      <c r="M150" s="424"/>
      <c r="N150" s="425"/>
      <c r="O150" s="261"/>
      <c r="P150" s="148"/>
      <c r="R150" s="149" t="s">
        <v>103</v>
      </c>
      <c r="S150" s="216" t="s">
        <v>170</v>
      </c>
    </row>
    <row r="151" spans="3:20" ht="32" customHeight="1">
      <c r="C151" s="415"/>
      <c r="D151" s="416"/>
      <c r="E151" s="225"/>
      <c r="F151" s="255" t="s">
        <v>113</v>
      </c>
      <c r="G151" s="228"/>
      <c r="H151" s="417"/>
      <c r="I151" s="418"/>
      <c r="J151" s="354"/>
      <c r="K151" s="312"/>
      <c r="L151" s="159" t="s">
        <v>101</v>
      </c>
      <c r="M151" s="413"/>
      <c r="N151" s="414"/>
      <c r="O151" s="261"/>
      <c r="P151" s="148"/>
      <c r="R151" s="149" t="s">
        <v>104</v>
      </c>
      <c r="S151" s="174" t="s">
        <v>171</v>
      </c>
    </row>
    <row r="152" spans="3:20" ht="32" customHeight="1">
      <c r="C152" s="415"/>
      <c r="D152" s="416"/>
      <c r="E152" s="225"/>
      <c r="F152" s="255" t="s">
        <v>113</v>
      </c>
      <c r="G152" s="228"/>
      <c r="H152" s="269"/>
      <c r="I152" s="270"/>
      <c r="J152" s="354"/>
      <c r="K152" s="312"/>
      <c r="L152" s="159" t="s">
        <v>101</v>
      </c>
      <c r="M152" s="413"/>
      <c r="N152" s="414"/>
      <c r="O152" s="261"/>
      <c r="P152" s="148"/>
      <c r="R152" s="149" t="s">
        <v>105</v>
      </c>
      <c r="S152" s="174" t="s">
        <v>172</v>
      </c>
    </row>
    <row r="153" spans="3:20" ht="32" customHeight="1">
      <c r="C153" s="415"/>
      <c r="D153" s="416"/>
      <c r="E153" s="226"/>
      <c r="F153" s="250" t="s">
        <v>113</v>
      </c>
      <c r="G153" s="229"/>
      <c r="H153" s="417"/>
      <c r="I153" s="418"/>
      <c r="J153" s="354"/>
      <c r="K153" s="312"/>
      <c r="L153" s="159" t="s">
        <v>102</v>
      </c>
      <c r="M153" s="413"/>
      <c r="N153" s="414"/>
      <c r="O153" s="261"/>
      <c r="P153" s="148"/>
      <c r="R153" s="149" t="s">
        <v>106</v>
      </c>
      <c r="S153" s="174"/>
    </row>
    <row r="154" spans="3:20" ht="32" customHeight="1" thickBot="1">
      <c r="C154" s="409"/>
      <c r="D154" s="410"/>
      <c r="E154" s="227"/>
      <c r="F154" s="257" t="s">
        <v>113</v>
      </c>
      <c r="G154" s="230"/>
      <c r="H154" s="411"/>
      <c r="I154" s="412"/>
      <c r="J154" s="354"/>
      <c r="K154" s="312"/>
      <c r="L154" s="159" t="s">
        <v>102</v>
      </c>
      <c r="M154" s="413"/>
      <c r="N154" s="414"/>
      <c r="O154" s="261"/>
      <c r="P154" s="148"/>
      <c r="R154" s="149"/>
      <c r="S154" s="174"/>
    </row>
    <row r="155" spans="3:20" ht="32" customHeight="1">
      <c r="C155" s="332" t="s">
        <v>100</v>
      </c>
      <c r="D155" s="333"/>
      <c r="E155" s="333"/>
      <c r="F155" s="333"/>
      <c r="G155" s="333"/>
      <c r="H155" s="333"/>
      <c r="I155" s="334"/>
      <c r="J155" s="388" t="str">
        <f>IF(T155=0,"",T155)</f>
        <v/>
      </c>
      <c r="K155" s="388"/>
      <c r="L155" s="159" t="s">
        <v>102</v>
      </c>
      <c r="M155" s="402" t="s">
        <v>114</v>
      </c>
      <c r="N155" s="403"/>
      <c r="O155" s="170"/>
      <c r="P155" s="148"/>
      <c r="R155" s="149"/>
      <c r="T155" s="108">
        <f>ROUNDDOWN(SUM(J150:K154),0)</f>
        <v>0</v>
      </c>
    </row>
    <row r="156" spans="3:20" ht="32" customHeight="1">
      <c r="C156" s="399" t="s">
        <v>115</v>
      </c>
      <c r="D156" s="400"/>
      <c r="E156" s="400"/>
      <c r="F156" s="400"/>
      <c r="G156" s="400"/>
      <c r="H156" s="400"/>
      <c r="I156" s="401"/>
      <c r="J156" s="388" t="str">
        <f>IF(T156=0,"",T156)</f>
        <v/>
      </c>
      <c r="K156" s="388"/>
      <c r="L156" s="159" t="s">
        <v>102</v>
      </c>
      <c r="M156" s="402" t="s">
        <v>114</v>
      </c>
      <c r="N156" s="403"/>
      <c r="O156" s="170"/>
      <c r="P156" s="148"/>
      <c r="T156" s="108">
        <f>SUMIF(M150:N154,"再エネ電力由来",J150:K154)</f>
        <v>0</v>
      </c>
    </row>
    <row r="157" spans="3:20" ht="32" customHeight="1" thickBot="1">
      <c r="C157" s="404" t="s">
        <v>116</v>
      </c>
      <c r="D157" s="405"/>
      <c r="E157" s="405"/>
      <c r="F157" s="405"/>
      <c r="G157" s="405"/>
      <c r="H157" s="405"/>
      <c r="I157" s="406"/>
      <c r="J157" s="370" t="str">
        <f>IF(T157=0,"",T157)</f>
        <v/>
      </c>
      <c r="K157" s="370"/>
      <c r="L157" s="161" t="s">
        <v>102</v>
      </c>
      <c r="M157" s="407" t="s">
        <v>114</v>
      </c>
      <c r="N157" s="408"/>
      <c r="O157" s="170"/>
      <c r="P157" s="148"/>
      <c r="T157" s="108">
        <f>SUMIF(M150:N154,"再エネ熱由来",J150:K154)</f>
        <v>0</v>
      </c>
    </row>
    <row r="158" spans="3:20" ht="11.5" customHeight="1">
      <c r="C158" s="213" t="s">
        <v>211</v>
      </c>
      <c r="D158" s="213"/>
      <c r="E158" s="213"/>
      <c r="F158" s="213"/>
      <c r="G158" s="213"/>
      <c r="H158" s="213"/>
      <c r="I158" s="213"/>
      <c r="J158" s="166"/>
      <c r="K158" s="166"/>
      <c r="L158" s="168"/>
      <c r="M158" s="169"/>
      <c r="N158" s="170"/>
      <c r="O158" s="170"/>
      <c r="P158" s="148"/>
    </row>
    <row r="159" spans="3:20" ht="16" customHeight="1">
      <c r="C159" s="172" t="s">
        <v>153</v>
      </c>
      <c r="D159" s="343" t="s">
        <v>235</v>
      </c>
      <c r="E159" s="343"/>
      <c r="F159" s="343"/>
      <c r="G159" s="343"/>
      <c r="H159" s="343"/>
      <c r="I159" s="343"/>
      <c r="J159" s="343"/>
      <c r="K159" s="343"/>
      <c r="L159" s="343"/>
      <c r="M159" s="343"/>
      <c r="N159" s="343"/>
      <c r="O159" s="251"/>
      <c r="P159" s="148"/>
    </row>
    <row r="160" spans="3:20" ht="16" customHeight="1">
      <c r="C160" s="172" t="s">
        <v>154</v>
      </c>
      <c r="D160" s="343" t="s">
        <v>236</v>
      </c>
      <c r="E160" s="343"/>
      <c r="F160" s="343"/>
      <c r="G160" s="343"/>
      <c r="H160" s="343"/>
      <c r="I160" s="343"/>
      <c r="J160" s="343"/>
      <c r="K160" s="343"/>
      <c r="L160" s="343"/>
      <c r="M160" s="343"/>
      <c r="N160" s="343"/>
      <c r="O160" s="251"/>
      <c r="P160" s="148"/>
    </row>
    <row r="161" spans="2:30" ht="28" customHeight="1">
      <c r="C161" s="172" t="s">
        <v>155</v>
      </c>
      <c r="D161" s="343" t="s">
        <v>237</v>
      </c>
      <c r="E161" s="343"/>
      <c r="F161" s="343"/>
      <c r="G161" s="343"/>
      <c r="H161" s="343"/>
      <c r="I161" s="343"/>
      <c r="J161" s="343"/>
      <c r="K161" s="343"/>
      <c r="L161" s="343"/>
      <c r="M161" s="343"/>
      <c r="N161" s="343"/>
      <c r="O161" s="251"/>
      <c r="P161" s="148"/>
    </row>
    <row r="162" spans="2:30" ht="16" customHeight="1">
      <c r="C162" s="172" t="s">
        <v>156</v>
      </c>
      <c r="D162" s="343" t="s">
        <v>238</v>
      </c>
      <c r="E162" s="343"/>
      <c r="F162" s="343"/>
      <c r="G162" s="343"/>
      <c r="H162" s="343"/>
      <c r="I162" s="343"/>
      <c r="J162" s="343"/>
      <c r="K162" s="343"/>
      <c r="L162" s="343"/>
      <c r="M162" s="343"/>
      <c r="N162" s="343"/>
      <c r="O162" s="251"/>
      <c r="P162" s="148"/>
    </row>
    <row r="163" spans="2:30" ht="16" customHeight="1">
      <c r="C163" s="172" t="s">
        <v>157</v>
      </c>
      <c r="D163" s="343" t="s">
        <v>239</v>
      </c>
      <c r="E163" s="343"/>
      <c r="F163" s="343"/>
      <c r="G163" s="343"/>
      <c r="H163" s="343"/>
      <c r="I163" s="343"/>
      <c r="J163" s="343"/>
      <c r="K163" s="343"/>
      <c r="L163" s="343"/>
      <c r="M163" s="343"/>
      <c r="N163" s="343"/>
      <c r="O163" s="251"/>
      <c r="P163" s="148"/>
    </row>
    <row r="164" spans="2:30" ht="41.5" customHeight="1">
      <c r="C164" s="172" t="s">
        <v>158</v>
      </c>
      <c r="D164" s="398" t="s">
        <v>240</v>
      </c>
      <c r="E164" s="398"/>
      <c r="F164" s="398"/>
      <c r="G164" s="398"/>
      <c r="H164" s="398"/>
      <c r="I164" s="398"/>
      <c r="J164" s="398"/>
      <c r="K164" s="398"/>
      <c r="L164" s="398"/>
      <c r="M164" s="398"/>
      <c r="N164" s="398"/>
      <c r="O164" s="252"/>
      <c r="P164" s="148"/>
    </row>
    <row r="165" spans="2:30" ht="18" customHeight="1">
      <c r="C165" s="172" t="s">
        <v>159</v>
      </c>
      <c r="D165" s="343" t="s">
        <v>241</v>
      </c>
      <c r="E165" s="343"/>
      <c r="F165" s="343"/>
      <c r="G165" s="343"/>
      <c r="H165" s="343"/>
      <c r="I165" s="343"/>
      <c r="J165" s="343"/>
      <c r="K165" s="343"/>
      <c r="L165" s="343"/>
      <c r="M165" s="343"/>
      <c r="N165" s="343"/>
      <c r="O165" s="251"/>
      <c r="P165" s="148"/>
    </row>
    <row r="166" spans="2:30" ht="15" customHeight="1">
      <c r="C166" s="172"/>
      <c r="D166" s="251"/>
      <c r="E166" s="251"/>
      <c r="F166" s="251"/>
      <c r="G166" s="251"/>
      <c r="H166" s="251"/>
      <c r="I166" s="251"/>
      <c r="J166" s="251"/>
      <c r="K166" s="251"/>
      <c r="L166" s="251"/>
      <c r="M166" s="251"/>
      <c r="N166" s="251"/>
      <c r="O166" s="251"/>
      <c r="P166" s="148"/>
    </row>
    <row r="167" spans="2:30" ht="18" customHeight="1">
      <c r="D167" s="108"/>
      <c r="E167" s="108"/>
      <c r="F167" s="119" t="s">
        <v>0</v>
      </c>
      <c r="G167" s="353" t="str">
        <f>IF(G1="","",G1)</f>
        <v/>
      </c>
      <c r="H167" s="353"/>
      <c r="I167" s="353"/>
      <c r="J167" s="353"/>
      <c r="K167" s="119" t="s">
        <v>1</v>
      </c>
      <c r="L167" s="395" t="str">
        <f>IF(L1="","",L1)</f>
        <v/>
      </c>
      <c r="M167" s="396"/>
      <c r="N167" s="397"/>
      <c r="O167" s="86"/>
      <c r="Q167" s="2"/>
      <c r="R167" s="38"/>
      <c r="T167" s="11"/>
    </row>
    <row r="168" spans="2:30" ht="32" customHeight="1" thickBot="1">
      <c r="C168" s="224" t="s">
        <v>126</v>
      </c>
      <c r="D168" s="150"/>
      <c r="E168" s="150"/>
      <c r="F168" s="150"/>
      <c r="G168" s="150"/>
      <c r="H168" s="151"/>
      <c r="I168" s="150"/>
      <c r="J168" s="150"/>
      <c r="K168" s="150"/>
      <c r="L168" s="150"/>
      <c r="M168" s="150"/>
      <c r="N168" s="148"/>
      <c r="O168" s="148"/>
      <c r="P168" s="148"/>
    </row>
    <row r="169" spans="2:30" ht="32" customHeight="1">
      <c r="C169" s="371" t="s">
        <v>117</v>
      </c>
      <c r="D169" s="333"/>
      <c r="E169" s="333"/>
      <c r="F169" s="337"/>
      <c r="G169" s="375" t="s">
        <v>120</v>
      </c>
      <c r="H169" s="376"/>
      <c r="I169" s="377"/>
      <c r="J169" s="378" t="str">
        <f>IF(R169=0,"",R169)</f>
        <v/>
      </c>
      <c r="K169" s="378"/>
      <c r="L169" s="378"/>
      <c r="M169" s="378"/>
      <c r="N169" s="160" t="s">
        <v>102</v>
      </c>
      <c r="O169" s="167"/>
      <c r="P169" s="148"/>
      <c r="R169" s="32">
        <f>SUMIFS(J150:K154,C150:D154,R152,M150:N154,S150)</f>
        <v>0</v>
      </c>
    </row>
    <row r="170" spans="2:30" s="1" customFormat="1" ht="32" customHeight="1">
      <c r="B170" s="108"/>
      <c r="C170" s="372"/>
      <c r="D170" s="373"/>
      <c r="E170" s="373"/>
      <c r="F170" s="374"/>
      <c r="G170" s="379" t="s">
        <v>121</v>
      </c>
      <c r="H170" s="380"/>
      <c r="I170" s="381"/>
      <c r="J170" s="383" t="str">
        <f>IF(R170=0,"",R170)</f>
        <v/>
      </c>
      <c r="K170" s="383"/>
      <c r="L170" s="383"/>
      <c r="M170" s="383"/>
      <c r="N170" s="157" t="s">
        <v>101</v>
      </c>
      <c r="O170" s="167"/>
      <c r="P170" s="148"/>
      <c r="Q170" s="108"/>
      <c r="R170" s="32">
        <f>SUMIFS(J150:K154,C150:D154,R153,M150:N154,S150)</f>
        <v>0</v>
      </c>
      <c r="T170" s="108"/>
      <c r="U170" s="108"/>
      <c r="V170" s="108"/>
      <c r="W170" s="108"/>
      <c r="X170" s="108"/>
      <c r="Y170" s="108"/>
      <c r="Z170" s="108"/>
      <c r="AA170" s="108"/>
      <c r="AB170" s="108"/>
      <c r="AC170" s="108"/>
      <c r="AD170" s="108"/>
    </row>
    <row r="171" spans="2:30" s="1" customFormat="1" ht="32" customHeight="1">
      <c r="B171" s="108"/>
      <c r="C171" s="389" t="s">
        <v>119</v>
      </c>
      <c r="D171" s="390"/>
      <c r="E171" s="390"/>
      <c r="F171" s="390"/>
      <c r="G171" s="390"/>
      <c r="H171" s="390"/>
      <c r="I171" s="391"/>
      <c r="J171" s="388" t="str">
        <f>IF(R171=0,"",R171)</f>
        <v/>
      </c>
      <c r="K171" s="388"/>
      <c r="L171" s="388"/>
      <c r="M171" s="388"/>
      <c r="N171" s="157" t="s">
        <v>101</v>
      </c>
      <c r="O171" s="167"/>
      <c r="P171" s="148"/>
      <c r="Q171" s="108"/>
      <c r="R171" s="32">
        <f>SUM(M186:M188)</f>
        <v>0</v>
      </c>
      <c r="T171" s="108"/>
      <c r="U171" s="108"/>
      <c r="V171" s="108"/>
      <c r="W171" s="108"/>
      <c r="X171" s="108"/>
      <c r="Y171" s="108"/>
      <c r="Z171" s="108"/>
      <c r="AA171" s="108"/>
      <c r="AB171" s="108"/>
      <c r="AC171" s="108"/>
      <c r="AD171" s="108"/>
    </row>
    <row r="172" spans="2:30" s="1" customFormat="1" ht="32" customHeight="1">
      <c r="B172" s="108"/>
      <c r="C172" s="389" t="s">
        <v>118</v>
      </c>
      <c r="D172" s="390"/>
      <c r="E172" s="390"/>
      <c r="F172" s="390"/>
      <c r="G172" s="390"/>
      <c r="H172" s="390"/>
      <c r="I172" s="391"/>
      <c r="J172" s="388" t="str">
        <f>IF(R172=0,"",MIN(J173,R172))</f>
        <v/>
      </c>
      <c r="K172" s="388"/>
      <c r="L172" s="388"/>
      <c r="M172" s="388"/>
      <c r="N172" s="157" t="s">
        <v>101</v>
      </c>
      <c r="O172" s="167"/>
      <c r="P172" s="148"/>
      <c r="Q172" s="108"/>
      <c r="R172" s="240">
        <f>MIN(R173,SUM(R169:R171))</f>
        <v>0</v>
      </c>
      <c r="T172" s="108"/>
      <c r="U172" s="108"/>
      <c r="V172" s="108"/>
      <c r="W172" s="108"/>
      <c r="X172" s="108"/>
      <c r="Y172" s="108"/>
      <c r="Z172" s="108"/>
      <c r="AA172" s="108"/>
      <c r="AB172" s="108"/>
      <c r="AC172" s="108"/>
      <c r="AD172" s="108"/>
    </row>
    <row r="173" spans="2:30" s="1" customFormat="1" ht="32" customHeight="1">
      <c r="B173" s="108"/>
      <c r="C173" s="392" t="s">
        <v>122</v>
      </c>
      <c r="D173" s="393"/>
      <c r="E173" s="393"/>
      <c r="F173" s="393"/>
      <c r="G173" s="393"/>
      <c r="H173" s="393"/>
      <c r="I173" s="394"/>
      <c r="J173" s="388" t="str">
        <f>IF(R172=0,"",R173)</f>
        <v/>
      </c>
      <c r="K173" s="388"/>
      <c r="L173" s="388"/>
      <c r="M173" s="388"/>
      <c r="N173" s="157" t="s">
        <v>101</v>
      </c>
      <c r="O173" s="167"/>
      <c r="P173" s="148"/>
      <c r="Q173" s="108"/>
      <c r="R173" s="240">
        <f>N74</f>
        <v>0</v>
      </c>
      <c r="T173" s="108"/>
      <c r="U173" s="108"/>
      <c r="V173" s="108"/>
      <c r="W173" s="108"/>
      <c r="X173" s="108"/>
      <c r="Y173" s="108"/>
      <c r="Z173" s="108"/>
      <c r="AA173" s="108"/>
      <c r="AB173" s="108"/>
      <c r="AC173" s="108"/>
      <c r="AD173" s="108"/>
    </row>
    <row r="174" spans="2:30" s="1" customFormat="1" ht="32" customHeight="1" thickBot="1">
      <c r="B174" s="108"/>
      <c r="C174" s="368" t="s">
        <v>161</v>
      </c>
      <c r="D174" s="315"/>
      <c r="E174" s="315"/>
      <c r="F174" s="315"/>
      <c r="G174" s="315"/>
      <c r="H174" s="315"/>
      <c r="I174" s="316"/>
      <c r="J174" s="370" t="str">
        <f>IF(R172=0,"",SUM(N70:N71))</f>
        <v/>
      </c>
      <c r="K174" s="370"/>
      <c r="L174" s="370"/>
      <c r="M174" s="370"/>
      <c r="N174" s="158" t="s">
        <v>101</v>
      </c>
      <c r="O174" s="167"/>
      <c r="P174" s="148"/>
      <c r="Q174" s="108"/>
      <c r="R174" s="240">
        <f>SUM(N70:N71)</f>
        <v>0</v>
      </c>
      <c r="T174" s="108"/>
      <c r="U174" s="108"/>
      <c r="V174" s="108"/>
      <c r="W174" s="108"/>
      <c r="X174" s="108"/>
      <c r="Y174" s="108"/>
      <c r="Z174" s="108"/>
      <c r="AA174" s="108"/>
      <c r="AB174" s="108"/>
      <c r="AC174" s="108"/>
      <c r="AD174" s="108"/>
    </row>
    <row r="175" spans="2:30" ht="11.5" customHeight="1">
      <c r="C175" s="213"/>
      <c r="D175" s="213"/>
      <c r="E175" s="213"/>
      <c r="F175" s="213"/>
      <c r="G175" s="213"/>
      <c r="H175" s="213"/>
      <c r="I175" s="213"/>
      <c r="J175" s="166"/>
      <c r="K175" s="166"/>
      <c r="L175" s="168"/>
      <c r="M175" s="169"/>
      <c r="N175" s="170"/>
      <c r="O175" s="170"/>
      <c r="P175" s="148"/>
    </row>
    <row r="176" spans="2:30" s="1" customFormat="1" ht="14.5" customHeight="1">
      <c r="B176" s="108"/>
      <c r="C176" s="172"/>
      <c r="D176" s="251"/>
      <c r="E176" s="251"/>
      <c r="F176" s="251"/>
      <c r="G176" s="251"/>
      <c r="H176" s="251"/>
      <c r="I176" s="251"/>
      <c r="J176" s="251"/>
      <c r="K176" s="251"/>
      <c r="L176" s="251"/>
      <c r="M176" s="251"/>
      <c r="N176" s="251"/>
      <c r="O176" s="251"/>
      <c r="P176" s="148"/>
      <c r="Q176" s="108"/>
      <c r="R176" s="32"/>
      <c r="T176" s="108"/>
      <c r="U176" s="108"/>
      <c r="V176" s="108"/>
      <c r="W176" s="108"/>
      <c r="X176" s="108"/>
      <c r="Y176" s="108"/>
      <c r="Z176" s="108"/>
      <c r="AA176" s="108"/>
      <c r="AB176" s="108"/>
      <c r="AC176" s="108"/>
      <c r="AD176" s="108"/>
    </row>
    <row r="177" spans="2:30" s="1" customFormat="1" ht="32" customHeight="1" thickBot="1">
      <c r="B177" s="108"/>
      <c r="C177" s="224" t="s">
        <v>123</v>
      </c>
      <c r="D177" s="150"/>
      <c r="E177" s="150"/>
      <c r="F177" s="150"/>
      <c r="G177" s="150"/>
      <c r="H177" s="151"/>
      <c r="I177" s="150"/>
      <c r="J177" s="150"/>
      <c r="K177" s="150"/>
      <c r="L177" s="150"/>
      <c r="M177" s="150"/>
      <c r="N177" s="148"/>
      <c r="O177" s="148"/>
      <c r="P177" s="148"/>
      <c r="Q177" s="108"/>
      <c r="R177" s="32"/>
      <c r="T177" s="108"/>
      <c r="U177" s="108"/>
      <c r="V177" s="108"/>
      <c r="W177" s="108"/>
      <c r="X177" s="108"/>
      <c r="Y177" s="108"/>
      <c r="Z177" s="108"/>
      <c r="AA177" s="108"/>
      <c r="AB177" s="108"/>
      <c r="AC177" s="108"/>
      <c r="AD177" s="108"/>
    </row>
    <row r="178" spans="2:30" s="1" customFormat="1" ht="32" customHeight="1">
      <c r="B178" s="108"/>
      <c r="C178" s="371" t="s">
        <v>117</v>
      </c>
      <c r="D178" s="333"/>
      <c r="E178" s="333"/>
      <c r="F178" s="337"/>
      <c r="G178" s="375" t="s">
        <v>134</v>
      </c>
      <c r="H178" s="376"/>
      <c r="I178" s="377"/>
      <c r="J178" s="378" t="str">
        <f>IF(R178=0,"",R178)</f>
        <v/>
      </c>
      <c r="K178" s="378"/>
      <c r="L178" s="378"/>
      <c r="M178" s="378"/>
      <c r="N178" s="160" t="s">
        <v>102</v>
      </c>
      <c r="O178" s="167"/>
      <c r="P178" s="148"/>
      <c r="Q178" s="108"/>
      <c r="R178" s="32">
        <f>SUMIFS(J150:K154,C150:D154,R152,M150:N154,S151)</f>
        <v>0</v>
      </c>
      <c r="T178" s="108"/>
      <c r="U178" s="108"/>
      <c r="V178" s="108"/>
      <c r="W178" s="108"/>
      <c r="X178" s="108"/>
      <c r="Y178" s="108"/>
      <c r="Z178" s="108"/>
      <c r="AA178" s="108"/>
      <c r="AB178" s="108"/>
      <c r="AC178" s="108"/>
      <c r="AD178" s="108"/>
    </row>
    <row r="179" spans="2:30" s="1" customFormat="1" ht="32" customHeight="1">
      <c r="B179" s="108"/>
      <c r="C179" s="320"/>
      <c r="D179" s="321"/>
      <c r="E179" s="321"/>
      <c r="F179" s="322"/>
      <c r="G179" s="379" t="s">
        <v>135</v>
      </c>
      <c r="H179" s="380"/>
      <c r="I179" s="381"/>
      <c r="J179" s="382" t="str">
        <f>IF(R179=0,"",R179)</f>
        <v/>
      </c>
      <c r="K179" s="383"/>
      <c r="L179" s="383"/>
      <c r="M179" s="383"/>
      <c r="N179" s="157" t="s">
        <v>101</v>
      </c>
      <c r="O179" s="167"/>
      <c r="P179" s="148"/>
      <c r="Q179" s="108"/>
      <c r="R179" s="32">
        <f>SUMIFS(J150:K154,C150:D154,R153,M150:N154,S151)</f>
        <v>0</v>
      </c>
      <c r="T179" s="108"/>
      <c r="U179" s="108"/>
      <c r="V179" s="108"/>
      <c r="W179" s="108"/>
      <c r="X179" s="108"/>
      <c r="Y179" s="108"/>
      <c r="Z179" s="108"/>
      <c r="AA179" s="108"/>
      <c r="AB179" s="108"/>
      <c r="AC179" s="108"/>
      <c r="AD179" s="108"/>
    </row>
    <row r="180" spans="2:30" s="1" customFormat="1" ht="32" customHeight="1">
      <c r="B180" s="108"/>
      <c r="C180" s="372"/>
      <c r="D180" s="373"/>
      <c r="E180" s="373"/>
      <c r="F180" s="374"/>
      <c r="G180" s="384" t="s">
        <v>124</v>
      </c>
      <c r="H180" s="385"/>
      <c r="I180" s="386"/>
      <c r="J180" s="387" t="str">
        <f>IF(R180=0,"",R180)</f>
        <v/>
      </c>
      <c r="K180" s="388"/>
      <c r="L180" s="388"/>
      <c r="M180" s="388"/>
      <c r="N180" s="157" t="s">
        <v>101</v>
      </c>
      <c r="O180" s="167"/>
      <c r="P180" s="148"/>
      <c r="Q180" s="108"/>
      <c r="R180" s="240">
        <f>MIN(R181,SUM(R178:R179))</f>
        <v>0</v>
      </c>
      <c r="T180" s="108"/>
      <c r="U180" s="108"/>
      <c r="V180" s="108"/>
      <c r="W180" s="108"/>
      <c r="X180" s="108"/>
      <c r="Y180" s="108"/>
      <c r="Z180" s="108"/>
      <c r="AA180" s="108"/>
      <c r="AB180" s="108"/>
      <c r="AC180" s="108"/>
      <c r="AD180" s="108"/>
    </row>
    <row r="181" spans="2:30" s="1" customFormat="1" ht="32" customHeight="1" thickBot="1">
      <c r="B181" s="108"/>
      <c r="C181" s="368" t="s">
        <v>125</v>
      </c>
      <c r="D181" s="315"/>
      <c r="E181" s="315"/>
      <c r="F181" s="315"/>
      <c r="G181" s="315"/>
      <c r="H181" s="315"/>
      <c r="I181" s="316"/>
      <c r="J181" s="369" t="str">
        <f>IF(R181=0,"",R181)</f>
        <v/>
      </c>
      <c r="K181" s="370"/>
      <c r="L181" s="370"/>
      <c r="M181" s="370"/>
      <c r="N181" s="158" t="s">
        <v>101</v>
      </c>
      <c r="O181" s="167"/>
      <c r="P181" s="148"/>
      <c r="Q181" s="108"/>
      <c r="R181" s="240">
        <f>SUM(N85)</f>
        <v>0</v>
      </c>
      <c r="T181" s="108"/>
      <c r="U181" s="108"/>
      <c r="V181" s="108"/>
      <c r="W181" s="108"/>
      <c r="X181" s="108"/>
      <c r="Y181" s="108"/>
      <c r="Z181" s="108"/>
      <c r="AA181" s="108"/>
      <c r="AB181" s="108"/>
      <c r="AC181" s="108"/>
      <c r="AD181" s="108"/>
    </row>
    <row r="182" spans="2:30" ht="11.5" customHeight="1">
      <c r="C182" s="213"/>
      <c r="D182" s="213"/>
      <c r="E182" s="213"/>
      <c r="F182" s="213"/>
      <c r="G182" s="213"/>
      <c r="H182" s="213"/>
      <c r="I182" s="213"/>
      <c r="J182" s="166"/>
      <c r="K182" s="166"/>
      <c r="L182" s="168"/>
      <c r="M182" s="169"/>
      <c r="N182" s="170"/>
      <c r="O182" s="170"/>
      <c r="P182" s="148"/>
    </row>
    <row r="183" spans="2:30" s="1" customFormat="1" ht="15" customHeight="1">
      <c r="B183" s="108"/>
      <c r="C183" s="172"/>
      <c r="D183" s="251"/>
      <c r="E183" s="251"/>
      <c r="F183" s="251"/>
      <c r="G183" s="251"/>
      <c r="H183" s="251"/>
      <c r="I183" s="251"/>
      <c r="J183" s="251"/>
      <c r="K183" s="251"/>
      <c r="L183" s="251"/>
      <c r="M183" s="251"/>
      <c r="N183" s="251"/>
      <c r="O183" s="251"/>
      <c r="P183" s="148"/>
      <c r="Q183" s="108"/>
      <c r="R183" s="32"/>
      <c r="T183" s="108"/>
      <c r="U183" s="108"/>
      <c r="V183" s="108"/>
      <c r="W183" s="108"/>
      <c r="X183" s="108"/>
      <c r="Y183" s="108"/>
      <c r="Z183" s="108"/>
      <c r="AA183" s="108"/>
      <c r="AB183" s="108"/>
      <c r="AC183" s="108"/>
      <c r="AD183" s="108"/>
    </row>
    <row r="184" spans="2:30" ht="32" customHeight="1" thickBot="1">
      <c r="C184" s="224" t="s">
        <v>150</v>
      </c>
      <c r="D184" s="150"/>
      <c r="E184" s="150"/>
      <c r="F184" s="150"/>
      <c r="G184" s="150"/>
      <c r="H184" s="151"/>
      <c r="I184" s="150"/>
      <c r="J184" s="150"/>
      <c r="K184" s="150"/>
      <c r="L184" s="150"/>
      <c r="M184" s="150"/>
      <c r="N184" s="148"/>
      <c r="O184" s="148"/>
      <c r="P184" s="148"/>
    </row>
    <row r="185" spans="2:30" ht="38.5" customHeight="1" thickBot="1">
      <c r="C185" s="344" t="s">
        <v>127</v>
      </c>
      <c r="D185" s="345"/>
      <c r="E185" s="362" t="s">
        <v>128</v>
      </c>
      <c r="F185" s="363"/>
      <c r="G185" s="364"/>
      <c r="H185" s="362" t="s">
        <v>129</v>
      </c>
      <c r="I185" s="364"/>
      <c r="J185" s="365" t="s">
        <v>130</v>
      </c>
      <c r="K185" s="365"/>
      <c r="L185" s="365"/>
      <c r="M185" s="366" t="s">
        <v>173</v>
      </c>
      <c r="N185" s="367"/>
      <c r="O185" s="169"/>
      <c r="P185" s="148"/>
    </row>
    <row r="186" spans="2:30" ht="38.5" customHeight="1">
      <c r="C186" s="356"/>
      <c r="D186" s="357"/>
      <c r="E186" s="358"/>
      <c r="F186" s="335"/>
      <c r="G186" s="235" t="s">
        <v>132</v>
      </c>
      <c r="H186" s="236"/>
      <c r="I186" s="237" t="s">
        <v>131</v>
      </c>
      <c r="J186" s="357"/>
      <c r="K186" s="357"/>
      <c r="L186" s="357"/>
      <c r="M186" s="238" t="str">
        <f>IF(S186=0,"",S186)</f>
        <v/>
      </c>
      <c r="N186" s="239" t="s">
        <v>102</v>
      </c>
      <c r="O186" s="167"/>
      <c r="P186" s="148"/>
      <c r="S186" s="1">
        <f>ROUNDDOWN(E186*H186*J186,0)</f>
        <v>0</v>
      </c>
    </row>
    <row r="187" spans="2:30" ht="38.5" customHeight="1">
      <c r="C187" s="359"/>
      <c r="D187" s="360"/>
      <c r="E187" s="354"/>
      <c r="F187" s="312"/>
      <c r="G187" s="233" t="s">
        <v>132</v>
      </c>
      <c r="H187" s="226"/>
      <c r="I187" s="234" t="s">
        <v>131</v>
      </c>
      <c r="J187" s="361"/>
      <c r="K187" s="361"/>
      <c r="L187" s="361"/>
      <c r="M187" s="152" t="str">
        <f>IF(S187=0,"",S187)</f>
        <v/>
      </c>
      <c r="N187" s="157" t="s">
        <v>102</v>
      </c>
      <c r="O187" s="167"/>
      <c r="P187" s="148"/>
      <c r="S187" s="1">
        <f>ROUNDDOWN(E187*H187*J187,0)</f>
        <v>0</v>
      </c>
    </row>
    <row r="188" spans="2:30" ht="32" customHeight="1" thickBot="1">
      <c r="C188" s="348"/>
      <c r="D188" s="349"/>
      <c r="E188" s="350"/>
      <c r="F188" s="351"/>
      <c r="G188" s="162" t="s">
        <v>132</v>
      </c>
      <c r="H188" s="231"/>
      <c r="I188" s="163" t="s">
        <v>131</v>
      </c>
      <c r="J188" s="352"/>
      <c r="K188" s="352"/>
      <c r="L188" s="352"/>
      <c r="M188" s="155" t="str">
        <f>IF(S188=0,"",S188)</f>
        <v/>
      </c>
      <c r="N188" s="165" t="s">
        <v>102</v>
      </c>
      <c r="O188" s="167"/>
      <c r="P188" s="148"/>
      <c r="R188" s="153" t="s">
        <v>195</v>
      </c>
      <c r="S188" s="1">
        <f>ROUNDDOWN(E188*H188*J188,0)</f>
        <v>0</v>
      </c>
    </row>
    <row r="189" spans="2:30" ht="11.5" customHeight="1">
      <c r="C189" s="213"/>
      <c r="D189" s="213"/>
      <c r="E189" s="213"/>
      <c r="F189" s="213"/>
      <c r="G189" s="213"/>
      <c r="H189" s="213"/>
      <c r="I189" s="213"/>
      <c r="J189" s="166"/>
      <c r="K189" s="166"/>
      <c r="L189" s="168"/>
      <c r="M189" s="169"/>
      <c r="N189" s="170"/>
      <c r="O189" s="170"/>
      <c r="P189" s="148"/>
      <c r="R189" s="153" t="s">
        <v>196</v>
      </c>
    </row>
    <row r="190" spans="2:30" s="1" customFormat="1" ht="14.5" customHeight="1">
      <c r="B190" s="108"/>
      <c r="C190" s="172" t="s">
        <v>153</v>
      </c>
      <c r="D190" s="343" t="s">
        <v>242</v>
      </c>
      <c r="E190" s="343"/>
      <c r="F190" s="343"/>
      <c r="G190" s="343"/>
      <c r="H190" s="343"/>
      <c r="I190" s="343"/>
      <c r="J190" s="343"/>
      <c r="K190" s="343"/>
      <c r="L190" s="343"/>
      <c r="M190" s="343"/>
      <c r="N190" s="343"/>
      <c r="O190" s="251"/>
      <c r="P190" s="148"/>
      <c r="Q190" s="108"/>
      <c r="R190" s="153" t="s">
        <v>197</v>
      </c>
      <c r="T190" s="108"/>
      <c r="U190" s="108"/>
      <c r="V190" s="108"/>
      <c r="W190" s="108"/>
      <c r="X190" s="108"/>
      <c r="Y190" s="108"/>
      <c r="Z190" s="108"/>
      <c r="AA190" s="108"/>
      <c r="AB190" s="108"/>
      <c r="AC190" s="108"/>
      <c r="AD190" s="108"/>
    </row>
    <row r="191" spans="2:30" s="1" customFormat="1" ht="14.5" customHeight="1">
      <c r="B191" s="108"/>
      <c r="C191" s="172" t="s">
        <v>154</v>
      </c>
      <c r="D191" s="343" t="s">
        <v>243</v>
      </c>
      <c r="E191" s="343"/>
      <c r="F191" s="343"/>
      <c r="G191" s="343"/>
      <c r="H191" s="343"/>
      <c r="I191" s="343"/>
      <c r="J191" s="343"/>
      <c r="K191" s="343"/>
      <c r="L191" s="343"/>
      <c r="M191" s="343"/>
      <c r="N191" s="343"/>
      <c r="O191" s="251"/>
      <c r="P191" s="148"/>
      <c r="Q191" s="108"/>
      <c r="R191" s="32"/>
      <c r="T191" s="108"/>
      <c r="U191" s="108"/>
      <c r="V191" s="108"/>
      <c r="W191" s="108"/>
      <c r="X191" s="108"/>
      <c r="Y191" s="108"/>
      <c r="Z191" s="108"/>
      <c r="AA191" s="108"/>
      <c r="AB191" s="108"/>
      <c r="AC191" s="108"/>
      <c r="AD191" s="108"/>
    </row>
    <row r="192" spans="2:30" s="1" customFormat="1" ht="28" customHeight="1">
      <c r="B192" s="108"/>
      <c r="C192" s="172" t="s">
        <v>155</v>
      </c>
      <c r="D192" s="343" t="s">
        <v>244</v>
      </c>
      <c r="E192" s="343"/>
      <c r="F192" s="343"/>
      <c r="G192" s="343"/>
      <c r="H192" s="343"/>
      <c r="I192" s="343"/>
      <c r="J192" s="343"/>
      <c r="K192" s="343"/>
      <c r="L192" s="343"/>
      <c r="M192" s="343"/>
      <c r="N192" s="343"/>
      <c r="O192" s="251"/>
      <c r="P192" s="148"/>
      <c r="Q192" s="108"/>
      <c r="R192" s="32"/>
      <c r="T192" s="108"/>
      <c r="U192" s="108"/>
      <c r="V192" s="108"/>
      <c r="W192" s="108"/>
      <c r="X192" s="108"/>
      <c r="Y192" s="108"/>
      <c r="Z192" s="108"/>
      <c r="AA192" s="108"/>
      <c r="AB192" s="108"/>
      <c r="AC192" s="108"/>
      <c r="AD192" s="108"/>
    </row>
    <row r="193" spans="2:30" s="1" customFormat="1" ht="14" customHeight="1">
      <c r="B193" s="108"/>
      <c r="C193" s="172" t="s">
        <v>156</v>
      </c>
      <c r="D193" s="343" t="s">
        <v>234</v>
      </c>
      <c r="E193" s="343"/>
      <c r="F193" s="343"/>
      <c r="G193" s="343"/>
      <c r="H193" s="343"/>
      <c r="I193" s="343"/>
      <c r="J193" s="343"/>
      <c r="K193" s="343"/>
      <c r="L193" s="343"/>
      <c r="M193" s="343"/>
      <c r="N193" s="343"/>
      <c r="O193" s="251"/>
      <c r="P193" s="148"/>
      <c r="Q193" s="108"/>
      <c r="R193" s="32"/>
      <c r="T193" s="108"/>
      <c r="U193" s="108"/>
      <c r="V193" s="108"/>
      <c r="W193" s="108"/>
      <c r="X193" s="108"/>
      <c r="Y193" s="108"/>
      <c r="Z193" s="108"/>
      <c r="AA193" s="108"/>
      <c r="AB193" s="108"/>
      <c r="AC193" s="108"/>
      <c r="AD193" s="108"/>
    </row>
    <row r="194" spans="2:30" ht="15" customHeight="1">
      <c r="C194" s="172" t="s">
        <v>157</v>
      </c>
      <c r="D194" s="343" t="s">
        <v>245</v>
      </c>
      <c r="E194" s="343"/>
      <c r="F194" s="343"/>
      <c r="G194" s="343"/>
      <c r="H194" s="343"/>
      <c r="I194" s="343"/>
      <c r="J194" s="343"/>
      <c r="K194" s="343"/>
      <c r="L194" s="343"/>
      <c r="M194" s="343"/>
      <c r="N194" s="343"/>
      <c r="O194" s="251"/>
      <c r="P194" s="148"/>
    </row>
    <row r="195" spans="2:30" ht="15" customHeight="1">
      <c r="C195" s="172"/>
      <c r="D195" s="251"/>
      <c r="E195" s="251"/>
      <c r="F195" s="251"/>
      <c r="G195" s="251"/>
      <c r="H195" s="251"/>
      <c r="I195" s="251"/>
      <c r="J195" s="251"/>
      <c r="K195" s="251"/>
      <c r="L195" s="251"/>
      <c r="M195" s="251"/>
      <c r="N195" s="251"/>
      <c r="O195" s="251"/>
      <c r="P195" s="148"/>
    </row>
    <row r="196" spans="2:30" ht="18" customHeight="1">
      <c r="D196" s="108"/>
      <c r="E196" s="108"/>
      <c r="F196" s="119" t="s">
        <v>0</v>
      </c>
      <c r="G196" s="353" t="str">
        <f>IF(G1="","",G1)</f>
        <v/>
      </c>
      <c r="H196" s="353"/>
      <c r="I196" s="353"/>
      <c r="J196" s="353"/>
      <c r="K196" s="119" t="s">
        <v>1</v>
      </c>
      <c r="L196" s="354" t="str">
        <f>IF(L1="","",L1)</f>
        <v/>
      </c>
      <c r="M196" s="312"/>
      <c r="N196" s="355"/>
      <c r="O196" s="86"/>
      <c r="Q196" s="2"/>
      <c r="R196" s="38"/>
      <c r="T196" s="11"/>
    </row>
    <row r="197" spans="2:30" ht="32" customHeight="1" thickBot="1">
      <c r="C197" s="224" t="s">
        <v>151</v>
      </c>
      <c r="D197" s="150"/>
      <c r="E197" s="150"/>
      <c r="F197" s="150"/>
      <c r="G197" s="150"/>
      <c r="H197" s="151"/>
      <c r="I197" s="150"/>
      <c r="J197" s="150"/>
      <c r="K197" s="150"/>
      <c r="L197" s="150"/>
      <c r="M197" s="150"/>
      <c r="N197" s="148"/>
      <c r="O197" s="148"/>
      <c r="P197" s="148"/>
    </row>
    <row r="198" spans="2:30" ht="32" customHeight="1" thickBot="1">
      <c r="C198" s="344" t="s">
        <v>133</v>
      </c>
      <c r="D198" s="345"/>
      <c r="E198" s="345"/>
      <c r="F198" s="345"/>
      <c r="G198" s="345"/>
      <c r="H198" s="345"/>
      <c r="I198" s="345"/>
      <c r="J198" s="346"/>
      <c r="K198" s="347"/>
      <c r="L198" s="347"/>
      <c r="M198" s="347"/>
      <c r="N198" s="164" t="s">
        <v>102</v>
      </c>
      <c r="O198" s="167"/>
      <c r="P198" s="148"/>
    </row>
    <row r="199" spans="2:30" ht="11.5" customHeight="1">
      <c r="C199" s="213"/>
      <c r="D199" s="213"/>
      <c r="E199" s="213"/>
      <c r="F199" s="213"/>
      <c r="G199" s="213"/>
      <c r="H199" s="213"/>
      <c r="I199" s="213"/>
      <c r="J199" s="166"/>
      <c r="K199" s="166"/>
      <c r="L199" s="166"/>
      <c r="M199" s="166"/>
      <c r="N199" s="167"/>
      <c r="O199" s="167"/>
      <c r="P199" s="148"/>
    </row>
    <row r="200" spans="2:30" s="1" customFormat="1" ht="40.5" customHeight="1">
      <c r="B200" s="108"/>
      <c r="C200" s="172" t="s">
        <v>153</v>
      </c>
      <c r="D200" s="343" t="s">
        <v>246</v>
      </c>
      <c r="E200" s="343"/>
      <c r="F200" s="343"/>
      <c r="G200" s="343"/>
      <c r="H200" s="343"/>
      <c r="I200" s="343"/>
      <c r="J200" s="343"/>
      <c r="K200" s="343"/>
      <c r="L200" s="343"/>
      <c r="M200" s="343"/>
      <c r="N200" s="343"/>
      <c r="O200" s="251"/>
      <c r="P200" s="148"/>
      <c r="Q200" s="108"/>
      <c r="R200" s="32"/>
      <c r="T200" s="108"/>
      <c r="U200" s="108"/>
      <c r="V200" s="108"/>
      <c r="W200" s="108"/>
      <c r="X200" s="108"/>
      <c r="Y200" s="108"/>
      <c r="Z200" s="108"/>
      <c r="AA200" s="108"/>
      <c r="AB200" s="108"/>
      <c r="AC200" s="108"/>
      <c r="AD200" s="108"/>
    </row>
    <row r="201" spans="2:30" s="1" customFormat="1" ht="14.5" customHeight="1">
      <c r="B201" s="108"/>
      <c r="C201" s="172" t="s">
        <v>154</v>
      </c>
      <c r="D201" s="343" t="s">
        <v>247</v>
      </c>
      <c r="E201" s="343"/>
      <c r="F201" s="343"/>
      <c r="G201" s="343"/>
      <c r="H201" s="343"/>
      <c r="I201" s="343"/>
      <c r="J201" s="343"/>
      <c r="K201" s="343"/>
      <c r="L201" s="343"/>
      <c r="M201" s="343"/>
      <c r="N201" s="343"/>
      <c r="O201" s="251"/>
      <c r="P201" s="148"/>
      <c r="Q201" s="108"/>
      <c r="R201" s="32"/>
      <c r="T201" s="108"/>
      <c r="U201" s="108"/>
      <c r="V201" s="108"/>
      <c r="W201" s="108"/>
      <c r="X201" s="108"/>
      <c r="Y201" s="108"/>
      <c r="Z201" s="108"/>
      <c r="AA201" s="108"/>
      <c r="AB201" s="108"/>
      <c r="AC201" s="108"/>
      <c r="AD201" s="108"/>
    </row>
    <row r="202" spans="2:30" s="1" customFormat="1" ht="14.5" customHeight="1">
      <c r="B202" s="108"/>
      <c r="C202" s="172"/>
      <c r="D202" s="251"/>
      <c r="E202" s="251"/>
      <c r="F202" s="251"/>
      <c r="G202" s="251"/>
      <c r="H202" s="251"/>
      <c r="I202" s="251"/>
      <c r="J202" s="251"/>
      <c r="K202" s="251"/>
      <c r="L202" s="251"/>
      <c r="M202" s="251"/>
      <c r="N202" s="251"/>
      <c r="O202" s="251"/>
      <c r="P202" s="148"/>
      <c r="Q202" s="108"/>
      <c r="R202" s="32"/>
      <c r="T202" s="108"/>
      <c r="U202" s="108"/>
      <c r="V202" s="108"/>
      <c r="W202" s="108"/>
      <c r="X202" s="108"/>
      <c r="Y202" s="108"/>
      <c r="Z202" s="108"/>
      <c r="AA202" s="108"/>
      <c r="AB202" s="108"/>
      <c r="AC202" s="108"/>
      <c r="AD202" s="108"/>
    </row>
    <row r="203" spans="2:30" ht="32" customHeight="1" thickBot="1">
      <c r="C203" s="224" t="s">
        <v>152</v>
      </c>
      <c r="D203" s="150"/>
      <c r="E203" s="150"/>
      <c r="F203" s="150"/>
      <c r="G203" s="150"/>
      <c r="H203" s="151"/>
      <c r="I203" s="150"/>
      <c r="J203" s="150"/>
      <c r="K203" s="150"/>
      <c r="L203" s="150"/>
      <c r="M203" s="150"/>
      <c r="N203" s="148"/>
      <c r="O203" s="148"/>
      <c r="P203" s="148"/>
    </row>
    <row r="204" spans="2:30" ht="32" customHeight="1" thickBot="1">
      <c r="C204" s="332" t="s">
        <v>136</v>
      </c>
      <c r="D204" s="333"/>
      <c r="E204" s="333"/>
      <c r="F204" s="334"/>
      <c r="G204" s="335"/>
      <c r="H204" s="335"/>
      <c r="I204" s="335"/>
      <c r="J204" s="335"/>
      <c r="K204" s="335"/>
      <c r="L204" s="335"/>
      <c r="M204" s="335"/>
      <c r="N204" s="336"/>
      <c r="O204" s="261"/>
      <c r="P204" s="148"/>
      <c r="R204" s="153" t="s">
        <v>227</v>
      </c>
    </row>
    <row r="205" spans="2:30" ht="32" customHeight="1">
      <c r="C205" s="332" t="s">
        <v>147</v>
      </c>
      <c r="D205" s="333"/>
      <c r="E205" s="333"/>
      <c r="F205" s="337"/>
      <c r="G205" s="338" t="s">
        <v>137</v>
      </c>
      <c r="H205" s="339"/>
      <c r="I205" s="340"/>
      <c r="J205" s="341"/>
      <c r="K205" s="342"/>
      <c r="L205" s="342"/>
      <c r="M205" s="342"/>
      <c r="N205" s="160" t="s">
        <v>102</v>
      </c>
      <c r="O205" s="262"/>
      <c r="P205" s="148"/>
      <c r="R205" s="153" t="s">
        <v>228</v>
      </c>
    </row>
    <row r="206" spans="2:30" ht="32" customHeight="1">
      <c r="C206" s="323"/>
      <c r="D206" s="321"/>
      <c r="E206" s="321"/>
      <c r="F206" s="322"/>
      <c r="G206" s="309" t="s">
        <v>138</v>
      </c>
      <c r="H206" s="310"/>
      <c r="I206" s="311"/>
      <c r="J206" s="312"/>
      <c r="K206" s="312"/>
      <c r="L206" s="312"/>
      <c r="M206" s="312"/>
      <c r="N206" s="313"/>
      <c r="O206" s="261"/>
      <c r="P206" s="148"/>
      <c r="R206" s="153" t="s">
        <v>229</v>
      </c>
    </row>
    <row r="207" spans="2:30" ht="32" customHeight="1">
      <c r="C207" s="323"/>
      <c r="D207" s="321"/>
      <c r="E207" s="321"/>
      <c r="F207" s="322"/>
      <c r="G207" s="309" t="s">
        <v>139</v>
      </c>
      <c r="H207" s="310"/>
      <c r="I207" s="311"/>
      <c r="J207" s="331"/>
      <c r="K207" s="312"/>
      <c r="L207" s="268" t="s">
        <v>231</v>
      </c>
      <c r="M207" s="312"/>
      <c r="N207" s="313"/>
      <c r="O207" s="261"/>
      <c r="P207" s="148"/>
      <c r="R207" s="153" t="s">
        <v>230</v>
      </c>
    </row>
    <row r="208" spans="2:30" ht="32" customHeight="1">
      <c r="C208" s="323"/>
      <c r="D208" s="321"/>
      <c r="E208" s="321"/>
      <c r="F208" s="322"/>
      <c r="G208" s="309" t="s">
        <v>140</v>
      </c>
      <c r="H208" s="310"/>
      <c r="I208" s="311"/>
      <c r="J208" s="312"/>
      <c r="K208" s="312"/>
      <c r="L208" s="312"/>
      <c r="M208" s="312"/>
      <c r="N208" s="313"/>
      <c r="O208" s="261"/>
      <c r="P208" s="148"/>
      <c r="R208" s="153"/>
    </row>
    <row r="209" spans="3:19" ht="32" customHeight="1" thickBot="1">
      <c r="C209" s="324"/>
      <c r="D209" s="325"/>
      <c r="E209" s="325"/>
      <c r="F209" s="326"/>
      <c r="G209" s="314" t="s">
        <v>141</v>
      </c>
      <c r="H209" s="315"/>
      <c r="I209" s="316"/>
      <c r="J209" s="317"/>
      <c r="K209" s="317"/>
      <c r="L209" s="317"/>
      <c r="M209" s="317"/>
      <c r="N209" s="318"/>
      <c r="O209" s="261"/>
      <c r="P209" s="148"/>
    </row>
    <row r="210" spans="3:19" ht="32" customHeight="1">
      <c r="C210" s="320" t="s">
        <v>148</v>
      </c>
      <c r="D210" s="321"/>
      <c r="E210" s="321"/>
      <c r="F210" s="322"/>
      <c r="G210" s="327" t="s">
        <v>142</v>
      </c>
      <c r="H210" s="328"/>
      <c r="I210" s="329"/>
      <c r="J210" s="330"/>
      <c r="K210" s="330"/>
      <c r="L210" s="330"/>
      <c r="M210" s="330"/>
      <c r="N210" s="156" t="s">
        <v>102</v>
      </c>
      <c r="O210" s="262"/>
      <c r="P210" s="148"/>
      <c r="R210" s="108"/>
      <c r="S210" s="108"/>
    </row>
    <row r="211" spans="3:19" ht="32" customHeight="1">
      <c r="C211" s="323"/>
      <c r="D211" s="321"/>
      <c r="E211" s="321"/>
      <c r="F211" s="322"/>
      <c r="G211" s="309" t="s">
        <v>143</v>
      </c>
      <c r="H211" s="310"/>
      <c r="I211" s="311"/>
      <c r="J211" s="312"/>
      <c r="K211" s="312"/>
      <c r="L211" s="312"/>
      <c r="M211" s="312"/>
      <c r="N211" s="313"/>
      <c r="O211" s="261"/>
      <c r="P211" s="148"/>
      <c r="R211" s="108"/>
      <c r="S211" s="108"/>
    </row>
    <row r="212" spans="3:19" ht="32" customHeight="1">
      <c r="C212" s="323"/>
      <c r="D212" s="321"/>
      <c r="E212" s="321"/>
      <c r="F212" s="322"/>
      <c r="G212" s="309" t="s">
        <v>144</v>
      </c>
      <c r="H212" s="310"/>
      <c r="I212" s="311"/>
      <c r="J212" s="331"/>
      <c r="K212" s="312"/>
      <c r="L212" s="268" t="s">
        <v>231</v>
      </c>
      <c r="M212" s="312"/>
      <c r="N212" s="313"/>
      <c r="O212" s="261"/>
      <c r="R212" s="108"/>
      <c r="S212" s="108"/>
    </row>
    <row r="213" spans="3:19" ht="32" customHeight="1">
      <c r="C213" s="323"/>
      <c r="D213" s="321"/>
      <c r="E213" s="321"/>
      <c r="F213" s="322"/>
      <c r="G213" s="309" t="s">
        <v>145</v>
      </c>
      <c r="H213" s="310"/>
      <c r="I213" s="311"/>
      <c r="J213" s="312"/>
      <c r="K213" s="312"/>
      <c r="L213" s="312"/>
      <c r="M213" s="312"/>
      <c r="N213" s="313"/>
      <c r="O213" s="261"/>
      <c r="R213" s="108"/>
      <c r="S213" s="108"/>
    </row>
    <row r="214" spans="3:19" ht="32" customHeight="1" thickBot="1">
      <c r="C214" s="324"/>
      <c r="D214" s="325"/>
      <c r="E214" s="325"/>
      <c r="F214" s="326"/>
      <c r="G214" s="314" t="s">
        <v>146</v>
      </c>
      <c r="H214" s="315"/>
      <c r="I214" s="316"/>
      <c r="J214" s="317"/>
      <c r="K214" s="317"/>
      <c r="L214" s="317"/>
      <c r="M214" s="317"/>
      <c r="N214" s="318"/>
      <c r="O214" s="261"/>
      <c r="R214" s="108"/>
      <c r="S214" s="108"/>
    </row>
    <row r="215" spans="3:19" ht="11.5" customHeight="1">
      <c r="C215" s="213"/>
      <c r="D215" s="213"/>
      <c r="E215" s="213"/>
      <c r="F215" s="213"/>
      <c r="G215" s="213"/>
      <c r="H215" s="213"/>
      <c r="I215" s="213"/>
      <c r="J215" s="166"/>
      <c r="K215" s="166"/>
      <c r="L215" s="166"/>
      <c r="M215" s="166"/>
      <c r="N215" s="167"/>
      <c r="O215" s="167"/>
      <c r="P215" s="148"/>
      <c r="R215" s="108"/>
      <c r="S215" s="108"/>
    </row>
    <row r="216" spans="3:19" ht="30" customHeight="1">
      <c r="C216" s="172" t="s">
        <v>153</v>
      </c>
      <c r="D216" s="319" t="s">
        <v>248</v>
      </c>
      <c r="E216" s="319"/>
      <c r="F216" s="319"/>
      <c r="G216" s="319"/>
      <c r="H216" s="319"/>
      <c r="I216" s="319"/>
      <c r="J216" s="319"/>
      <c r="K216" s="319"/>
      <c r="L216" s="319"/>
      <c r="M216" s="319"/>
      <c r="N216" s="319"/>
      <c r="O216" s="254"/>
      <c r="R216" s="108"/>
      <c r="S216" s="108"/>
    </row>
    <row r="217" spans="3:19" ht="41.5" customHeight="1">
      <c r="C217" s="172" t="s">
        <v>154</v>
      </c>
      <c r="D217" s="319" t="s">
        <v>249</v>
      </c>
      <c r="E217" s="319"/>
      <c r="F217" s="319"/>
      <c r="G217" s="319"/>
      <c r="H217" s="319"/>
      <c r="I217" s="319"/>
      <c r="J217" s="319"/>
      <c r="K217" s="319"/>
      <c r="L217" s="319"/>
      <c r="M217" s="319"/>
      <c r="N217" s="319"/>
      <c r="O217" s="254"/>
      <c r="R217" s="108"/>
      <c r="S217" s="108"/>
    </row>
    <row r="218" spans="3:19" ht="24" customHeight="1">
      <c r="C218" s="172" t="s">
        <v>155</v>
      </c>
      <c r="D218" s="308" t="s">
        <v>233</v>
      </c>
      <c r="E218" s="308"/>
      <c r="F218" s="308"/>
      <c r="G218" s="308"/>
      <c r="H218" s="308"/>
      <c r="I218" s="308"/>
      <c r="J218" s="308"/>
      <c r="K218" s="308"/>
      <c r="L218" s="308"/>
      <c r="M218" s="308"/>
      <c r="N218" s="308"/>
      <c r="O218" s="253"/>
      <c r="R218" s="108"/>
      <c r="S218" s="108"/>
    </row>
    <row r="219" spans="3:19" ht="32" customHeight="1">
      <c r="R219" s="108"/>
      <c r="S219" s="108"/>
    </row>
    <row r="220" spans="3:19" ht="32" customHeight="1">
      <c r="R220" s="108"/>
      <c r="S220" s="108"/>
    </row>
    <row r="221" spans="3:19" ht="32" customHeight="1">
      <c r="R221" s="108"/>
      <c r="S221" s="108"/>
    </row>
    <row r="222" spans="3:19" ht="32" customHeight="1">
      <c r="R222" s="108"/>
      <c r="S222" s="108"/>
    </row>
    <row r="223" spans="3:19" ht="32" customHeight="1">
      <c r="R223" s="108"/>
      <c r="S223" s="108"/>
    </row>
    <row r="224" spans="3:19" ht="32" customHeight="1">
      <c r="R224" s="108"/>
      <c r="S224" s="108"/>
    </row>
    <row r="225" s="108" customFormat="1" ht="32" customHeight="1"/>
    <row r="226" s="108" customFormat="1" ht="32" customHeight="1"/>
    <row r="227" s="108" customFormat="1" ht="32" customHeight="1"/>
    <row r="228" s="108" customFormat="1" ht="32" customHeight="1"/>
    <row r="229" s="108" customFormat="1" ht="32" customHeight="1"/>
    <row r="230" s="108" customFormat="1" ht="32" customHeight="1"/>
    <row r="231" s="108" customFormat="1" ht="32" customHeight="1"/>
    <row r="232" s="108" customFormat="1" ht="32" customHeight="1"/>
    <row r="233" s="108" customFormat="1" ht="32" customHeight="1"/>
    <row r="234" s="108" customFormat="1" ht="32" customHeight="1"/>
    <row r="235" s="108" customFormat="1" ht="32" customHeight="1"/>
    <row r="236" s="108" customFormat="1" ht="32" customHeight="1"/>
    <row r="237" s="108" customFormat="1" ht="32" customHeight="1"/>
    <row r="238" s="108" customFormat="1" ht="32" customHeight="1"/>
    <row r="239" s="108" customFormat="1" ht="32" customHeight="1"/>
    <row r="240" s="108" customFormat="1" ht="32" customHeight="1"/>
    <row r="241" s="108" customFormat="1" ht="32" customHeight="1"/>
    <row r="242" s="108" customFormat="1" ht="32" customHeight="1"/>
    <row r="243" s="108" customFormat="1" ht="32" customHeight="1"/>
    <row r="244" s="108" customFormat="1" ht="32" customHeight="1"/>
    <row r="245" s="108" customFormat="1" ht="32" customHeight="1"/>
    <row r="246" s="108" customFormat="1" ht="32" customHeight="1"/>
    <row r="247" s="108" customFormat="1" ht="32" customHeight="1"/>
    <row r="248" s="108" customFormat="1" ht="32" customHeight="1"/>
    <row r="249" s="108" customFormat="1" ht="32" customHeight="1"/>
    <row r="250" s="108" customFormat="1" ht="32" customHeight="1"/>
    <row r="251" s="108" customFormat="1" ht="32" customHeight="1"/>
    <row r="252" s="108" customFormat="1" ht="32" customHeight="1"/>
    <row r="253" s="108" customFormat="1" ht="32" customHeight="1"/>
    <row r="254" s="108" customFormat="1" ht="32" customHeight="1"/>
    <row r="255" s="108" customFormat="1" ht="32" customHeight="1"/>
    <row r="256" s="108" customFormat="1" ht="32" customHeight="1"/>
    <row r="257" s="108" customFormat="1" ht="32" customHeight="1"/>
    <row r="258" s="108" customFormat="1" ht="32" customHeight="1"/>
    <row r="259" s="108" customFormat="1" ht="32" customHeight="1"/>
    <row r="260" s="108" customFormat="1" ht="32" customHeight="1"/>
    <row r="261" s="108" customFormat="1" ht="32" customHeight="1"/>
    <row r="262" s="108" customFormat="1" ht="32" customHeight="1"/>
    <row r="263" s="108" customFormat="1" ht="32" customHeight="1"/>
    <row r="264" s="108" customFormat="1" ht="32" customHeight="1"/>
    <row r="265" s="108" customFormat="1" ht="32" customHeight="1"/>
    <row r="266" s="108" customFormat="1" ht="32" customHeight="1"/>
    <row r="267" s="108" customFormat="1" ht="32" customHeight="1"/>
    <row r="268" s="108" customFormat="1" ht="32" customHeight="1"/>
    <row r="269" s="108" customFormat="1" ht="32" customHeight="1"/>
    <row r="270" s="108" customFormat="1" ht="32" customHeight="1"/>
    <row r="271" s="108" customFormat="1" ht="32" customHeight="1"/>
    <row r="272" s="108" customFormat="1" ht="32" customHeight="1"/>
    <row r="273" s="108" customFormat="1" ht="32" customHeight="1"/>
    <row r="274" s="108" customFormat="1" ht="32" customHeight="1"/>
    <row r="275" s="108" customFormat="1" ht="32" customHeight="1"/>
    <row r="276" s="108" customFormat="1" ht="32" customHeight="1"/>
    <row r="277" s="108" customFormat="1" ht="32" customHeight="1"/>
    <row r="278" s="108" customFormat="1" ht="32" customHeight="1"/>
    <row r="279" s="108" customFormat="1" ht="32" customHeight="1"/>
    <row r="280" s="108" customFormat="1" ht="32" customHeight="1"/>
    <row r="281" s="108" customFormat="1" ht="32" customHeight="1"/>
    <row r="282" s="108" customFormat="1" ht="32" customHeight="1"/>
    <row r="283" s="108" customFormat="1" ht="32" customHeight="1"/>
    <row r="284" s="108" customFormat="1" ht="32" customHeight="1"/>
    <row r="285" s="108" customFormat="1" ht="32" customHeight="1"/>
    <row r="286" s="108" customFormat="1" ht="32" customHeight="1"/>
    <row r="287" s="108" customFormat="1" ht="32" customHeight="1"/>
    <row r="288" s="108" customFormat="1" ht="32" customHeight="1"/>
    <row r="289" s="108" customFormat="1" ht="32" customHeight="1"/>
    <row r="290" s="108" customFormat="1" ht="32" customHeight="1"/>
    <row r="291" s="108" customFormat="1" ht="32" customHeight="1"/>
    <row r="292" s="108" customFormat="1" ht="32" customHeight="1"/>
    <row r="293" s="108" customFormat="1" ht="32" customHeight="1"/>
    <row r="294" s="108" customFormat="1" ht="32" customHeight="1"/>
    <row r="295" s="108" customFormat="1" ht="32" customHeight="1"/>
    <row r="296" s="108" customFormat="1" ht="32" customHeight="1"/>
    <row r="297" s="108" customFormat="1" ht="32" customHeight="1"/>
    <row r="298" s="108" customFormat="1" ht="32" customHeight="1"/>
    <row r="299" s="108" customFormat="1" ht="32" customHeight="1"/>
    <row r="300" s="108" customFormat="1" ht="32" customHeight="1"/>
    <row r="301" s="108" customFormat="1" ht="32" customHeight="1"/>
    <row r="302" s="108" customFormat="1" ht="32" customHeight="1"/>
    <row r="303" s="108" customFormat="1" ht="32" customHeight="1"/>
    <row r="304" s="108" customFormat="1" ht="32" customHeight="1"/>
    <row r="305" s="108" customFormat="1" ht="32" customHeight="1"/>
    <row r="306" s="108" customFormat="1" ht="32" customHeight="1"/>
    <row r="307" s="108" customFormat="1" ht="32" customHeight="1"/>
    <row r="308" s="108" customFormat="1" ht="32" customHeight="1"/>
    <row r="309" s="108" customFormat="1" ht="32" customHeight="1"/>
    <row r="310" s="108" customFormat="1" ht="32" customHeight="1"/>
    <row r="311" s="108" customFormat="1" ht="32" customHeight="1"/>
    <row r="312" s="108" customFormat="1" ht="32" customHeight="1"/>
    <row r="313" s="108" customFormat="1" ht="32" customHeight="1"/>
    <row r="314" s="108" customFormat="1" ht="32" customHeight="1"/>
    <row r="315" s="108" customFormat="1" ht="32" customHeight="1"/>
    <row r="316" s="108" customFormat="1" ht="32" customHeight="1"/>
  </sheetData>
  <mergeCells count="304">
    <mergeCell ref="G1:J1"/>
    <mergeCell ref="L1:N1"/>
    <mergeCell ref="C6:G10"/>
    <mergeCell ref="H6:I7"/>
    <mergeCell ref="J6:L7"/>
    <mergeCell ref="M6:M7"/>
    <mergeCell ref="N6:N10"/>
    <mergeCell ref="H8:H10"/>
    <mergeCell ref="I8:I10"/>
    <mergeCell ref="J8:J10"/>
    <mergeCell ref="L8:L10"/>
    <mergeCell ref="K8:K10"/>
    <mergeCell ref="C11:C42"/>
    <mergeCell ref="D11:G11"/>
    <mergeCell ref="D12:G12"/>
    <mergeCell ref="D13:G13"/>
    <mergeCell ref="D14:G14"/>
    <mergeCell ref="D15:G15"/>
    <mergeCell ref="D16:G16"/>
    <mergeCell ref="D17:G17"/>
    <mergeCell ref="D18:G18"/>
    <mergeCell ref="D19:G19"/>
    <mergeCell ref="D20:G20"/>
    <mergeCell ref="D21:G21"/>
    <mergeCell ref="D22:G22"/>
    <mergeCell ref="D23:E24"/>
    <mergeCell ref="F23:G23"/>
    <mergeCell ref="F24:G24"/>
    <mergeCell ref="D25:E26"/>
    <mergeCell ref="F25:G25"/>
    <mergeCell ref="F26:G26"/>
    <mergeCell ref="D27:E32"/>
    <mergeCell ref="F27:G27"/>
    <mergeCell ref="F28:G28"/>
    <mergeCell ref="F29:G29"/>
    <mergeCell ref="F30:G30"/>
    <mergeCell ref="F31:G31"/>
    <mergeCell ref="F32:G32"/>
    <mergeCell ref="D39:E42"/>
    <mergeCell ref="F39:G39"/>
    <mergeCell ref="F40:G40"/>
    <mergeCell ref="F42:G42"/>
    <mergeCell ref="H43:M43"/>
    <mergeCell ref="H44:M44"/>
    <mergeCell ref="D33:G33"/>
    <mergeCell ref="D34:G34"/>
    <mergeCell ref="D35:G35"/>
    <mergeCell ref="D36:G36"/>
    <mergeCell ref="D37:G37"/>
    <mergeCell ref="D38:G38"/>
    <mergeCell ref="H45:M45"/>
    <mergeCell ref="C47:G51"/>
    <mergeCell ref="H47:I48"/>
    <mergeCell ref="J47:L48"/>
    <mergeCell ref="M47:M48"/>
    <mergeCell ref="N47:N51"/>
    <mergeCell ref="H49:H51"/>
    <mergeCell ref="I49:I51"/>
    <mergeCell ref="J49:J51"/>
    <mergeCell ref="K49:K51"/>
    <mergeCell ref="L49:L51"/>
    <mergeCell ref="C52:C60"/>
    <mergeCell ref="D52:G52"/>
    <mergeCell ref="D53:G53"/>
    <mergeCell ref="D54:G54"/>
    <mergeCell ref="D55:G55"/>
    <mergeCell ref="D56:G56"/>
    <mergeCell ref="D57:G57"/>
    <mergeCell ref="D58:G58"/>
    <mergeCell ref="D59:E60"/>
    <mergeCell ref="F59:G59"/>
    <mergeCell ref="F60:G60"/>
    <mergeCell ref="H61:M61"/>
    <mergeCell ref="H62:M62"/>
    <mergeCell ref="H63:M63"/>
    <mergeCell ref="C69:C73"/>
    <mergeCell ref="D69:G69"/>
    <mergeCell ref="J69:L69"/>
    <mergeCell ref="D70:G70"/>
    <mergeCell ref="J70:L73"/>
    <mergeCell ref="D71:G71"/>
    <mergeCell ref="D72:E73"/>
    <mergeCell ref="F72:G72"/>
    <mergeCell ref="F73:G73"/>
    <mergeCell ref="G66:J66"/>
    <mergeCell ref="L66:N66"/>
    <mergeCell ref="H74:M74"/>
    <mergeCell ref="C76:C84"/>
    <mergeCell ref="D76:G77"/>
    <mergeCell ref="H76:H77"/>
    <mergeCell ref="I76:I77"/>
    <mergeCell ref="J76:L77"/>
    <mergeCell ref="E83:G83"/>
    <mergeCell ref="E84:G84"/>
    <mergeCell ref="H85:M85"/>
    <mergeCell ref="M76:M77"/>
    <mergeCell ref="N76:N77"/>
    <mergeCell ref="D78:D82"/>
    <mergeCell ref="E78:G78"/>
    <mergeCell ref="J78:L84"/>
    <mergeCell ref="E79:G79"/>
    <mergeCell ref="E80:G80"/>
    <mergeCell ref="E81:G81"/>
    <mergeCell ref="E82:G82"/>
    <mergeCell ref="D83:D84"/>
    <mergeCell ref="C104:C105"/>
    <mergeCell ref="D104:D105"/>
    <mergeCell ref="E104:E105"/>
    <mergeCell ref="F104:F105"/>
    <mergeCell ref="G104:G105"/>
    <mergeCell ref="D95:N95"/>
    <mergeCell ref="D97:N97"/>
    <mergeCell ref="G98:J98"/>
    <mergeCell ref="L98:N98"/>
    <mergeCell ref="H104:H105"/>
    <mergeCell ref="I104:I105"/>
    <mergeCell ref="J104:J105"/>
    <mergeCell ref="K104:K105"/>
    <mergeCell ref="L104:L105"/>
    <mergeCell ref="M104:M105"/>
    <mergeCell ref="J106:K107"/>
    <mergeCell ref="D103:E103"/>
    <mergeCell ref="F103:G103"/>
    <mergeCell ref="H103:I103"/>
    <mergeCell ref="J103:K103"/>
    <mergeCell ref="L103:M103"/>
    <mergeCell ref="I106:I107"/>
    <mergeCell ref="L106:L107"/>
    <mergeCell ref="C121:G121"/>
    <mergeCell ref="H121:I121"/>
    <mergeCell ref="M106:M107"/>
    <mergeCell ref="H108:K108"/>
    <mergeCell ref="C106:C107"/>
    <mergeCell ref="D106:D107"/>
    <mergeCell ref="E106:E107"/>
    <mergeCell ref="F106:F107"/>
    <mergeCell ref="G106:G107"/>
    <mergeCell ref="H106:H107"/>
    <mergeCell ref="G116:J116"/>
    <mergeCell ref="L116:N116"/>
    <mergeCell ref="C119:G119"/>
    <mergeCell ref="H119:I119"/>
    <mergeCell ref="C120:G120"/>
    <mergeCell ref="H120:I120"/>
    <mergeCell ref="C111:E112"/>
    <mergeCell ref="F111:G112"/>
    <mergeCell ref="H111:I112"/>
    <mergeCell ref="J111:L112"/>
    <mergeCell ref="C113:D113"/>
    <mergeCell ref="J113:K113"/>
    <mergeCell ref="K123:N123"/>
    <mergeCell ref="C124:G124"/>
    <mergeCell ref="H124:I124"/>
    <mergeCell ref="C125:G125"/>
    <mergeCell ref="H125:I125"/>
    <mergeCell ref="C126:G126"/>
    <mergeCell ref="H126:I126"/>
    <mergeCell ref="C122:G122"/>
    <mergeCell ref="H122:I122"/>
    <mergeCell ref="C123:G123"/>
    <mergeCell ref="H123:I123"/>
    <mergeCell ref="K132:N132"/>
    <mergeCell ref="G134:J134"/>
    <mergeCell ref="L134:N134"/>
    <mergeCell ref="C138:N138"/>
    <mergeCell ref="C139:I139"/>
    <mergeCell ref="J139:N139"/>
    <mergeCell ref="C129:E130"/>
    <mergeCell ref="F129:H130"/>
    <mergeCell ref="I129:K130"/>
    <mergeCell ref="C131:D131"/>
    <mergeCell ref="F131:G131"/>
    <mergeCell ref="I131:J131"/>
    <mergeCell ref="C143:I143"/>
    <mergeCell ref="J143:M143"/>
    <mergeCell ref="C144:I144"/>
    <mergeCell ref="J144:M144"/>
    <mergeCell ref="C145:I145"/>
    <mergeCell ref="J145:M145"/>
    <mergeCell ref="C140:I140"/>
    <mergeCell ref="J140:M140"/>
    <mergeCell ref="C141:I141"/>
    <mergeCell ref="J141:M141"/>
    <mergeCell ref="C142:I142"/>
    <mergeCell ref="J142:M142"/>
    <mergeCell ref="C150:D150"/>
    <mergeCell ref="H150:I150"/>
    <mergeCell ref="J150:K150"/>
    <mergeCell ref="M150:N150"/>
    <mergeCell ref="C151:D151"/>
    <mergeCell ref="J151:K151"/>
    <mergeCell ref="M151:N151"/>
    <mergeCell ref="H151:I151"/>
    <mergeCell ref="D147:N147"/>
    <mergeCell ref="C149:D149"/>
    <mergeCell ref="E149:G149"/>
    <mergeCell ref="H149:I149"/>
    <mergeCell ref="J149:L149"/>
    <mergeCell ref="M149:N149"/>
    <mergeCell ref="C154:D154"/>
    <mergeCell ref="H154:I154"/>
    <mergeCell ref="J154:K154"/>
    <mergeCell ref="M154:N154"/>
    <mergeCell ref="C155:I155"/>
    <mergeCell ref="J155:K155"/>
    <mergeCell ref="M155:N155"/>
    <mergeCell ref="C152:D152"/>
    <mergeCell ref="J152:K152"/>
    <mergeCell ref="M152:N152"/>
    <mergeCell ref="C153:D153"/>
    <mergeCell ref="H153:I153"/>
    <mergeCell ref="J153:K153"/>
    <mergeCell ref="M153:N153"/>
    <mergeCell ref="D159:N159"/>
    <mergeCell ref="D160:N160"/>
    <mergeCell ref="D161:N161"/>
    <mergeCell ref="D162:N162"/>
    <mergeCell ref="D163:N163"/>
    <mergeCell ref="D164:N164"/>
    <mergeCell ref="C156:I156"/>
    <mergeCell ref="J156:K156"/>
    <mergeCell ref="M156:N156"/>
    <mergeCell ref="C157:I157"/>
    <mergeCell ref="J157:K157"/>
    <mergeCell ref="M157:N157"/>
    <mergeCell ref="C174:I174"/>
    <mergeCell ref="J174:M174"/>
    <mergeCell ref="C171:I171"/>
    <mergeCell ref="J171:M171"/>
    <mergeCell ref="C172:I172"/>
    <mergeCell ref="J172:M172"/>
    <mergeCell ref="C173:I173"/>
    <mergeCell ref="J173:M173"/>
    <mergeCell ref="D165:N165"/>
    <mergeCell ref="C169:F170"/>
    <mergeCell ref="G169:I169"/>
    <mergeCell ref="J169:M169"/>
    <mergeCell ref="G170:I170"/>
    <mergeCell ref="J170:M170"/>
    <mergeCell ref="G167:J167"/>
    <mergeCell ref="L167:N167"/>
    <mergeCell ref="M185:N185"/>
    <mergeCell ref="C181:I181"/>
    <mergeCell ref="J181:M181"/>
    <mergeCell ref="C178:F180"/>
    <mergeCell ref="G178:I178"/>
    <mergeCell ref="J178:M178"/>
    <mergeCell ref="G179:I179"/>
    <mergeCell ref="J179:M179"/>
    <mergeCell ref="G180:I180"/>
    <mergeCell ref="J180:M180"/>
    <mergeCell ref="C186:D186"/>
    <mergeCell ref="E186:F186"/>
    <mergeCell ref="J186:L186"/>
    <mergeCell ref="C187:D187"/>
    <mergeCell ref="E187:F187"/>
    <mergeCell ref="J187:L187"/>
    <mergeCell ref="C185:D185"/>
    <mergeCell ref="E185:G185"/>
    <mergeCell ref="H185:I185"/>
    <mergeCell ref="J185:L185"/>
    <mergeCell ref="D193:N193"/>
    <mergeCell ref="D194:N194"/>
    <mergeCell ref="C198:I198"/>
    <mergeCell ref="J198:M198"/>
    <mergeCell ref="D200:N200"/>
    <mergeCell ref="D201:N201"/>
    <mergeCell ref="C188:D188"/>
    <mergeCell ref="E188:F188"/>
    <mergeCell ref="J188:L188"/>
    <mergeCell ref="D190:N190"/>
    <mergeCell ref="D191:N191"/>
    <mergeCell ref="D192:N192"/>
    <mergeCell ref="G196:J196"/>
    <mergeCell ref="L196:N196"/>
    <mergeCell ref="C204:F204"/>
    <mergeCell ref="G204:N204"/>
    <mergeCell ref="C205:F209"/>
    <mergeCell ref="G205:I205"/>
    <mergeCell ref="J205:M205"/>
    <mergeCell ref="G206:I206"/>
    <mergeCell ref="J206:N206"/>
    <mergeCell ref="G207:I207"/>
    <mergeCell ref="G208:I208"/>
    <mergeCell ref="J207:K207"/>
    <mergeCell ref="M207:N207"/>
    <mergeCell ref="D218:N218"/>
    <mergeCell ref="G213:I213"/>
    <mergeCell ref="J213:N213"/>
    <mergeCell ref="G214:I214"/>
    <mergeCell ref="J214:N214"/>
    <mergeCell ref="D216:N216"/>
    <mergeCell ref="D217:N217"/>
    <mergeCell ref="J208:N208"/>
    <mergeCell ref="G209:I209"/>
    <mergeCell ref="J209:N209"/>
    <mergeCell ref="C210:F214"/>
    <mergeCell ref="G210:I210"/>
    <mergeCell ref="J210:M210"/>
    <mergeCell ref="G211:I211"/>
    <mergeCell ref="J211:N211"/>
    <mergeCell ref="G212:I212"/>
    <mergeCell ref="J212:K212"/>
    <mergeCell ref="M212:N212"/>
  </mergeCells>
  <phoneticPr fontId="32"/>
  <dataValidations count="5">
    <dataValidation type="list" allowBlank="1" showInputMessage="1" showErrorMessage="1" sqref="M150:N154" xr:uid="{00000000-0002-0000-0000-000000000000}">
      <formula1>$S$150:$S$155</formula1>
    </dataValidation>
    <dataValidation type="list" allowBlank="1" showInputMessage="1" showErrorMessage="1" sqref="C150:D154" xr:uid="{00000000-0002-0000-0000-000001000000}">
      <formula1>$R$150:$R$156</formula1>
    </dataValidation>
    <dataValidation type="list" allowBlank="1" showInputMessage="1" showErrorMessage="1" sqref="C186:D188" xr:uid="{00000000-0002-0000-0000-000002000000}">
      <formula1>$R$188:$R$190</formula1>
    </dataValidation>
    <dataValidation type="list" allowBlank="1" showInputMessage="1" showErrorMessage="1" sqref="G204:N204" xr:uid="{00000000-0002-0000-0000-000003000000}">
      <formula1>$R$204:$R$208</formula1>
    </dataValidation>
    <dataValidation type="whole" errorStyle="warning" operator="greaterThanOrEqual" allowBlank="1" showInputMessage="1" showErrorMessage="1" error="整数で入力してください" sqref="H11:H42 H52:H60 H70:H73 H78:H84 H120:I126" xr:uid="{ECB32A64-5989-414D-9318-657D15E876C4}">
      <formula1>0</formula1>
    </dataValidation>
  </dataValidations>
  <hyperlinks>
    <hyperlink ref="Q40" r:id="rId1" xr:uid="{D9A93068-8DA3-467D-AEB9-8C70C0B21B63}"/>
    <hyperlink ref="Q71" r:id="rId2" xr:uid="{72878F8A-FA11-4FD1-87E6-BA06590382BF}"/>
    <hyperlink ref="Q79" r:id="rId3" xr:uid="{04A9DB88-59F4-4BA0-A76B-F8EA8691F5EB}"/>
  </hyperlinks>
  <printOptions horizontalCentered="1"/>
  <pageMargins left="0" right="0" top="0.74803149606299213" bottom="0" header="0.31496062992125984" footer="0.31496062992125984"/>
  <pageSetup paperSize="9" scale="73" fitToHeight="0" orientation="portrait" r:id="rId4"/>
  <rowBreaks count="5" manualBreakCount="5">
    <brk id="65" max="15" man="1"/>
    <brk id="97" max="15" man="1"/>
    <brk id="133" max="15" man="1"/>
    <brk id="166" max="15" man="1"/>
    <brk id="195" max="15" man="1"/>
  </rowBreaks>
  <colBreaks count="1" manualBreakCount="1">
    <brk id="16" max="1048575" man="1"/>
  </colBreaks>
  <ignoredErrors>
    <ignoredError sqref="C86:C87 C95:C96 C159:C165 C190:C194 C200:C201 C216:C218" numberStoredAsText="1"/>
  </ignoredErrors>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温室効果ガス排出量計算表 </vt:lpstr>
      <vt:lpstr>'温室効果ガス排出量計算表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福永　健太</cp:lastModifiedBy>
  <cp:revision>0</cp:revision>
  <cp:lastPrinted>2026-02-27T08:29:12Z</cp:lastPrinted>
  <dcterms:created xsi:type="dcterms:W3CDTF">2023-01-14T01:59:54Z</dcterms:created>
  <dcterms:modified xsi:type="dcterms:W3CDTF">2026-05-12T00:30:55Z</dcterms:modified>
  <cp:category/>
  <cp:contentStatus/>
</cp:coreProperties>
</file>