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4決算\02　回答\"/>
    </mc:Choice>
  </mc:AlternateContent>
  <workbookProtection workbookAlgorithmName="SHA-512" workbookHashValue="kfWbfZxD/ZBvbC3Qg/bl/Eka4cEdj3rllT/17FxKls+0nztV6v/A59A3sAHW5zS3P/wzqsDdLVH6GxNkgmMFOQ==" workbookSaltValue="Gi89u1ZwfAqfnZbfZzKhGA==" workbookSpinCount="100000" lockStructure="1"/>
  <bookViews>
    <workbookView xWindow="0" yWindow="0" windowWidth="24000" windowHeight="91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<sst xmlns="http://schemas.openxmlformats.org/spreadsheetml/2006/main" count="262" uniqueCount="107">
  <si>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</si>
  <si>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</si>
  <si>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</si>
  <si>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</si>
  <si>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</si>
  <si>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</si>
  <si>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</si>
  <si>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</si>
  <si>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</si>
  <si>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</si>
  <si>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</si>
  <si>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</si>
  <si>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</si>
  <si>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</si>
  <si>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</si>
  <si>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</si>
  <si>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</si>
  <si>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</si>
  <si>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</si>
  <si>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</si>
  <si>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</si>
  <si>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</si>
  <si>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</si>
  <si>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</si>
  <si>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</si>
  <si>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</si>
  <si>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</si>
  <si>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</si>
  <si>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</si>
  <si>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</si>
  <si>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</si>
  <si>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</si>
  <si>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</si>
  <si>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</si>
  <si>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</si>
  <si>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</si>
  <si>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</si>
  <si>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</si>
  <si>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</si>
  <si>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</si>
  <si>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</si>
  <si>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</si>
  <si>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</si>
  <si>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</si>
  <si>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</si>
  <si>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</si>
  <si>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</si>
  <si>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</si>
  <si>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</si>
  <si>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</si>
  <si>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</si>
  <si>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</si>
  <si>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</si>
  <si>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</si>
  <si>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</si>
  <si>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</si>
  <si>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</si>
  <si>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</si>
  <si>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</si>
  <si>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</si>
  <si>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</si>
  <si>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</si>
  <si>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</si>
  <si>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</si>
  <si>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</si>
  <si>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</si>
  <si>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</si>
  <si>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</si>
  <si>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</si>
  <si>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</si>
  <si>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</si>
  <si>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</si>
  <si>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</si>
  <si>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</si>
  <si>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</si>
  <si>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</si>
  <si>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</si>
  <si>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</si>
  <si>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</si>
  <si>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</si>
  <si>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</si>
  <si>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</si>
  <si>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</si>
  <si>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</si>
  <si>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</si>
  <si>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</si>
  <si>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</si>
  <si>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</si>
  <si>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</si>
  <si>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</si>
  <si>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</si>
  <si>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</si>
  <si>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</si>
  <si>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</si>
  <si>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</si>
  <si>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</si>
  <si>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</si>
  <si>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</si>
  <si>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</si>
  <si>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</si>
  <si>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</si>
  <si>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</si>
  <si>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</si>
  <si>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</si>
  <si>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近年は施設の耐震対策工事を集中的に実施しており、一時的に多額の設備投資を予定していることから、企業債の発行も視野に資金の安定性を図る必要がある。
　また、さらなる経営の合理化を図るため、現状分析や将来見通しを踏まえた経営戦略を平成３１年１月に策定した。引き続き工業用水の安定供給が可能となるよう努めてまいりたい。</t>
    <rPh sb="74" eb="76">
      <t>タイシン</t>
    </rPh>
    <phoneticPr fontId="5"/>
  </si>
  <si>
    <r>
      <t xml:space="preserve">　経常収支比率は１００％を超え、料金収入以外の収入に依存することなく黒字経営を維持できており、累積欠損金の計上もない状況である。
</t>
    </r>
    <r>
      <rPr>
        <b/>
        <sz val="11"/>
        <color theme="1"/>
        <rFont val="ＭＳ ゴシック"/>
        <family val="3"/>
        <charset val="128"/>
      </rPr>
      <t>【経常収支比率　　9.71％減】
【累積欠損金比率　0％を維持】</t>
    </r>
    <r>
      <rPr>
        <sz val="11"/>
        <color theme="1"/>
        <rFont val="ＭＳ ゴシック"/>
        <family val="3"/>
        <charset val="128"/>
      </rPr>
      <t xml:space="preserve">
　令和３年度は、使用水量が令和２年度に比べ微増したこと等から経常収益が増加したものの、ポンプ設備等の運転に必要な電力料の増加に伴う営業費用の増加の影響が大きく、経常収支比率が減少した。
　短期的な支払能力については、流動比率が１００％を超え、全国平均を上回っているが、これは近年の設備投資を自己資金で賄い新たな企業債を発行しておらず、流動負債に計上される企業債の償還額が年々減少していることが主な要因と考えている。また、同様の理由により企業債残高対給水収益比率も年々減少している。
</t>
    </r>
    <r>
      <rPr>
        <b/>
        <sz val="11"/>
        <color theme="1"/>
        <rFont val="ＭＳ ゴシック"/>
        <family val="3"/>
        <charset val="128"/>
      </rPr>
      <t>【流動比率　169.28％増】
【企業債残高対給水収益比率　14.46％減】</t>
    </r>
    <r>
      <rPr>
        <sz val="11"/>
        <color theme="1"/>
        <rFont val="ＭＳ ゴシック"/>
        <family val="3"/>
        <charset val="128"/>
      </rPr>
      <t xml:space="preserve">
　給水原価が増加したことから料金回収率は減少しているものの、水需要が近年は増加傾向にあることから施設利用率については上昇傾向にある。契約率については、責任水量の変動が小さいため横這いとなっている。
</t>
    </r>
    <r>
      <rPr>
        <b/>
        <sz val="11"/>
        <color theme="1"/>
        <rFont val="ＭＳ ゴシック"/>
        <family val="3"/>
        <charset val="128"/>
      </rPr>
      <t>【料金回収率 11.4％減】【給水原価 1.0円増】
【施設利用率 1.9％増】【契約率 変動なし】</t>
    </r>
    <rPh sb="79" eb="80">
      <t>ゲン</t>
    </rPh>
    <rPh sb="99" eb="101">
      <t>レイワ</t>
    </rPh>
    <rPh sb="102" eb="104">
      <t>ネンド</t>
    </rPh>
    <rPh sb="106" eb="108">
      <t>シヨウ</t>
    </rPh>
    <rPh sb="108" eb="110">
      <t>スイリョウ</t>
    </rPh>
    <rPh sb="111" eb="113">
      <t>レイワ</t>
    </rPh>
    <rPh sb="114" eb="116">
      <t>ネンド</t>
    </rPh>
    <rPh sb="117" eb="118">
      <t>クラ</t>
    </rPh>
    <rPh sb="119" eb="121">
      <t>ビゾウ</t>
    </rPh>
    <rPh sb="125" eb="126">
      <t>トウ</t>
    </rPh>
    <rPh sb="128" eb="130">
      <t>ケイジョウ</t>
    </rPh>
    <rPh sb="130" eb="132">
      <t>シュウエキ</t>
    </rPh>
    <rPh sb="133" eb="135">
      <t>ゾウカ</t>
    </rPh>
    <rPh sb="144" eb="146">
      <t>セツビ</t>
    </rPh>
    <rPh sb="146" eb="147">
      <t>トウ</t>
    </rPh>
    <rPh sb="148" eb="150">
      <t>ウンテン</t>
    </rPh>
    <rPh sb="151" eb="153">
      <t>ヒツヨウ</t>
    </rPh>
    <rPh sb="168" eb="170">
      <t>ゾウカ</t>
    </rPh>
    <rPh sb="171" eb="173">
      <t>エイキョウ</t>
    </rPh>
    <rPh sb="174" eb="175">
      <t>オオ</t>
    </rPh>
    <rPh sb="178" eb="184">
      <t>ケイジョウシュウシヒリツ</t>
    </rPh>
    <rPh sb="185" eb="187">
      <t>ゲンショウ</t>
    </rPh>
    <rPh sb="353" eb="354">
      <t>ゾウ</t>
    </rPh>
    <rPh sb="386" eb="388">
      <t>ゾウカ</t>
    </rPh>
    <rPh sb="398" eb="399">
      <t>リツ</t>
    </rPh>
    <rPh sb="400" eb="402">
      <t>ゲンショウ</t>
    </rPh>
    <rPh sb="491" eb="492">
      <t>ゲン</t>
    </rPh>
    <rPh sb="503" eb="504">
      <t>ゾウ</t>
    </rPh>
    <rPh sb="517" eb="518">
      <t>ゾウ</t>
    </rPh>
    <rPh sb="524" eb="526">
      <t>ヘンドウ</t>
    </rPh>
    <phoneticPr fontId="5"/>
  </si>
  <si>
    <r>
      <t xml:space="preserve">　施設の老朽化対策については、施設整備計画を策定し、計画的に実施しているものの、管路経年化率を改善するまでには至っていない。（なお、笠岡工業用水道事業の導水施設である笠岡共用導水路は高梁川から笠岡浄水場を結ぶ約22kmの水路であるが、平成３０年度に笠岡１・２・３期の共用施設として耐用年数経過管路延長を重複して計上したため急激な増加となった。）
</t>
    </r>
    <r>
      <rPr>
        <b/>
        <sz val="11"/>
        <color theme="1"/>
        <rFont val="ＭＳ ゴシック"/>
        <family val="3"/>
        <charset val="128"/>
      </rPr>
      <t xml:space="preserve">【有形固定資産減価償却率　0.60％減】
【管路経年化率　0.09％増】
</t>
    </r>
    <r>
      <rPr>
        <sz val="11"/>
        <color theme="1"/>
        <rFont val="ＭＳ ゴシック"/>
        <family val="3"/>
        <charset val="128"/>
      </rPr>
      <t xml:space="preserve">
　管路更新率については、令和３年度以降0.00となり、更新がなされていないように見えるが、管路の二重化や布設替などは施工に複数年を要する工事が大半であり、単年度では効果が見えにくいことが要因と考えている。
</t>
    </r>
    <r>
      <rPr>
        <b/>
        <sz val="11"/>
        <color theme="1"/>
        <rFont val="ＭＳ ゴシック"/>
        <family val="3"/>
        <charset val="128"/>
      </rPr>
      <t>【管路更新率　0.28％減】</t>
    </r>
    <rPh sb="40" eb="42">
      <t>カンロ</t>
    </rPh>
    <rPh sb="42" eb="44">
      <t>ケイネン</t>
    </rPh>
    <rPh sb="44" eb="45">
      <t>カ</t>
    </rPh>
    <rPh sb="45" eb="46">
      <t>リツ</t>
    </rPh>
    <rPh sb="47" eb="49">
      <t>カイゼン</t>
    </rPh>
    <rPh sb="55" eb="56">
      <t>イタ</t>
    </rPh>
    <rPh sb="191" eb="192">
      <t>ゲン</t>
    </rPh>
    <rPh sb="207" eb="208">
      <t>ゾウ</t>
    </rPh>
    <rPh sb="223" eb="225">
      <t>レイワ</t>
    </rPh>
    <rPh sb="226" eb="228">
      <t>ネンド</t>
    </rPh>
    <rPh sb="228" eb="230">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</si>
</sst>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54.33</c:v>
                </c:pt>
                <c:pt idx="1">
                  <c:v>54.68</c:v>
                </c:pt>
                <c:pt idx="2">
                  <c:v>55.15</c:v>
                </c:pt>
                <c:pt idx="3">
                  <c:v>55.99</c:v>
                </c:pt>
                <c:pt idx="4">
                  <c:v>55.39</c:v>
                </c:pt>
              </c:numCache>
            </c:numRef>
          </c:val>
          <c:extLst>
            <c:ext xmlns:c16="http://schemas.microsoft.com/office/drawing/2014/chart" uri="{C3380CC4-5D6E-409C-BE32-E72D297353CC}">
              <c16:uniqueId val="{00000000-F58C-4A1A-844A-8AC27494AC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58.88</c:v>
                </c:pt>
                <c:pt idx="1">
                  <c:v>59.48</c:v>
                </c:pt>
                <c:pt idx="2">
                  <c:v>60.09</c:v>
                </c:pt>
                <c:pt idx="3">
                  <c:v>60.35</c:v>
                </c:pt>
                <c:pt idx="4">
                  <c:v>61.07</c:v>
                </c:pt>
              </c:numCache>
            </c:numRef>
          </c:val>
          <c:smooth val="0"/>
          <c:extLst>
            <c:ext xmlns:c16="http://schemas.microsoft.com/office/drawing/2014/chart" uri="{C3380CC4-5D6E-409C-BE32-E72D297353CC}">
              <c16:uniqueId val="{00000001-F58C-4A1A-844A-8AC27494AC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97-4E6F-8A19-54EEE25920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18.82</c:v>
                </c:pt>
                <c:pt idx="1">
                  <c:v>17.88</c:v>
                </c:pt>
                <c:pt idx="2">
                  <c:v>16.670000000000002</c:v>
                </c:pt>
                <c:pt idx="3">
                  <c:v>9.4700000000000006</c:v>
                </c:pt>
                <c:pt idx="4">
                  <c:v>11.03</c:v>
                </c:pt>
              </c:numCache>
            </c:numRef>
          </c:val>
          <c:smooth val="0"/>
          <c:extLst>
            <c:ext xmlns:c16="http://schemas.microsoft.com/office/drawing/2014/chart" uri="{C3380CC4-5D6E-409C-BE32-E72D297353CC}">
              <c16:uniqueId val="{00000001-8997-4E6F-8A19-54EEE25920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125.57</c:v>
                </c:pt>
                <c:pt idx="1">
                  <c:v>126.52</c:v>
                </c:pt>
                <c:pt idx="2">
                  <c:v>132.9</c:v>
                </c:pt>
                <c:pt idx="3">
                  <c:v>129.27000000000001</c:v>
                </c:pt>
                <c:pt idx="4">
                  <c:v>119.56</c:v>
                </c:pt>
              </c:numCache>
            </c:numRef>
          </c:val>
          <c:extLst>
            <c:ext xmlns:c16="http://schemas.microsoft.com/office/drawing/2014/chart" uri="{C3380CC4-5D6E-409C-BE32-E72D297353CC}">
              <c16:uniqueId val="{00000000-FF25-4E20-8A83-DDFC7EABA7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121.19</c:v>
                </c:pt>
                <c:pt idx="1">
                  <c:v>120.32</c:v>
                </c:pt>
                <c:pt idx="2">
                  <c:v>119.89</c:v>
                </c:pt>
                <c:pt idx="3">
                  <c:v>119.93</c:v>
                </c:pt>
                <c:pt idx="4">
                  <c:v>118.4</c:v>
                </c:pt>
              </c:numCache>
            </c:numRef>
          </c:val>
          <c:smooth val="0"/>
          <c:extLst>
            <c:ext xmlns:c16="http://schemas.microsoft.com/office/drawing/2014/chart" uri="{C3380CC4-5D6E-409C-BE32-E72D297353CC}">
              <c16:uniqueId val="{00000001-FF25-4E20-8A83-DDFC7EABA7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37.14</c:v>
                </c:pt>
                <c:pt idx="1">
                  <c:v>70.86</c:v>
                </c:pt>
                <c:pt idx="2">
                  <c:v>71.849999999999994</c:v>
                </c:pt>
                <c:pt idx="3">
                  <c:v>71.63</c:v>
                </c:pt>
                <c:pt idx="4">
                  <c:v>71.72</c:v>
                </c:pt>
              </c:numCache>
            </c:numRef>
          </c:val>
          <c:extLst>
            <c:ext xmlns:c16="http://schemas.microsoft.com/office/drawing/2014/chart" uri="{C3380CC4-5D6E-409C-BE32-E72D297353CC}">
              <c16:uniqueId val="{00000000-6F0D-4531-B2D6-C38A1C2C90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43.44</c:v>
                </c:pt>
                <c:pt idx="1">
                  <c:v>48.09</c:v>
                </c:pt>
                <c:pt idx="2">
                  <c:v>50.93</c:v>
                </c:pt>
                <c:pt idx="3">
                  <c:v>52.07</c:v>
                </c:pt>
                <c:pt idx="4">
                  <c:v>50.36</c:v>
                </c:pt>
              </c:numCache>
            </c:numRef>
          </c:val>
          <c:smooth val="0"/>
          <c:extLst>
            <c:ext xmlns:c16="http://schemas.microsoft.com/office/drawing/2014/chart" uri="{C3380CC4-5D6E-409C-BE32-E72D297353CC}">
              <c16:uniqueId val="{00000001-6F0D-4531-B2D6-C38A1C2C90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7.0000000000000007E-2</c:v>
                </c:pt>
                <c:pt idx="3">
                  <c:v>0.28000000000000003</c:v>
                </c:pt>
                <c:pt idx="4">
                  <c:v>0</c:v>
                </c:pt>
              </c:numCache>
            </c:numRef>
          </c:val>
          <c:extLst>
            <c:ext xmlns:c16="http://schemas.microsoft.com/office/drawing/2014/chart" uri="{C3380CC4-5D6E-409C-BE32-E72D297353CC}">
              <c16:uniqueId val="{00000000-24E1-43B3-8A20-D8AE53C7F0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0.21</c:v>
                </c:pt>
                <c:pt idx="1">
                  <c:v>0.13</c:v>
                </c:pt>
                <c:pt idx="2">
                  <c:v>0.22</c:v>
                </c:pt>
                <c:pt idx="3">
                  <c:v>0.5</c:v>
                </c:pt>
                <c:pt idx="4">
                  <c:v>0.2</c:v>
                </c:pt>
              </c:numCache>
            </c:numRef>
          </c:val>
          <c:smooth val="0"/>
          <c:extLst>
            <c:ext xmlns:c16="http://schemas.microsoft.com/office/drawing/2014/chart" uri="{C3380CC4-5D6E-409C-BE32-E72D297353CC}">
              <c16:uniqueId val="{00000001-24E1-43B3-8A20-D8AE53C7F0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501.24</c:v>
                </c:pt>
                <c:pt idx="1">
                  <c:v>667.19</c:v>
                </c:pt>
                <c:pt idx="2">
                  <c:v>799.78</c:v>
                </c:pt>
                <c:pt idx="3">
                  <c:v>618.88</c:v>
                </c:pt>
                <c:pt idx="4">
                  <c:v>788.16</c:v>
                </c:pt>
              </c:numCache>
            </c:numRef>
          </c:val>
          <c:extLst>
            <c:ext xmlns:c16="http://schemas.microsoft.com/office/drawing/2014/chart" uri="{C3380CC4-5D6E-409C-BE32-E72D297353CC}">
              <c16:uniqueId val="{00000000-8ADE-4C99-ADB8-6DB135E6A8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379.14</c:v>
                </c:pt>
                <c:pt idx="1">
                  <c:v>394.58</c:v>
                </c:pt>
                <c:pt idx="2">
                  <c:v>368.36</c:v>
                </c:pt>
                <c:pt idx="3">
                  <c:v>380.84</c:v>
                </c:pt>
                <c:pt idx="4">
                  <c:v>424.64</c:v>
                </c:pt>
              </c:numCache>
            </c:numRef>
          </c:val>
          <c:smooth val="0"/>
          <c:extLst>
            <c:ext xmlns:c16="http://schemas.microsoft.com/office/drawing/2014/chart" uri="{C3380CC4-5D6E-409C-BE32-E72D297353CC}">
              <c16:uniqueId val="{00000001-8ADE-4C99-ADB8-6DB135E6A8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104.37</c:v>
                </c:pt>
                <c:pt idx="1">
                  <c:v>80.47</c:v>
                </c:pt>
                <c:pt idx="2">
                  <c:v>55.94</c:v>
                </c:pt>
                <c:pt idx="3">
                  <c:v>38.409999999999997</c:v>
                </c:pt>
                <c:pt idx="4">
                  <c:v>23.95</c:v>
                </c:pt>
              </c:numCache>
            </c:numRef>
          </c:val>
          <c:extLst>
            <c:ext xmlns:c16="http://schemas.microsoft.com/office/drawing/2014/chart" uri="{C3380CC4-5D6E-409C-BE32-E72D297353CC}">
              <c16:uniqueId val="{00000000-3A8D-44E2-A977-7055C247E3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242.57</c:v>
                </c:pt>
                <c:pt idx="1">
                  <c:v>235.79</c:v>
                </c:pt>
                <c:pt idx="2">
                  <c:v>227.51</c:v>
                </c:pt>
                <c:pt idx="3">
                  <c:v>225.72</c:v>
                </c:pt>
                <c:pt idx="4">
                  <c:v>217.8</c:v>
                </c:pt>
              </c:numCache>
            </c:numRef>
          </c:val>
          <c:smooth val="0"/>
          <c:extLst>
            <c:ext xmlns:c16="http://schemas.microsoft.com/office/drawing/2014/chart" uri="{C3380CC4-5D6E-409C-BE32-E72D297353CC}">
              <c16:uniqueId val="{00000001-3A8D-44E2-A977-7055C247E3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124.66</c:v>
                </c:pt>
                <c:pt idx="1">
                  <c:v>125.8</c:v>
                </c:pt>
                <c:pt idx="2">
                  <c:v>132.88999999999999</c:v>
                </c:pt>
                <c:pt idx="3">
                  <c:v>128.38</c:v>
                </c:pt>
                <c:pt idx="4">
                  <c:v>116.98</c:v>
                </c:pt>
              </c:numCache>
            </c:numRef>
          </c:val>
          <c:extLst>
            <c:ext xmlns:c16="http://schemas.microsoft.com/office/drawing/2014/chart" uri="{C3380CC4-5D6E-409C-BE32-E72D297353CC}">
              <c16:uniqueId val="{00000000-98B1-4422-B6C4-9F9936487F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119.17</c:v>
                </c:pt>
                <c:pt idx="1">
                  <c:v>117.72</c:v>
                </c:pt>
                <c:pt idx="2">
                  <c:v>117.69</c:v>
                </c:pt>
                <c:pt idx="3">
                  <c:v>116.75</c:v>
                </c:pt>
                <c:pt idx="4">
                  <c:v>115.48</c:v>
                </c:pt>
              </c:numCache>
            </c:numRef>
          </c:val>
          <c:smooth val="0"/>
          <c:extLst>
            <c:ext xmlns:c16="http://schemas.microsoft.com/office/drawing/2014/chart" uri="{C3380CC4-5D6E-409C-BE32-E72D297353CC}">
              <c16:uniqueId val="{00000001-98B1-4422-B6C4-9F9936487F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9.84</c:v>
                </c:pt>
                <c:pt idx="1">
                  <c:v>9.66</c:v>
                </c:pt>
                <c:pt idx="2">
                  <c:v>9.27</c:v>
                </c:pt>
                <c:pt idx="3">
                  <c:v>9.5399999999999991</c:v>
                </c:pt>
                <c:pt idx="4">
                  <c:v>10.54</c:v>
                </c:pt>
              </c:numCache>
            </c:numRef>
          </c:val>
          <c:extLst>
            <c:ext xmlns:c16="http://schemas.microsoft.com/office/drawing/2014/chart" uri="{C3380CC4-5D6E-409C-BE32-E72D297353CC}">
              <c16:uniqueId val="{00000000-F5DE-423D-AC86-9B45D0D588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16.8</c:v>
                </c:pt>
                <c:pt idx="1">
                  <c:v>17.03</c:v>
                </c:pt>
                <c:pt idx="2">
                  <c:v>17.07</c:v>
                </c:pt>
                <c:pt idx="3">
                  <c:v>17.22</c:v>
                </c:pt>
                <c:pt idx="4">
                  <c:v>17.440000000000001</c:v>
                </c:pt>
              </c:numCache>
            </c:numRef>
          </c:val>
          <c:smooth val="0"/>
          <c:extLst>
            <c:ext xmlns:c16="http://schemas.microsoft.com/office/drawing/2014/chart" uri="{C3380CC4-5D6E-409C-BE32-E72D297353CC}">
              <c16:uniqueId val="{00000001-F5DE-423D-AC86-9B45D0D588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58.72</c:v>
                </c:pt>
                <c:pt idx="1">
                  <c:v>59.74</c:v>
                </c:pt>
                <c:pt idx="2">
                  <c:v>59.52</c:v>
                </c:pt>
                <c:pt idx="3">
                  <c:v>60.14</c:v>
                </c:pt>
                <c:pt idx="4">
                  <c:v>62.04</c:v>
                </c:pt>
              </c:numCache>
            </c:numRef>
          </c:val>
          <c:extLst>
            <c:ext xmlns:c16="http://schemas.microsoft.com/office/drawing/2014/chart" uri="{C3380CC4-5D6E-409C-BE32-E72D297353CC}">
              <c16:uniqueId val="{00000000-FF88-4FB9-ACEC-A959845B62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57.69</c:v>
                </c:pt>
                <c:pt idx="1">
                  <c:v>58.56</c:v>
                </c:pt>
                <c:pt idx="2">
                  <c:v>57.96</c:v>
                </c:pt>
                <c:pt idx="3">
                  <c:v>56</c:v>
                </c:pt>
                <c:pt idx="4">
                  <c:v>56.81</c:v>
                </c:pt>
              </c:numCache>
            </c:numRef>
          </c:val>
          <c:smooth val="0"/>
          <c:extLst>
            <c:ext xmlns:c16="http://schemas.microsoft.com/office/drawing/2014/chart" uri="{C3380CC4-5D6E-409C-BE32-E72D297353CC}">
              <c16:uniqueId val="{00000001-FF88-4FB9-ACEC-A959845B62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96</c:v>
                </c:pt>
                <c:pt idx="1">
                  <c:v>96.17</c:v>
                </c:pt>
                <c:pt idx="2">
                  <c:v>96.2</c:v>
                </c:pt>
                <c:pt idx="3">
                  <c:v>96.07</c:v>
                </c:pt>
                <c:pt idx="4">
                  <c:v>96.07</c:v>
                </c:pt>
              </c:numCache>
            </c:numRef>
          </c:val>
          <c:extLst>
            <c:ext xmlns:c16="http://schemas.microsoft.com/office/drawing/2014/chart" uri="{C3380CC4-5D6E-409C-BE32-E72D297353CC}">
              <c16:uniqueId val="{00000000-0056-46D4-8478-FAEEA0DB0A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79.2</c:v>
                </c:pt>
                <c:pt idx="1">
                  <c:v>80.5</c:v>
                </c:pt>
                <c:pt idx="2">
                  <c:v>80.540000000000006</c:v>
                </c:pt>
                <c:pt idx="3">
                  <c:v>80.08</c:v>
                </c:pt>
                <c:pt idx="4">
                  <c:v>79.69</c:v>
                </c:pt>
              </c:numCache>
            </c:numRef>
          </c:val>
          <c:smooth val="0"/>
          <c:extLst>
            <c:ext xmlns:c16="http://schemas.microsoft.com/office/drawing/2014/chart" uri="{C3380CC4-5D6E-409C-BE32-E72D297353CC}">
              <c16:uniqueId val="{00000001-0056-46D4-8478-FAEEA0DB0A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Q46" zoomScaleNormal="10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岡山県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761900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7</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472720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94.1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117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731940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125.57</v>
      </c>
      <c r="Y32" s="121"/>
      <c r="Z32" s="121"/>
      <c r="AA32" s="121"/>
      <c r="AB32" s="121"/>
      <c r="AC32" s="121"/>
      <c r="AD32" s="121"/>
      <c r="AE32" s="121"/>
      <c r="AF32" s="121"/>
      <c r="AG32" s="121"/>
      <c r="AH32" s="121"/>
      <c r="AI32" s="121"/>
      <c r="AJ32" s="121"/>
      <c r="AK32" s="121"/>
      <c r="AL32" s="121"/>
      <c r="AM32" s="121"/>
      <c r="AN32" s="121"/>
      <c r="AO32" s="121"/>
      <c r="AP32" s="121"/>
      <c r="AQ32" s="122"/>
      <c r="AR32" s="120">
        <f>データ!U6</f>
        <v>126.52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132.9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129.27000000000001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119.56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501.24</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667.19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799.78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618.88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788.16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104.37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80.47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55.94</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38.409999999999997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23.95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121.19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120.32</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119.89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119.93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118.4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18.82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17.88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16.670000000000002</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9.4700000000000006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11.03</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379.14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394.58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368.36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380.84</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424.64</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242.57</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235.79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227.51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225.72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217.8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124.66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125.8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132.88999999999999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128.38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116.98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9.84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9.66</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9.27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9.5399999999999991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10.54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58.72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59.74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59.52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60.14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62.04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96</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96.17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96.2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96.07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96.07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119.17</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117.72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117.69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116.75</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115.48</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16.8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17.03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17.07</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17.22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17.440000000000001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57.69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58.56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57.96</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56</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56.81</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79.2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80.540000000000006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80.08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79.69</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54.33</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54.68</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55.15</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55.99</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55.39</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37.14</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70.86</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71.849999999999994</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71.63</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71.72</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7.0000000000000007E-2</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0.28000000000000003</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58.88</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59.48</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60.09</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60.35</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61.07</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43.44</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48.09</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50.93</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52.07</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50.36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0.21</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0.13</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0.22</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0.5</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【76.67】</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【60.20】</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【48.27】</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9K47t286xQ0iB319JgtS2YCaeRi7gtLH9OV1lpF/9TfSI7V/CLP538cjHAAYZeHEoKsmwJg6VAPDoHWZbUEg1A==" saltValue="8/a2B4MdLEIFavylEDAmH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125.57</v>
      </c>
      <c r="U6" s="35">
        <f>U7</f>
        <v>126.52</v>
      </c>
      <c r="V6" s="35">
        <f>V7</f>
        <v>132.9</v>
      </c>
      <c r="W6" s="35">
        <f>W7</f>
        <v>129.27000000000001</v>
      </c>
      <c r="X6" s="35">
        <f t="shared" si="3"/>
        <v>119.56</v>
      </c>
      <c r="Y6" s="35">
        <f t="shared" si="3"/>
        <v>121.19</v>
      </c>
      <c r="Z6" s="35">
        <f t="shared" si="3"/>
        <v>120.32</v>
      </c>
      <c r="AA6" s="35">
        <f t="shared" si="3"/>
        <v>119.89</v>
      </c>
      <c r="AB6" s="35">
        <f t="shared" si="3"/>
        <v>119.93</v>
      </c>
      <c r="AC6" s="35">
        <f t="shared" si="3"/>
        <v>118.4</v>
      </c>
      <c r="AD6" s="33" t="str">
        <f>IF(AD7="-","【-】","【"&amp;SUBSTITUTE(TEXT(AD7,"#,##0.00"),"-","△")&amp;"】")</f>
        <v>【117.41】</v>
      </c>
      <c r="AE6" s="35">
        <f t="shared" si="3"/>
        <v>0</v>
      </c>
      <c r="AF6" s="35">
        <f>AF7</f>
        <v>0</v>
      </c>
      <c r="AG6" s="35">
        <f>AG7</f>
        <v>0</v>
      </c>
      <c r="AH6" s="35">
        <f>AH7</f>
        <v>0</v>
      </c>
      <c r="AI6" s="35">
        <f t="shared" si="3"/>
        <v>0</v>
      </c>
      <c r="AJ6" s="35">
        <f t="shared" si="3"/>
        <v>18.82</v>
      </c>
      <c r="AK6" s="35">
        <f t="shared" si="3"/>
        <v>17.88</v>
      </c>
      <c r="AL6" s="35">
        <f t="shared" si="3"/>
        <v>16.670000000000002</v>
      </c>
      <c r="AM6" s="35">
        <f t="shared" si="3"/>
        <v>9.4700000000000006</v>
      </c>
      <c r="AN6" s="35">
        <f t="shared" si="3"/>
        <v>11.03</v>
      </c>
      <c r="AO6" s="33" t="str">
        <f>IF(AO7="-","【-】","【"&amp;SUBSTITUTE(TEXT(AO7,"#,##0.00"),"-","△")&amp;"】")</f>
        <v>【23.68】</v>
      </c>
      <c r="AP6" s="35">
        <f t="shared" si="3"/>
        <v>501.24</v>
      </c>
      <c r="AQ6" s="35">
        <f>AQ7</f>
        <v>667.19</v>
      </c>
      <c r="AR6" s="35">
        <f>AR7</f>
        <v>799.78</v>
      </c>
      <c r="AS6" s="35">
        <f>AS7</f>
        <v>618.88</v>
      </c>
      <c r="AT6" s="35">
        <f t="shared" si="3"/>
        <v>788.16</v>
      </c>
      <c r="AU6" s="35">
        <f t="shared" si="3"/>
        <v>379.14</v>
      </c>
      <c r="AV6" s="35">
        <f t="shared" si="3"/>
        <v>394.58</v>
      </c>
      <c r="AW6" s="35">
        <f t="shared" si="3"/>
        <v>368.36</v>
      </c>
      <c r="AX6" s="35">
        <f t="shared" si="3"/>
        <v>380.84</v>
      </c>
      <c r="AY6" s="35">
        <f t="shared" si="3"/>
        <v>424.64</v>
      </c>
      <c r="AZ6" s="33" t="str">
        <f>IF(AZ7="-","【-】","【"&amp;SUBSTITUTE(TEXT(AZ7,"#,##0.00"),"-","△")&amp;"】")</f>
        <v>【462.72】</v>
      </c>
      <c r="BA6" s="35">
        <f t="shared" si="3"/>
        <v>104.37</v>
      </c>
      <c r="BB6" s="35">
        <f>BB7</f>
        <v>80.47</v>
      </c>
      <c r="BC6" s="35">
        <f>BC7</f>
        <v>55.94</v>
      </c>
      <c r="BD6" s="35">
        <f>BD7</f>
        <v>38.409999999999997</v>
      </c>
      <c r="BE6" s="35">
        <f t="shared" si="3"/>
        <v>23.95</v>
      </c>
      <c r="BF6" s="35">
        <f t="shared" si="3"/>
        <v>242.57</v>
      </c>
      <c r="BG6" s="35">
        <f t="shared" si="3"/>
        <v>235.79</v>
      </c>
      <c r="BH6" s="35">
        <f t="shared" si="3"/>
        <v>227.51</v>
      </c>
      <c r="BI6" s="35">
        <f t="shared" si="3"/>
        <v>225.72</v>
      </c>
      <c r="BJ6" s="35">
        <f t="shared" si="3"/>
        <v>217.8</v>
      </c>
      <c r="BK6" s="33" t="str">
        <f>IF(BK7="-","【-】","【"&amp;SUBSTITUTE(TEXT(BK7,"#,##0.00"),"-","△")&amp;"】")</f>
        <v>【233.92】</v>
      </c>
      <c r="BL6" s="35">
        <f t="shared" si="3"/>
        <v>124.66</v>
      </c>
      <c r="BM6" s="35">
        <f>BM7</f>
        <v>125.8</v>
      </c>
      <c r="BN6" s="35">
        <f>BN7</f>
        <v>132.88999999999999</v>
      </c>
      <c r="BO6" s="35">
        <f>BO7</f>
        <v>128.38</v>
      </c>
      <c r="BP6" s="35">
        <f t="shared" si="3"/>
        <v>116.98</v>
      </c>
      <c r="BQ6" s="35">
        <f t="shared" si="3"/>
        <v>119.17</v>
      </c>
      <c r="BR6" s="35">
        <f t="shared" si="3"/>
        <v>117.72</v>
      </c>
      <c r="BS6" s="35">
        <f t="shared" si="3"/>
        <v>117.69</v>
      </c>
      <c r="BT6" s="35">
        <f t="shared" si="3"/>
        <v>116.75</v>
      </c>
      <c r="BU6" s="35">
        <f t="shared" si="3"/>
        <v>115.48</v>
      </c>
      <c r="BV6" s="33" t="str">
        <f>IF(BV7="-","【-】","【"&amp;SUBSTITUTE(TEXT(BV7,"#,##0.00"),"-","△")&amp;"】")</f>
        <v>【112.31】</v>
      </c>
      <c r="BW6" s="35">
        <f t="shared" si="3"/>
        <v>9.84</v>
      </c>
      <c r="BX6" s="35">
        <f>BX7</f>
        <v>9.66</v>
      </c>
      <c r="BY6" s="35">
        <f>BY7</f>
        <v>9.27</v>
      </c>
      <c r="BZ6" s="35">
        <f>BZ7</f>
        <v>9.5399999999999991</v>
      </c>
      <c r="CA6" s="35">
        <f t="shared" si="3"/>
        <v>10.54</v>
      </c>
      <c r="CB6" s="35">
        <f t="shared" si="3"/>
        <v>16.8</v>
      </c>
      <c r="CC6" s="35">
        <f t="shared" si="3"/>
        <v>17.03</v>
      </c>
      <c r="CD6" s="35">
        <f t="shared" si="3"/>
        <v>17.07</v>
      </c>
      <c r="CE6" s="35">
        <f t="shared" si="3"/>
        <v>17.22</v>
      </c>
      <c r="CF6" s="35">
        <f t="shared" ref="CF6" si="4">CF7</f>
        <v>17.440000000000001</v>
      </c>
      <c r="CG6" s="33" t="str">
        <f>IF(CG7="-","【-】","【"&amp;SUBSTITUTE(TEXT(CG7,"#,##0.00"),"-","△")&amp;"】")</f>
        <v>【19.07】</v>
      </c>
      <c r="CH6" s="35">
        <f t="shared" ref="CH6:CQ6" si="5">CH7</f>
        <v>58.72</v>
      </c>
      <c r="CI6" s="35">
        <f>CI7</f>
        <v>59.74</v>
      </c>
      <c r="CJ6" s="35">
        <f>CJ7</f>
        <v>59.52</v>
      </c>
      <c r="CK6" s="35">
        <f>CK7</f>
        <v>60.14</v>
      </c>
      <c r="CL6" s="35">
        <f t="shared" si="5"/>
        <v>62.04</v>
      </c>
      <c r="CM6" s="35">
        <f t="shared" si="5"/>
        <v>57.69</v>
      </c>
      <c r="CN6" s="35">
        <f t="shared" si="5"/>
        <v>58.56</v>
      </c>
      <c r="CO6" s="35">
        <f t="shared" si="5"/>
        <v>57.96</v>
      </c>
      <c r="CP6" s="35">
        <f t="shared" si="5"/>
        <v>56</v>
      </c>
      <c r="CQ6" s="35">
        <f t="shared" si="5"/>
        <v>56.81</v>
      </c>
      <c r="CR6" s="33" t="str">
        <f>IF(CR7="-","【-】","【"&amp;SUBSTITUTE(TEXT(CR7,"#,##0.00"),"-","△")&amp;"】")</f>
        <v>【54.01】</v>
      </c>
      <c r="CS6" s="35">
        <f t="shared" ref="CS6:DB6" si="6">CS7</f>
        <v>96</v>
      </c>
      <c r="CT6" s="35">
        <f>CT7</f>
        <v>96.17</v>
      </c>
      <c r="CU6" s="35">
        <f>CU7</f>
        <v>96.2</v>
      </c>
      <c r="CV6" s="35">
        <f>CV7</f>
        <v>96.07</v>
      </c>
      <c r="CW6" s="35">
        <f t="shared" si="6"/>
        <v>96.07</v>
      </c>
      <c r="CX6" s="35">
        <f t="shared" si="6"/>
        <v>79.2</v>
      </c>
      <c r="CY6" s="35">
        <f t="shared" si="6"/>
        <v>80.5</v>
      </c>
      <c r="CZ6" s="35">
        <f t="shared" si="6"/>
        <v>80.540000000000006</v>
      </c>
      <c r="DA6" s="35">
        <f t="shared" si="6"/>
        <v>80.08</v>
      </c>
      <c r="DB6" s="35">
        <f t="shared" si="6"/>
        <v>79.69</v>
      </c>
      <c r="DC6" s="33" t="str">
        <f>IF(DC7="-","【-】","【"&amp;SUBSTITUTE(TEXT(DC7,"#,##0.00"),"-","△")&amp;"】")</f>
        <v>【76.67】</v>
      </c>
      <c r="DD6" s="35">
        <f t="shared" ref="DD6:DM6" si="7">DD7</f>
        <v>54.33</v>
      </c>
      <c r="DE6" s="35">
        <f>DE7</f>
        <v>54.68</v>
      </c>
      <c r="DF6" s="35">
        <f>DF7</f>
        <v>55.15</v>
      </c>
      <c r="DG6" s="35">
        <f>DG7</f>
        <v>55.99</v>
      </c>
      <c r="DH6" s="35">
        <f t="shared" si="7"/>
        <v>55.39</v>
      </c>
      <c r="DI6" s="35">
        <f t="shared" si="7"/>
        <v>58.88</v>
      </c>
      <c r="DJ6" s="35">
        <f t="shared" si="7"/>
        <v>59.48</v>
      </c>
      <c r="DK6" s="35">
        <f t="shared" si="7"/>
        <v>60.09</v>
      </c>
      <c r="DL6" s="35">
        <f t="shared" si="7"/>
        <v>60.35</v>
      </c>
      <c r="DM6" s="35">
        <f t="shared" si="7"/>
        <v>61.07</v>
      </c>
      <c r="DN6" s="33" t="str">
        <f>IF(DN7="-","【-】","【"&amp;SUBSTITUTE(TEXT(DN7,"#,##0.00"),"-","△")&amp;"】")</f>
        <v>【60.20】</v>
      </c>
      <c r="DO6" s="35">
        <f t="shared" ref="DO6:DX6" si="8">DO7</f>
        <v>37.14</v>
      </c>
      <c r="DP6" s="35">
        <f>DP7</f>
        <v>70.86</v>
      </c>
      <c r="DQ6" s="35">
        <f>DQ7</f>
        <v>71.849999999999994</v>
      </c>
      <c r="DR6" s="35">
        <f>DR7</f>
        <v>71.63</v>
      </c>
      <c r="DS6" s="35">
        <f t="shared" si="8"/>
        <v>71.72</v>
      </c>
      <c r="DT6" s="35">
        <f t="shared" si="8"/>
        <v>43.44</v>
      </c>
      <c r="DU6" s="35">
        <f t="shared" si="8"/>
        <v>48.09</v>
      </c>
      <c r="DV6" s="35">
        <f t="shared" si="8"/>
        <v>50.93</v>
      </c>
      <c r="DW6" s="35">
        <f t="shared" si="8"/>
        <v>52.07</v>
      </c>
      <c r="DX6" s="35">
        <f t="shared" si="8"/>
        <v>50.36</v>
      </c>
      <c r="DY6" s="33" t="str">
        <f>IF(DY7="-","【-】","【"&amp;SUBSTITUTE(TEXT(DY7,"#,##0.00"),"-","△")&amp;"】")</f>
        <v>【48.27】</v>
      </c>
      <c r="DZ6" s="35">
        <f t="shared" ref="DZ6:EI6" si="9">DZ7</f>
        <v>0</v>
      </c>
      <c r="EA6" s="35">
        <f>EA7</f>
        <v>0</v>
      </c>
      <c r="EB6" s="35">
        <f>EB7</f>
        <v>7.0000000000000007E-2</v>
      </c>
      <c r="EC6" s="35">
        <f>EC7</f>
        <v>0.28000000000000003</v>
      </c>
      <c r="ED6" s="35">
        <f t="shared" si="9"/>
        <v>0</v>
      </c>
      <c r="EE6" s="35">
        <f t="shared" si="9"/>
        <v>0.21</v>
      </c>
      <c r="EF6" s="35">
        <f t="shared" si="9"/>
        <v>0.13</v>
      </c>
      <c r="EG6" s="35">
        <f t="shared" si="9"/>
        <v>0.22</v>
      </c>
      <c r="EH6" s="35">
        <f t="shared" si="9"/>
        <v>0.5</v>
      </c>
      <c r="EI6" s="35">
        <f t="shared" si="9"/>
        <v>0.2</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761900</v>
      </c>
      <c r="L7" s="37" t="s">
        <v>96</v>
      </c>
      <c r="M7" s="38">
        <v>7</v>
      </c>
      <c r="N7" s="38">
        <v>472720</v>
      </c>
      <c r="O7" s="39" t="s">
        <v>97</v>
      </c>
      <c r="P7" s="39">
        <v>94.1</v>
      </c>
      <c r="Q7" s="38">
        <v>117</v>
      </c>
      <c r="R7" s="38">
        <v>731940</v>
      </c>
      <c r="S7" s="37" t="s">
        <v>98</v>
      </c>
      <c r="T7" s="40">
        <v>125.57</v>
      </c>
      <c r="U7" s="40">
        <v>126.52</v>
      </c>
      <c r="V7" s="40">
        <v>132.9</v>
      </c>
      <c r="W7" s="40">
        <v>129.27000000000001</v>
      </c>
      <c r="X7" s="40">
        <v>119.56</v>
      </c>
      <c r="Y7" s="40">
        <v>121.19</v>
      </c>
      <c r="Z7" s="40">
        <v>120.32</v>
      </c>
      <c r="AA7" s="40">
        <v>119.89</v>
      </c>
      <c r="AB7" s="40">
        <v>119.93</v>
      </c>
      <c r="AC7" s="41">
        <v>118.4</v>
      </c>
      <c r="AD7" s="40">
        <v>117.41</v>
      </c>
      <c r="AE7" s="40">
        <v>0</v>
      </c>
      <c r="AF7" s="40">
        <v>0</v>
      </c>
      <c r="AG7" s="40">
        <v>0</v>
      </c>
      <c r="AH7" s="40">
        <v>0</v>
      </c>
      <c r="AI7" s="40">
        <v>0</v>
      </c>
      <c r="AJ7" s="40">
        <v>18.82</v>
      </c>
      <c r="AK7" s="40">
        <v>17.88</v>
      </c>
      <c r="AL7" s="40">
        <v>16.670000000000002</v>
      </c>
      <c r="AM7" s="40">
        <v>9.4700000000000006</v>
      </c>
      <c r="AN7" s="40">
        <v>11.03</v>
      </c>
      <c r="AO7" s="40">
        <v>23.68</v>
      </c>
      <c r="AP7" s="40">
        <v>501.24</v>
      </c>
      <c r="AQ7" s="40">
        <v>667.19</v>
      </c>
      <c r="AR7" s="40">
        <v>799.78</v>
      </c>
      <c r="AS7" s="40">
        <v>618.88</v>
      </c>
      <c r="AT7" s="40">
        <v>788.16</v>
      </c>
      <c r="AU7" s="40">
        <v>379.14</v>
      </c>
      <c r="AV7" s="40">
        <v>394.58</v>
      </c>
      <c r="AW7" s="40">
        <v>368.36</v>
      </c>
      <c r="AX7" s="40">
        <v>380.84</v>
      </c>
      <c r="AY7" s="40">
        <v>424.64</v>
      </c>
      <c r="AZ7" s="40">
        <v>462.72</v>
      </c>
      <c r="BA7" s="40">
        <v>104.37</v>
      </c>
      <c r="BB7" s="40">
        <v>80.47</v>
      </c>
      <c r="BC7" s="40">
        <v>55.94</v>
      </c>
      <c r="BD7" s="40">
        <v>38.409999999999997</v>
      </c>
      <c r="BE7" s="40">
        <v>23.95</v>
      </c>
      <c r="BF7" s="40">
        <v>242.57</v>
      </c>
      <c r="BG7" s="40">
        <v>235.79</v>
      </c>
      <c r="BH7" s="40">
        <v>227.51</v>
      </c>
      <c r="BI7" s="40">
        <v>225.72</v>
      </c>
      <c r="BJ7" s="40">
        <v>217.8</v>
      </c>
      <c r="BK7" s="40">
        <v>233.92</v>
      </c>
      <c r="BL7" s="40">
        <v>124.66</v>
      </c>
      <c r="BM7" s="40">
        <v>125.8</v>
      </c>
      <c r="BN7" s="40">
        <v>132.88999999999999</v>
      </c>
      <c r="BO7" s="40">
        <v>128.38</v>
      </c>
      <c r="BP7" s="40">
        <v>116.98</v>
      </c>
      <c r="BQ7" s="40">
        <v>119.17</v>
      </c>
      <c r="BR7" s="40">
        <v>117.72</v>
      </c>
      <c r="BS7" s="40">
        <v>117.69</v>
      </c>
      <c r="BT7" s="40">
        <v>116.75</v>
      </c>
      <c r="BU7" s="40">
        <v>115.48</v>
      </c>
      <c r="BV7" s="40">
        <v>112.31</v>
      </c>
      <c r="BW7" s="40">
        <v>9.84</v>
      </c>
      <c r="BX7" s="40">
        <v>9.66</v>
      </c>
      <c r="BY7" s="40">
        <v>9.27</v>
      </c>
      <c r="BZ7" s="40">
        <v>9.5399999999999991</v>
      </c>
      <c r="CA7" s="40">
        <v>10.54</v>
      </c>
      <c r="CB7" s="40">
        <v>16.8</v>
      </c>
      <c r="CC7" s="40">
        <v>17.03</v>
      </c>
      <c r="CD7" s="40">
        <v>17.07</v>
      </c>
      <c r="CE7" s="40">
        <v>17.22</v>
      </c>
      <c r="CF7" s="40">
        <v>17.440000000000001</v>
      </c>
      <c r="CG7" s="40">
        <v>19.07</v>
      </c>
      <c r="CH7" s="40">
        <v>58.72</v>
      </c>
      <c r="CI7" s="40">
        <v>59.74</v>
      </c>
      <c r="CJ7" s="40">
        <v>59.52</v>
      </c>
      <c r="CK7" s="40">
        <v>60.14</v>
      </c>
      <c r="CL7" s="40">
        <v>62.04</v>
      </c>
      <c r="CM7" s="40">
        <v>57.69</v>
      </c>
      <c r="CN7" s="40">
        <v>58.56</v>
      </c>
      <c r="CO7" s="40">
        <v>57.96</v>
      </c>
      <c r="CP7" s="40">
        <v>56</v>
      </c>
      <c r="CQ7" s="40">
        <v>56.81</v>
      </c>
      <c r="CR7" s="40">
        <v>54.01</v>
      </c>
      <c r="CS7" s="40">
        <v>96</v>
      </c>
      <c r="CT7" s="40">
        <v>96.17</v>
      </c>
      <c r="CU7" s="40">
        <v>96.2</v>
      </c>
      <c r="CV7" s="40">
        <v>96.07</v>
      </c>
      <c r="CW7" s="40">
        <v>96.07</v>
      </c>
      <c r="CX7" s="40">
        <v>79.2</v>
      </c>
      <c r="CY7" s="40">
        <v>80.5</v>
      </c>
      <c r="CZ7" s="40">
        <v>80.540000000000006</v>
      </c>
      <c r="DA7" s="40">
        <v>80.08</v>
      </c>
      <c r="DB7" s="40">
        <v>79.69</v>
      </c>
      <c r="DC7" s="40">
        <v>76.67</v>
      </c>
      <c r="DD7" s="40">
        <v>54.33</v>
      </c>
      <c r="DE7" s="40">
        <v>54.68</v>
      </c>
      <c r="DF7" s="40">
        <v>55.15</v>
      </c>
      <c r="DG7" s="40">
        <v>55.99</v>
      </c>
      <c r="DH7" s="40">
        <v>55.39</v>
      </c>
      <c r="DI7" s="40">
        <v>58.88</v>
      </c>
      <c r="DJ7" s="40">
        <v>59.48</v>
      </c>
      <c r="DK7" s="40">
        <v>60.09</v>
      </c>
      <c r="DL7" s="40">
        <v>60.35</v>
      </c>
      <c r="DM7" s="40">
        <v>61.07</v>
      </c>
      <c r="DN7" s="40">
        <v>60.2</v>
      </c>
      <c r="DO7" s="40">
        <v>37.14</v>
      </c>
      <c r="DP7" s="40">
        <v>70.86</v>
      </c>
      <c r="DQ7" s="40">
        <v>71.849999999999994</v>
      </c>
      <c r="DR7" s="40">
        <v>71.63</v>
      </c>
      <c r="DS7" s="40">
        <v>71.72</v>
      </c>
      <c r="DT7" s="40">
        <v>43.44</v>
      </c>
      <c r="DU7" s="40">
        <v>48.09</v>
      </c>
      <c r="DV7" s="40">
        <v>50.93</v>
      </c>
      <c r="DW7" s="40">
        <v>52.07</v>
      </c>
      <c r="DX7" s="40">
        <v>50.36</v>
      </c>
      <c r="DY7" s="40">
        <v>48.27</v>
      </c>
      <c r="DZ7" s="40">
        <v>0</v>
      </c>
      <c r="EA7" s="40">
        <v>0</v>
      </c>
      <c r="EB7" s="40">
        <v>7.0000000000000007E-2</v>
      </c>
      <c r="EC7" s="40">
        <v>0.28000000000000003</v>
      </c>
      <c r="ED7" s="40">
        <v>0</v>
      </c>
      <c r="EE7" s="40">
        <v>0.21</v>
      </c>
      <c r="EF7" s="40">
        <v>0.13</v>
      </c>
      <c r="EG7" s="40">
        <v>0.22</v>
      </c>
      <c r="EH7" s="40">
        <v>0.5</v>
      </c>
      <c r="EI7" s="40">
        <v>0.2</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125.57</v>
      </c>
      <c r="V11" s="48">
        <f>IF(U6="-",NA(),U6)</f>
        <v>126.52</v>
      </c>
      <c r="W11" s="48">
        <f>IF(V6="-",NA(),V6)</f>
        <v>132.9</v>
      </c>
      <c r="X11" s="48">
        <f>IF(W6="-",NA(),W6)</f>
        <v>129.27000000000001</v>
      </c>
      <c r="Y11" s="48">
        <f>IF(X6="-",NA(),X6)</f>
        <v>119.56</v>
      </c>
      <c r="AE11" s="47" t="s">
        <v>23</v>
      </c>
      <c r="AF11" s="48">
        <f>IF(AE6="-",NA(),AE6)</f>
        <v>0</v>
      </c>
      <c r="AG11" s="48">
        <f>IF(AF6="-",NA(),AF6)</f>
        <v>0</v>
      </c>
      <c r="AH11" s="48">
        <f>IF(AG6="-",NA(),AG6)</f>
        <v>0</v>
      </c>
      <c r="AI11" s="48">
        <f>IF(AH6="-",NA(),AH6)</f>
        <v>0</v>
      </c>
      <c r="AJ11" s="48">
        <f>IF(AI6="-",NA(),AI6)</f>
        <v>0</v>
      </c>
      <c r="AP11" s="47" t="s">
        <v>23</v>
      </c>
      <c r="AQ11" s="48">
        <f>IF(AP6="-",NA(),AP6)</f>
        <v>501.24</v>
      </c>
      <c r="AR11" s="48">
        <f>IF(AQ6="-",NA(),AQ6)</f>
        <v>667.19</v>
      </c>
      <c r="AS11" s="48">
        <f>IF(AR6="-",NA(),AR6)</f>
        <v>799.78</v>
      </c>
      <c r="AT11" s="48">
        <f>IF(AS6="-",NA(),AS6)</f>
        <v>618.88</v>
      </c>
      <c r="AU11" s="48">
        <f>IF(AT6="-",NA(),AT6)</f>
        <v>788.16</v>
      </c>
      <c r="BA11" s="47" t="s">
        <v>23</v>
      </c>
      <c r="BB11" s="48">
        <f>IF(BA6="-",NA(),BA6)</f>
        <v>104.37</v>
      </c>
      <c r="BC11" s="48">
        <f>IF(BB6="-",NA(),BB6)</f>
        <v>80.47</v>
      </c>
      <c r="BD11" s="48">
        <f>IF(BC6="-",NA(),BC6)</f>
        <v>55.94</v>
      </c>
      <c r="BE11" s="48">
        <f>IF(BD6="-",NA(),BD6)</f>
        <v>38.409999999999997</v>
      </c>
      <c r="BF11" s="48">
        <f>IF(BE6="-",NA(),BE6)</f>
        <v>23.95</v>
      </c>
      <c r="BL11" s="47" t="s">
        <v>23</v>
      </c>
      <c r="BM11" s="48">
        <f>IF(BL6="-",NA(),BL6)</f>
        <v>124.66</v>
      </c>
      <c r="BN11" s="48">
        <f>IF(BM6="-",NA(),BM6)</f>
        <v>125.8</v>
      </c>
      <c r="BO11" s="48">
        <f>IF(BN6="-",NA(),BN6)</f>
        <v>132.88999999999999</v>
      </c>
      <c r="BP11" s="48">
        <f>IF(BO6="-",NA(),BO6)</f>
        <v>128.38</v>
      </c>
      <c r="BQ11" s="48">
        <f>IF(BP6="-",NA(),BP6)</f>
        <v>116.98</v>
      </c>
      <c r="BW11" s="47" t="s">
        <v>23</v>
      </c>
      <c r="BX11" s="48">
        <f>IF(BW6="-",NA(),BW6)</f>
        <v>9.84</v>
      </c>
      <c r="BY11" s="48">
        <f>IF(BX6="-",NA(),BX6)</f>
        <v>9.66</v>
      </c>
      <c r="BZ11" s="48">
        <f>IF(BY6="-",NA(),BY6)</f>
        <v>9.27</v>
      </c>
      <c r="CA11" s="48">
        <f>IF(BZ6="-",NA(),BZ6)</f>
        <v>9.5399999999999991</v>
      </c>
      <c r="CB11" s="48">
        <f>IF(CA6="-",NA(),CA6)</f>
        <v>10.54</v>
      </c>
      <c r="CH11" s="47" t="s">
        <v>23</v>
      </c>
      <c r="CI11" s="48">
        <f>IF(CH6="-",NA(),CH6)</f>
        <v>58.72</v>
      </c>
      <c r="CJ11" s="48">
        <f>IF(CI6="-",NA(),CI6)</f>
        <v>59.74</v>
      </c>
      <c r="CK11" s="48">
        <f>IF(CJ6="-",NA(),CJ6)</f>
        <v>59.52</v>
      </c>
      <c r="CL11" s="48">
        <f>IF(CK6="-",NA(),CK6)</f>
        <v>60.14</v>
      </c>
      <c r="CM11" s="48">
        <f>IF(CL6="-",NA(),CL6)</f>
        <v>62.04</v>
      </c>
      <c r="CS11" s="47" t="s">
        <v>23</v>
      </c>
      <c r="CT11" s="48">
        <f>IF(CS6="-",NA(),CS6)</f>
        <v>96</v>
      </c>
      <c r="CU11" s="48">
        <f>IF(CT6="-",NA(),CT6)</f>
        <v>96.17</v>
      </c>
      <c r="CV11" s="48">
        <f>IF(CU6="-",NA(),CU6)</f>
        <v>96.2</v>
      </c>
      <c r="CW11" s="48">
        <f>IF(CV6="-",NA(),CV6)</f>
        <v>96.07</v>
      </c>
      <c r="CX11" s="48">
        <f>IF(CW6="-",NA(),CW6)</f>
        <v>96.07</v>
      </c>
      <c r="DD11" s="47" t="s">
        <v>23</v>
      </c>
      <c r="DE11" s="48">
        <f>IF(DD6="-",NA(),DD6)</f>
        <v>54.33</v>
      </c>
      <c r="DF11" s="48">
        <f>IF(DE6="-",NA(),DE6)</f>
        <v>54.68</v>
      </c>
      <c r="DG11" s="48">
        <f>IF(DF6="-",NA(),DF6)</f>
        <v>55.15</v>
      </c>
      <c r="DH11" s="48">
        <f>IF(DG6="-",NA(),DG6)</f>
        <v>55.99</v>
      </c>
      <c r="DI11" s="48">
        <f>IF(DH6="-",NA(),DH6)</f>
        <v>55.39</v>
      </c>
      <c r="DO11" s="47" t="s">
        <v>23</v>
      </c>
      <c r="DP11" s="48">
        <f>IF(DO6="-",NA(),DO6)</f>
        <v>37.14</v>
      </c>
      <c r="DQ11" s="48">
        <f>IF(DP6="-",NA(),DP6)</f>
        <v>70.86</v>
      </c>
      <c r="DR11" s="48">
        <f>IF(DQ6="-",NA(),DQ6)</f>
        <v>71.849999999999994</v>
      </c>
      <c r="DS11" s="48">
        <f>IF(DR6="-",NA(),DR6)</f>
        <v>71.63</v>
      </c>
      <c r="DT11" s="48">
        <f>IF(DS6="-",NA(),DS6)</f>
        <v>71.72</v>
      </c>
      <c r="DZ11" s="47" t="s">
        <v>23</v>
      </c>
      <c r="EA11" s="48">
        <f>IF(DZ6="-",NA(),DZ6)</f>
        <v>0</v>
      </c>
      <c r="EB11" s="48">
        <f>IF(EA6="-",NA(),EA6)</f>
        <v>0</v>
      </c>
      <c r="EC11" s="48">
        <f>IF(EB6="-",NA(),EB6)</f>
        <v>7.0000000000000007E-2</v>
      </c>
      <c r="ED11" s="48">
        <f>IF(EC6="-",NA(),EC6)</f>
        <v>0.28000000000000003</v>
      </c>
      <c r="EE11" s="48">
        <f>IF(ED6="-",NA(),ED6)</f>
        <v>0</v>
      </c>
    </row>
    <row r="12" spans="1:140" x14ac:dyDescent="0.15">
      <c r="T12" s="47" t="s">
        <v>24</v>
      </c>
      <c r="U12" s="48">
        <f>IF(Y6="-",NA(),Y6)</f>
        <v>121.19</v>
      </c>
      <c r="V12" s="48">
        <f>IF(Z6="-",NA(),Z6)</f>
        <v>120.32</v>
      </c>
      <c r="W12" s="48">
        <f>IF(AA6="-",NA(),AA6)</f>
        <v>119.89</v>
      </c>
      <c r="X12" s="48">
        <f>IF(AB6="-",NA(),AB6)</f>
        <v>119.93</v>
      </c>
      <c r="Y12" s="48">
        <f>IF(AC6="-",NA(),AC6)</f>
        <v>118.4</v>
      </c>
      <c r="AE12" s="47" t="s">
        <v>24</v>
      </c>
      <c r="AF12" s="48">
        <f>IF(AJ6="-",NA(),AJ6)</f>
        <v>18.82</v>
      </c>
      <c r="AG12" s="48">
        <f t="shared" ref="AG12:AJ12" si="10">IF(AK6="-",NA(),AK6)</f>
        <v>17.88</v>
      </c>
      <c r="AH12" s="48">
        <f t="shared" si="10"/>
        <v>16.670000000000002</v>
      </c>
      <c r="AI12" s="48">
        <f t="shared" si="10"/>
        <v>9.4700000000000006</v>
      </c>
      <c r="AJ12" s="48">
        <f t="shared" si="10"/>
        <v>11.03</v>
      </c>
      <c r="AP12" s="47" t="s">
        <v>24</v>
      </c>
      <c r="AQ12" s="48">
        <f>IF(AU6="-",NA(),AU6)</f>
        <v>379.14</v>
      </c>
      <c r="AR12" s="48">
        <f t="shared" ref="AR12:AU12" si="11">IF(AV6="-",NA(),AV6)</f>
        <v>394.58</v>
      </c>
      <c r="AS12" s="48">
        <f t="shared" si="11"/>
        <v>368.36</v>
      </c>
      <c r="AT12" s="48">
        <f t="shared" si="11"/>
        <v>380.84</v>
      </c>
      <c r="AU12" s="48">
        <f t="shared" si="11"/>
        <v>424.64</v>
      </c>
      <c r="BA12" s="47" t="s">
        <v>24</v>
      </c>
      <c r="BB12" s="48">
        <f>IF(BF6="-",NA(),BF6)</f>
        <v>242.57</v>
      </c>
      <c r="BC12" s="48">
        <f t="shared" ref="BC12:BF12" si="12">IF(BG6="-",NA(),BG6)</f>
        <v>235.79</v>
      </c>
      <c r="BD12" s="48">
        <f t="shared" si="12"/>
        <v>227.51</v>
      </c>
      <c r="BE12" s="48">
        <f t="shared" si="12"/>
        <v>225.72</v>
      </c>
      <c r="BF12" s="48">
        <f t="shared" si="12"/>
        <v>217.8</v>
      </c>
      <c r="BL12" s="47" t="s">
        <v>24</v>
      </c>
      <c r="BM12" s="48">
        <f>IF(BQ6="-",NA(),BQ6)</f>
        <v>119.17</v>
      </c>
      <c r="BN12" s="48">
        <f t="shared" ref="BN12:BQ12" si="13">IF(BR6="-",NA(),BR6)</f>
        <v>117.72</v>
      </c>
      <c r="BO12" s="48">
        <f t="shared" si="13"/>
        <v>117.69</v>
      </c>
      <c r="BP12" s="48">
        <f t="shared" si="13"/>
        <v>116.75</v>
      </c>
      <c r="BQ12" s="48">
        <f t="shared" si="13"/>
        <v>115.48</v>
      </c>
      <c r="BW12" s="47" t="s">
        <v>24</v>
      </c>
      <c r="BX12" s="48">
        <f>IF(CB6="-",NA(),CB6)</f>
        <v>16.8</v>
      </c>
      <c r="BY12" s="48">
        <f t="shared" ref="BY12:CB12" si="14">IF(CC6="-",NA(),CC6)</f>
        <v>17.03</v>
      </c>
      <c r="BZ12" s="48">
        <f t="shared" si="14"/>
        <v>17.07</v>
      </c>
      <c r="CA12" s="48">
        <f t="shared" si="14"/>
        <v>17.22</v>
      </c>
      <c r="CB12" s="48">
        <f t="shared" si="14"/>
        <v>17.440000000000001</v>
      </c>
      <c r="CH12" s="47" t="s">
        <v>24</v>
      </c>
      <c r="CI12" s="48">
        <f>IF(CM6="-",NA(),CM6)</f>
        <v>57.69</v>
      </c>
      <c r="CJ12" s="48">
        <f t="shared" ref="CJ12:CM12" si="15">IF(CN6="-",NA(),CN6)</f>
        <v>58.56</v>
      </c>
      <c r="CK12" s="48">
        <f t="shared" si="15"/>
        <v>57.96</v>
      </c>
      <c r="CL12" s="48">
        <f t="shared" si="15"/>
        <v>56</v>
      </c>
      <c r="CM12" s="48">
        <f t="shared" si="15"/>
        <v>56.81</v>
      </c>
      <c r="CS12" s="47" t="s">
        <v>24</v>
      </c>
      <c r="CT12" s="48">
        <f>IF(CX6="-",NA(),CX6)</f>
        <v>79.2</v>
      </c>
      <c r="CU12" s="48">
        <f t="shared" ref="CU12:CX12" si="16">IF(CY6="-",NA(),CY6)</f>
        <v>80.5</v>
      </c>
      <c r="CV12" s="48">
        <f t="shared" si="16"/>
        <v>80.540000000000006</v>
      </c>
      <c r="CW12" s="48">
        <f t="shared" si="16"/>
        <v>80.08</v>
      </c>
      <c r="CX12" s="48">
        <f t="shared" si="16"/>
        <v>79.69</v>
      </c>
      <c r="DD12" s="47" t="s">
        <v>24</v>
      </c>
      <c r="DE12" s="48">
        <f>IF(DI6="-",NA(),DI6)</f>
        <v>58.88</v>
      </c>
      <c r="DF12" s="48">
        <f t="shared" ref="DF12:DI12" si="17">IF(DJ6="-",NA(),DJ6)</f>
        <v>59.48</v>
      </c>
      <c r="DG12" s="48">
        <f t="shared" si="17"/>
        <v>60.09</v>
      </c>
      <c r="DH12" s="48">
        <f t="shared" si="17"/>
        <v>60.35</v>
      </c>
      <c r="DI12" s="48">
        <f t="shared" si="17"/>
        <v>61.07</v>
      </c>
      <c r="DO12" s="47" t="s">
        <v>24</v>
      </c>
      <c r="DP12" s="48">
        <f>IF(DT6="-",NA(),DT6)</f>
        <v>43.44</v>
      </c>
      <c r="DQ12" s="48">
        <f t="shared" ref="DQ12:DT12" si="18">IF(DU6="-",NA(),DU6)</f>
        <v>48.09</v>
      </c>
      <c r="DR12" s="48">
        <f t="shared" si="18"/>
        <v>50.93</v>
      </c>
      <c r="DS12" s="48">
        <f t="shared" si="18"/>
        <v>52.07</v>
      </c>
      <c r="DT12" s="48">
        <f t="shared" si="18"/>
        <v>50.36</v>
      </c>
      <c r="DZ12" s="47" t="s">
        <v>24</v>
      </c>
      <c r="EA12" s="48">
        <f>IF(EE6="-",NA(),EE6)</f>
        <v>0.21</v>
      </c>
      <c r="EB12" s="48">
        <f t="shared" ref="EB12:EE12" si="19">IF(EF6="-",NA(),EF6)</f>
        <v>0.13</v>
      </c>
      <c r="EC12" s="48">
        <f t="shared" si="19"/>
        <v>0.22</v>
      </c>
      <c r="ED12" s="48">
        <f t="shared" si="19"/>
        <v>0.5</v>
      </c>
      <c r="EE12" s="48">
        <f t="shared" si="19"/>
        <v>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2023-01-16T23:41:55Z</cp:lastPrinted>
  <dcterms:created xsi:type="dcterms:W3CDTF">2022-12-01T02:35:42Z</dcterms:created>
  <dcterms:modified xsi:type="dcterms:W3CDTF">2023-01-26T01:17:43Z</dcterms:modified>
  <cp:category/>
</cp:coreProperties>
</file>