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7344D839-9A22-49B3-83C6-FDE8A3688809}" xr6:coauthVersionLast="47" xr6:coauthVersionMax="47" xr10:uidLastSave="{00000000-0000-0000-0000-000000000000}"/>
  <bookViews>
    <workbookView xWindow="-110" yWindow="-110" windowWidth="19420" windowHeight="10300" xr2:uid="{00000000-000D-0000-FFFF-FFFF00000000}"/>
  </bookViews>
  <sheets>
    <sheet name="提出書類確認リスト" sheetId="4" r:id="rId1"/>
    <sheet name="加算算定状況 " sheetId="37" r:id="rId2"/>
    <sheet name="就労・生産活動" sheetId="12" r:id="rId3"/>
    <sheet name="利用者負担額" sheetId="8" r:id="rId4"/>
    <sheet name="避難・救出訓練等実施状況" sheetId="9" r:id="rId5"/>
    <sheet name="義務化取組実施状況" sheetId="13" r:id="rId6"/>
    <sheet name="勤務形態一覧表（生活介護）" sheetId="17" r:id="rId7"/>
    <sheet name="勤務形態一覧表（重度障害者等包括支援）" sheetId="21" r:id="rId8"/>
    <sheet name="勤務形態一覧表（機能訓練）" sheetId="22" r:id="rId9"/>
    <sheet name="勤務形態一覧表（生活訓練）" sheetId="23" r:id="rId10"/>
    <sheet name="勤務形態一覧表（就労選択支援）" sheetId="24" r:id="rId11"/>
    <sheet name="勤務形態一覧表（就労移行支援）" sheetId="25" r:id="rId12"/>
    <sheet name="勤務形態一覧表（認定指定就労移行支援）" sheetId="26" r:id="rId13"/>
    <sheet name="勤務形態一覧表（就労継続支援A型）" sheetId="27" r:id="rId14"/>
    <sheet name="勤務形態一覧表（就労継続支援B型）" sheetId="36" r:id="rId15"/>
    <sheet name="勤務形態一覧表（就労定着支援）" sheetId="28" r:id="rId16"/>
    <sheet name="勤務形態一覧表（自立生活援助）" sheetId="29" r:id="rId17"/>
    <sheet name="選択肢" sheetId="35" r:id="rId18"/>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'加算算定状況 '!$A$1:$N$37</definedName>
    <definedName name="_xlnm.Print_Area" localSheetId="5">義務化取組実施状況!$B$2:$G$23</definedName>
    <definedName name="_xlnm.Print_Area" localSheetId="8">'勤務形態一覧表（機能訓練）'!$A$1:$AN$82</definedName>
    <definedName name="_xlnm.Print_Area" localSheetId="16">'勤務形態一覧表（自立生活援助）'!$A$1:$AN$82</definedName>
    <definedName name="_xlnm.Print_Area" localSheetId="11">'勤務形態一覧表（就労移行支援）'!$A$1:$AN$84</definedName>
    <definedName name="_xlnm.Print_Area" localSheetId="13">'勤務形態一覧表（就労継続支援A型）'!$A$1:$AO$85</definedName>
    <definedName name="_xlnm.Print_Area" localSheetId="14">'勤務形態一覧表（就労継続支援B型）'!$A$1:$AO$85</definedName>
    <definedName name="_xlnm.Print_Area" localSheetId="10">'勤務形態一覧表（就労選択支援）'!$A$1:$AN$82</definedName>
    <definedName name="_xlnm.Print_Area" localSheetId="15">'勤務形態一覧表（就労定着支援）'!$A$1:$AN$82</definedName>
    <definedName name="_xlnm.Print_Area" localSheetId="7">'勤務形態一覧表（重度障害者等包括支援）'!$A$1:$AN$66</definedName>
    <definedName name="_xlnm.Print_Area" localSheetId="6">'勤務形態一覧表（生活介護）'!$A$1:$AN$89</definedName>
    <definedName name="_xlnm.Print_Area" localSheetId="9">'勤務形態一覧表（生活訓練）'!$A$1:$AN$84</definedName>
    <definedName name="_xlnm.Print_Area" localSheetId="12">'勤務形態一覧表（認定指定就労移行支援）'!$A$1:$AN$84</definedName>
    <definedName name="_xlnm.Print_Area" localSheetId="2">就労・生産活動!$A$1:$AI$37</definedName>
    <definedName name="_xlnm.Print_Area" localSheetId="0">提出書類確認リスト!$B$2:$G$47</definedName>
    <definedName name="_xlnm.Print_Area" localSheetId="4">避難・救出訓練等実施状況!$B$1:$U$49</definedName>
    <definedName name="_xlnm.Print_Area" localSheetId="3">利用者負担額!$B$2:$E$38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37" l="1"/>
  <c r="N32" i="37"/>
  <c r="M32" i="37"/>
  <c r="L32" i="37"/>
  <c r="K32" i="37"/>
  <c r="J32" i="37"/>
  <c r="I32" i="37"/>
  <c r="H32" i="37"/>
  <c r="G32" i="37"/>
  <c r="F32" i="37"/>
  <c r="E32" i="37"/>
  <c r="D32" i="37"/>
  <c r="N19" i="37"/>
  <c r="M19" i="37"/>
  <c r="L19" i="37"/>
  <c r="K19" i="37"/>
  <c r="J19" i="37"/>
  <c r="I19" i="37"/>
  <c r="H19" i="37"/>
  <c r="G19" i="37"/>
  <c r="F19" i="37"/>
  <c r="E19" i="37"/>
  <c r="D19" i="37"/>
  <c r="AL52" i="36"/>
  <c r="AG52" i="36"/>
  <c r="AA52" i="36"/>
  <c r="U52" i="36"/>
  <c r="O52" i="36"/>
  <c r="I52" i="36"/>
  <c r="E52" i="36"/>
  <c r="C52" i="36"/>
  <c r="AM51" i="36"/>
  <c r="AL51" i="36"/>
  <c r="AJ51" i="36"/>
  <c r="AG51" i="36"/>
  <c r="AD51" i="36"/>
  <c r="AA51" i="36"/>
  <c r="X51" i="36"/>
  <c r="U51" i="36"/>
  <c r="R51" i="36"/>
  <c r="O51" i="36"/>
  <c r="L51" i="36"/>
  <c r="I51" i="36"/>
  <c r="F51" i="36"/>
  <c r="E51" i="36"/>
  <c r="D51" i="36"/>
  <c r="C51" i="36"/>
  <c r="AM50" i="36"/>
  <c r="AL50" i="36"/>
  <c r="AJ50" i="36"/>
  <c r="AG50" i="36"/>
  <c r="AD50" i="36"/>
  <c r="AA50" i="36"/>
  <c r="X50" i="36"/>
  <c r="U50" i="36"/>
  <c r="R50" i="36"/>
  <c r="O50" i="36"/>
  <c r="L50" i="36"/>
  <c r="I50" i="36"/>
  <c r="F50" i="36"/>
  <c r="E50" i="36"/>
  <c r="D50" i="36"/>
  <c r="C50" i="36"/>
  <c r="AJ41" i="36"/>
  <c r="AJ40" i="36"/>
  <c r="AL40" i="36" s="1"/>
  <c r="AJ32" i="36"/>
  <c r="AI32" i="36"/>
  <c r="AH32" i="36"/>
  <c r="AG32" i="36"/>
  <c r="AF32" i="36"/>
  <c r="AE32" i="36"/>
  <c r="AD32" i="36"/>
  <c r="AC32" i="36"/>
  <c r="AB32" i="36"/>
  <c r="AA32" i="36"/>
  <c r="Z32" i="36"/>
  <c r="Y32" i="36"/>
  <c r="X32" i="36"/>
  <c r="W32" i="36"/>
  <c r="V32" i="36"/>
  <c r="U32" i="36"/>
  <c r="T32" i="36"/>
  <c r="S32" i="36"/>
  <c r="R32" i="36"/>
  <c r="Q32" i="36"/>
  <c r="P32" i="36"/>
  <c r="O32" i="36"/>
  <c r="N32" i="36"/>
  <c r="M32" i="36"/>
  <c r="L32" i="36"/>
  <c r="K32" i="36"/>
  <c r="J32" i="36"/>
  <c r="I32" i="36"/>
  <c r="AK32" i="36" s="1"/>
  <c r="AL32" i="36" s="1"/>
  <c r="H32" i="36"/>
  <c r="G32" i="36"/>
  <c r="F32" i="36"/>
  <c r="AL31" i="36"/>
  <c r="AK31" i="36"/>
  <c r="AL30" i="36"/>
  <c r="AK30" i="36"/>
  <c r="AL29" i="36"/>
  <c r="AK29" i="36"/>
  <c r="AL28" i="36"/>
  <c r="AK28" i="36"/>
  <c r="AL27" i="36"/>
  <c r="AK27" i="36"/>
  <c r="AL26" i="36"/>
  <c r="AK26" i="36"/>
  <c r="AL25" i="36"/>
  <c r="AK25" i="36"/>
  <c r="AL24" i="36"/>
  <c r="AK24" i="36"/>
  <c r="AL23" i="36"/>
  <c r="AK23" i="36"/>
  <c r="AL22" i="36"/>
  <c r="AK22" i="36"/>
  <c r="AL21" i="36"/>
  <c r="AK21" i="36"/>
  <c r="AL20" i="36"/>
  <c r="AK20" i="36"/>
  <c r="AL19" i="36"/>
  <c r="AK19" i="36"/>
  <c r="AL18" i="36"/>
  <c r="AK18" i="36"/>
  <c r="AL17" i="36"/>
  <c r="AK17" i="36"/>
  <c r="AL16" i="36"/>
  <c r="AK16" i="36"/>
  <c r="AL15" i="36"/>
  <c r="AK15" i="36"/>
  <c r="AL14" i="36"/>
  <c r="AK14" i="36"/>
  <c r="AL13" i="36"/>
  <c r="AK13" i="36"/>
  <c r="AL12" i="36"/>
  <c r="AK12" i="36"/>
  <c r="AJ11" i="36"/>
  <c r="AG11" i="36"/>
  <c r="AF11" i="36"/>
  <c r="AE11" i="36"/>
  <c r="AD11" i="36"/>
  <c r="AC11" i="36"/>
  <c r="AB11" i="36"/>
  <c r="AA11" i="36"/>
  <c r="Z11" i="36"/>
  <c r="Y11" i="36"/>
  <c r="X11" i="36"/>
  <c r="W11" i="36"/>
  <c r="V11" i="36"/>
  <c r="U11" i="36"/>
  <c r="T11" i="36"/>
  <c r="S11" i="36"/>
  <c r="R11" i="36"/>
  <c r="Q11" i="36"/>
  <c r="P11" i="36"/>
  <c r="O11" i="36"/>
  <c r="N11" i="36"/>
  <c r="M11" i="36"/>
  <c r="L11" i="36"/>
  <c r="K11" i="36"/>
  <c r="J11" i="36"/>
  <c r="I11" i="36"/>
  <c r="H11" i="36"/>
  <c r="G11" i="36"/>
  <c r="F11" i="36"/>
  <c r="AI11" i="36" s="1"/>
  <c r="AI10" i="36"/>
  <c r="AG10" i="36"/>
  <c r="AF10" i="36"/>
  <c r="AE10" i="36"/>
  <c r="AD10" i="36"/>
  <c r="AC10" i="36"/>
  <c r="AB10" i="36"/>
  <c r="AA10" i="36"/>
  <c r="Z10" i="36"/>
  <c r="Y10" i="36"/>
  <c r="X10" i="36"/>
  <c r="W10" i="36"/>
  <c r="V10" i="36"/>
  <c r="U10" i="36"/>
  <c r="T10" i="36"/>
  <c r="S10" i="36"/>
  <c r="R10" i="36"/>
  <c r="Q10" i="36"/>
  <c r="P10" i="36"/>
  <c r="O10" i="36"/>
  <c r="N10" i="36"/>
  <c r="M10" i="36"/>
  <c r="L10" i="36"/>
  <c r="K10" i="36"/>
  <c r="J10" i="36"/>
  <c r="I10" i="36"/>
  <c r="H10" i="36"/>
  <c r="G10" i="36"/>
  <c r="F10" i="36"/>
  <c r="AJ10" i="36" s="1"/>
  <c r="D4" i="13"/>
  <c r="C45" i="36" l="1"/>
  <c r="E45" i="36"/>
  <c r="AH11" i="36"/>
  <c r="AH10" i="36"/>
  <c r="AL50" i="29"/>
  <c r="AG50" i="29"/>
  <c r="AA50" i="29"/>
  <c r="U50" i="29"/>
  <c r="O50" i="29"/>
  <c r="I50" i="29"/>
  <c r="E50" i="29"/>
  <c r="C50" i="29"/>
  <c r="AJ49" i="29"/>
  <c r="AD49" i="29"/>
  <c r="X49" i="29"/>
  <c r="L49" i="29"/>
  <c r="F49" i="29"/>
  <c r="D49" i="29"/>
  <c r="AJ48" i="29"/>
  <c r="AD48" i="29"/>
  <c r="X48" i="29"/>
  <c r="L48" i="29"/>
  <c r="F48" i="29"/>
  <c r="D48" i="29"/>
  <c r="AL46" i="29"/>
  <c r="AG46" i="29"/>
  <c r="AG49" i="29" s="1"/>
  <c r="AA46" i="29"/>
  <c r="AA49" i="29" s="1"/>
  <c r="U46" i="29"/>
  <c r="U49" i="29" s="1"/>
  <c r="O46" i="29"/>
  <c r="I46" i="29"/>
  <c r="I49" i="29" s="1"/>
  <c r="E46" i="29"/>
  <c r="E49" i="29" s="1"/>
  <c r="C46" i="29"/>
  <c r="C49" i="29" s="1"/>
  <c r="AJ39" i="29"/>
  <c r="AJ38" i="29"/>
  <c r="AL38" i="29" s="1"/>
  <c r="AJ31" i="29"/>
  <c r="AI31" i="29"/>
  <c r="AH31" i="29"/>
  <c r="AG31" i="29"/>
  <c r="AF31" i="29"/>
  <c r="AE31" i="29"/>
  <c r="AD31" i="29"/>
  <c r="AC31" i="29"/>
  <c r="AB31" i="29"/>
  <c r="AA31" i="29"/>
  <c r="Z31" i="29"/>
  <c r="Y31" i="29"/>
  <c r="X31" i="29"/>
  <c r="W31" i="29"/>
  <c r="V31" i="29"/>
  <c r="U31" i="29"/>
  <c r="T31" i="29"/>
  <c r="S31" i="29"/>
  <c r="R31" i="29"/>
  <c r="Q31" i="29"/>
  <c r="P31" i="29"/>
  <c r="O31" i="29"/>
  <c r="N31" i="29"/>
  <c r="M31" i="29"/>
  <c r="L31" i="29"/>
  <c r="K31" i="29"/>
  <c r="J31" i="29"/>
  <c r="I31" i="29"/>
  <c r="H31" i="29"/>
  <c r="G31" i="29"/>
  <c r="F31" i="29"/>
  <c r="AK30" i="29"/>
  <c r="AK29" i="29"/>
  <c r="AK28" i="29"/>
  <c r="AK27" i="29"/>
  <c r="AK26" i="29"/>
  <c r="AK25" i="29"/>
  <c r="AK24" i="29"/>
  <c r="AK23" i="29"/>
  <c r="AK22" i="29"/>
  <c r="AK21" i="29"/>
  <c r="AK20" i="29"/>
  <c r="AK19" i="29"/>
  <c r="AK18" i="29"/>
  <c r="AK17" i="29"/>
  <c r="AK16" i="29"/>
  <c r="AK15" i="29"/>
  <c r="AK14" i="29"/>
  <c r="AK13" i="29"/>
  <c r="AK12" i="29"/>
  <c r="AK11" i="29"/>
  <c r="AG10" i="29"/>
  <c r="AF10" i="29"/>
  <c r="AE10" i="29"/>
  <c r="AD10" i="29"/>
  <c r="AC10" i="29"/>
  <c r="AB10" i="29"/>
  <c r="AA10" i="29"/>
  <c r="Z10" i="29"/>
  <c r="Y10" i="29"/>
  <c r="X10" i="29"/>
  <c r="W10" i="29"/>
  <c r="V10" i="29"/>
  <c r="U10" i="29"/>
  <c r="T10" i="29"/>
  <c r="S10" i="29"/>
  <c r="R10" i="29"/>
  <c r="Q10" i="29"/>
  <c r="P10" i="29"/>
  <c r="O10" i="29"/>
  <c r="N10" i="29"/>
  <c r="M10" i="29"/>
  <c r="L10" i="29"/>
  <c r="K10" i="29"/>
  <c r="J10" i="29"/>
  <c r="I10" i="29"/>
  <c r="H10" i="29"/>
  <c r="G10" i="29"/>
  <c r="F10" i="29"/>
  <c r="AH10" i="29" s="1"/>
  <c r="AG9" i="29"/>
  <c r="AF9" i="29"/>
  <c r="AE9" i="29"/>
  <c r="AD9" i="29"/>
  <c r="AC9" i="29"/>
  <c r="AB9" i="29"/>
  <c r="AA9" i="29"/>
  <c r="Z9" i="29"/>
  <c r="Y9" i="29"/>
  <c r="X9" i="29"/>
  <c r="W9" i="29"/>
  <c r="V9" i="29"/>
  <c r="U9" i="29"/>
  <c r="T9" i="29"/>
  <c r="S9" i="29"/>
  <c r="R9" i="29"/>
  <c r="Q9" i="29"/>
  <c r="P9" i="29"/>
  <c r="O9" i="29"/>
  <c r="N9" i="29"/>
  <c r="M9" i="29"/>
  <c r="L9" i="29"/>
  <c r="K9" i="29"/>
  <c r="J9" i="29"/>
  <c r="I9" i="29"/>
  <c r="H9" i="29"/>
  <c r="G9" i="29"/>
  <c r="F9" i="29"/>
  <c r="AI9" i="29" s="1"/>
  <c r="AL50" i="28"/>
  <c r="AG50" i="28"/>
  <c r="AA50" i="28"/>
  <c r="U50" i="28"/>
  <c r="O50" i="28"/>
  <c r="AM49" i="28"/>
  <c r="AL49" i="28"/>
  <c r="AJ49" i="28"/>
  <c r="AG49" i="28"/>
  <c r="AD49" i="28"/>
  <c r="AA49" i="28"/>
  <c r="X49" i="28"/>
  <c r="U49" i="28"/>
  <c r="R49" i="28"/>
  <c r="O49" i="28"/>
  <c r="L49" i="28"/>
  <c r="I49" i="28"/>
  <c r="F49" i="28"/>
  <c r="E49" i="28"/>
  <c r="D49" i="28"/>
  <c r="C49" i="28"/>
  <c r="AM48" i="28"/>
  <c r="AL48" i="28"/>
  <c r="AJ48" i="28"/>
  <c r="AG48" i="28"/>
  <c r="AD48" i="28"/>
  <c r="AA48" i="28"/>
  <c r="X48" i="28"/>
  <c r="U48" i="28"/>
  <c r="R48" i="28"/>
  <c r="O48" i="28"/>
  <c r="L48" i="28"/>
  <c r="I48" i="28"/>
  <c r="F48" i="28"/>
  <c r="E48" i="28"/>
  <c r="D48" i="28"/>
  <c r="C48" i="28"/>
  <c r="AJ39" i="28"/>
  <c r="AJ38" i="28"/>
  <c r="AL38" i="28" s="1"/>
  <c r="E43" i="28" s="1"/>
  <c r="AJ31" i="28"/>
  <c r="AI31" i="28"/>
  <c r="AH31" i="28"/>
  <c r="AG31" i="28"/>
  <c r="AF31" i="28"/>
  <c r="AE31" i="28"/>
  <c r="AD31" i="28"/>
  <c r="AC31" i="28"/>
  <c r="AB31" i="28"/>
  <c r="AA31" i="28"/>
  <c r="Z31" i="28"/>
  <c r="Y31" i="28"/>
  <c r="X31" i="28"/>
  <c r="W31" i="28"/>
  <c r="V31" i="28"/>
  <c r="U31" i="28"/>
  <c r="T31" i="28"/>
  <c r="S31" i="28"/>
  <c r="R31" i="28"/>
  <c r="Q31" i="28"/>
  <c r="P31" i="28"/>
  <c r="O31" i="28"/>
  <c r="N31" i="28"/>
  <c r="M31" i="28"/>
  <c r="L31" i="28"/>
  <c r="K31" i="28"/>
  <c r="J31" i="28"/>
  <c r="I31" i="28"/>
  <c r="H31" i="28"/>
  <c r="G31" i="28"/>
  <c r="F31" i="28"/>
  <c r="AK31" i="28" s="1"/>
  <c r="AK30" i="28"/>
  <c r="AK29" i="28"/>
  <c r="AK28" i="28"/>
  <c r="AL28" i="28" s="1"/>
  <c r="AK27" i="28"/>
  <c r="AK26" i="28"/>
  <c r="AK25" i="28"/>
  <c r="AK24" i="28"/>
  <c r="AL24" i="28" s="1"/>
  <c r="AK23" i="28"/>
  <c r="AK22" i="28"/>
  <c r="AK21" i="28"/>
  <c r="AK20" i="28"/>
  <c r="AL20" i="28" s="1"/>
  <c r="AK19" i="28"/>
  <c r="AK18" i="28"/>
  <c r="AK17" i="28"/>
  <c r="AK16" i="28"/>
  <c r="AL16" i="28" s="1"/>
  <c r="AK15" i="28"/>
  <c r="AK14" i="28"/>
  <c r="AK13" i="28"/>
  <c r="I50" i="28" s="1"/>
  <c r="AK12" i="28"/>
  <c r="AK11" i="28"/>
  <c r="AG10" i="28"/>
  <c r="AF10" i="28"/>
  <c r="AE10" i="28"/>
  <c r="AD10" i="28"/>
  <c r="AC10" i="28"/>
  <c r="AB10" i="28"/>
  <c r="AA10" i="28"/>
  <c r="Z10" i="28"/>
  <c r="Y10" i="28"/>
  <c r="X10" i="28"/>
  <c r="W10" i="28"/>
  <c r="V10" i="28"/>
  <c r="U10" i="28"/>
  <c r="T10" i="28"/>
  <c r="S10" i="28"/>
  <c r="R10" i="28"/>
  <c r="Q10" i="28"/>
  <c r="P10" i="28"/>
  <c r="O10" i="28"/>
  <c r="N10" i="28"/>
  <c r="M10" i="28"/>
  <c r="L10" i="28"/>
  <c r="K10" i="28"/>
  <c r="J10" i="28"/>
  <c r="I10" i="28"/>
  <c r="H10" i="28"/>
  <c r="G10" i="28"/>
  <c r="F10" i="28"/>
  <c r="AJ10" i="28" s="1"/>
  <c r="AG9" i="28"/>
  <c r="AF9" i="28"/>
  <c r="AE9" i="28"/>
  <c r="AD9" i="28"/>
  <c r="AC9" i="28"/>
  <c r="AB9" i="28"/>
  <c r="AA9" i="28"/>
  <c r="Z9" i="28"/>
  <c r="Y9" i="28"/>
  <c r="X9" i="28"/>
  <c r="W9" i="28"/>
  <c r="V9" i="28"/>
  <c r="U9" i="28"/>
  <c r="T9" i="28"/>
  <c r="S9" i="28"/>
  <c r="R9" i="28"/>
  <c r="Q9" i="28"/>
  <c r="P9" i="28"/>
  <c r="O9" i="28"/>
  <c r="N9" i="28"/>
  <c r="M9" i="28"/>
  <c r="L9" i="28"/>
  <c r="K9" i="28"/>
  <c r="J9" i="28"/>
  <c r="I9" i="28"/>
  <c r="H9" i="28"/>
  <c r="G9" i="28"/>
  <c r="F9" i="28"/>
  <c r="AJ9" i="28" s="1"/>
  <c r="AL52" i="27"/>
  <c r="AG52" i="27"/>
  <c r="AA52" i="27"/>
  <c r="U52" i="27"/>
  <c r="O52" i="27"/>
  <c r="AM51" i="27"/>
  <c r="AL51" i="27"/>
  <c r="AJ51" i="27"/>
  <c r="AG51" i="27"/>
  <c r="AD51" i="27"/>
  <c r="AA51" i="27"/>
  <c r="X51" i="27"/>
  <c r="U51" i="27"/>
  <c r="R51" i="27"/>
  <c r="O51" i="27"/>
  <c r="L51" i="27"/>
  <c r="I51" i="27"/>
  <c r="F51" i="27"/>
  <c r="E51" i="27"/>
  <c r="D51" i="27"/>
  <c r="C51" i="27"/>
  <c r="AM50" i="27"/>
  <c r="AL50" i="27"/>
  <c r="AJ50" i="27"/>
  <c r="AG50" i="27"/>
  <c r="AD50" i="27"/>
  <c r="AA50" i="27"/>
  <c r="X50" i="27"/>
  <c r="U50" i="27"/>
  <c r="R50" i="27"/>
  <c r="O50" i="27"/>
  <c r="L50" i="27"/>
  <c r="I50" i="27"/>
  <c r="F50" i="27"/>
  <c r="E50" i="27"/>
  <c r="D50" i="27"/>
  <c r="C50" i="27"/>
  <c r="AJ41" i="27"/>
  <c r="AJ40" i="27"/>
  <c r="AL40" i="27" s="1"/>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AK32" i="27" s="1"/>
  <c r="F32" i="27"/>
  <c r="AK31" i="27"/>
  <c r="AK30" i="27"/>
  <c r="AK29" i="27"/>
  <c r="AK28" i="27"/>
  <c r="AK27" i="27"/>
  <c r="AK26" i="27"/>
  <c r="AK25" i="27"/>
  <c r="AK24" i="27"/>
  <c r="AK23" i="27"/>
  <c r="AK22" i="27"/>
  <c r="AK21" i="27"/>
  <c r="AK20" i="27"/>
  <c r="AK19" i="27"/>
  <c r="AK18" i="27"/>
  <c r="AK17" i="27"/>
  <c r="AK16" i="27"/>
  <c r="AK15" i="27"/>
  <c r="AK14" i="27"/>
  <c r="I52" i="27" s="1"/>
  <c r="AK13" i="27"/>
  <c r="E52" i="27" s="1"/>
  <c r="AK12" i="27"/>
  <c r="C52" i="27" s="1"/>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AJ11" i="27" s="1"/>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AJ10" i="27" s="1"/>
  <c r="AL51" i="26"/>
  <c r="AG51" i="26"/>
  <c r="AA51" i="26"/>
  <c r="U51" i="26"/>
  <c r="O51" i="26"/>
  <c r="AM50" i="26"/>
  <c r="AL50" i="26"/>
  <c r="AJ50" i="26"/>
  <c r="AG50" i="26"/>
  <c r="AD50" i="26"/>
  <c r="AA50" i="26"/>
  <c r="X50" i="26"/>
  <c r="U50" i="26"/>
  <c r="R50" i="26"/>
  <c r="O50" i="26"/>
  <c r="L50" i="26"/>
  <c r="I50" i="26"/>
  <c r="F50" i="26"/>
  <c r="E50" i="26"/>
  <c r="D50" i="26"/>
  <c r="C50" i="26"/>
  <c r="AM49" i="26"/>
  <c r="AL49" i="26"/>
  <c r="AJ49" i="26"/>
  <c r="AG49" i="26"/>
  <c r="AD49" i="26"/>
  <c r="AA49" i="26"/>
  <c r="X49" i="26"/>
  <c r="U49" i="26"/>
  <c r="R49" i="26"/>
  <c r="O49" i="26"/>
  <c r="L49" i="26"/>
  <c r="I49" i="26"/>
  <c r="F49" i="26"/>
  <c r="E49" i="26"/>
  <c r="D49" i="26"/>
  <c r="C49" i="26"/>
  <c r="AJ40" i="26"/>
  <c r="AJ39"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AK32" i="26" s="1"/>
  <c r="F32" i="26"/>
  <c r="AK31" i="26"/>
  <c r="AK30" i="26"/>
  <c r="AK29" i="26"/>
  <c r="AK28" i="26"/>
  <c r="AK27" i="26"/>
  <c r="AK26" i="26"/>
  <c r="AK25" i="26"/>
  <c r="AK24" i="26"/>
  <c r="AK23" i="26"/>
  <c r="AK22" i="26"/>
  <c r="AK21" i="26"/>
  <c r="AK20" i="26"/>
  <c r="AK19" i="26"/>
  <c r="AK18" i="26"/>
  <c r="AK17" i="26"/>
  <c r="AK16" i="26"/>
  <c r="AK15" i="26"/>
  <c r="AK14" i="26"/>
  <c r="I51" i="26" s="1"/>
  <c r="AK13" i="26"/>
  <c r="E51" i="26" s="1"/>
  <c r="AK12" i="26"/>
  <c r="C51" i="26" s="1"/>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AJ11" i="26" s="1"/>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AJ10" i="26" s="1"/>
  <c r="AL51" i="25"/>
  <c r="AG51" i="25"/>
  <c r="AA51" i="25"/>
  <c r="U51" i="25"/>
  <c r="AM50" i="25"/>
  <c r="AL50" i="25"/>
  <c r="AJ50" i="25"/>
  <c r="AG50" i="25"/>
  <c r="AD50" i="25"/>
  <c r="AA50" i="25"/>
  <c r="X50" i="25"/>
  <c r="U50" i="25"/>
  <c r="R50" i="25"/>
  <c r="O50" i="25"/>
  <c r="L50" i="25"/>
  <c r="I50" i="25"/>
  <c r="F50" i="25"/>
  <c r="E50" i="25"/>
  <c r="D50" i="25"/>
  <c r="C50" i="25"/>
  <c r="AM49" i="25"/>
  <c r="AL49" i="25"/>
  <c r="AJ49" i="25"/>
  <c r="AG49" i="25"/>
  <c r="AD49" i="25"/>
  <c r="AA49" i="25"/>
  <c r="X49" i="25"/>
  <c r="U49" i="25"/>
  <c r="R49" i="25"/>
  <c r="O49" i="25"/>
  <c r="L49" i="25"/>
  <c r="I49" i="25"/>
  <c r="F49" i="25"/>
  <c r="E49" i="25"/>
  <c r="D49" i="25"/>
  <c r="C49" i="25"/>
  <c r="AJ40" i="25"/>
  <c r="AL39" i="25"/>
  <c r="E44" i="25" s="1"/>
  <c r="AJ39" i="25"/>
  <c r="AJ32" i="25"/>
  <c r="AI32"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AK32" i="25" s="1"/>
  <c r="AK31" i="25"/>
  <c r="AL31" i="25" s="1"/>
  <c r="AK30" i="25"/>
  <c r="AL30" i="25" s="1"/>
  <c r="AK29" i="25"/>
  <c r="AK28" i="25"/>
  <c r="AK27" i="25"/>
  <c r="AL27" i="25" s="1"/>
  <c r="AK26" i="25"/>
  <c r="AL26" i="25" s="1"/>
  <c r="AK25" i="25"/>
  <c r="AK24" i="25"/>
  <c r="AK23" i="25"/>
  <c r="AL23" i="25" s="1"/>
  <c r="AK22" i="25"/>
  <c r="AL22" i="25" s="1"/>
  <c r="AK21" i="25"/>
  <c r="AK20" i="25"/>
  <c r="AK19" i="25"/>
  <c r="AL19" i="25" s="1"/>
  <c r="AK18" i="25"/>
  <c r="AL18" i="25" s="1"/>
  <c r="AK17" i="25"/>
  <c r="AK16" i="25"/>
  <c r="AK15" i="25"/>
  <c r="AL15" i="25" s="1"/>
  <c r="AK14" i="25"/>
  <c r="I51" i="25" s="1"/>
  <c r="AK13" i="25"/>
  <c r="E51" i="25" s="1"/>
  <c r="AK12"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AH11" i="25" s="1"/>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AJ10" i="25" s="1"/>
  <c r="AL50" i="24"/>
  <c r="AG50" i="24"/>
  <c r="AA50" i="24"/>
  <c r="U50" i="24"/>
  <c r="O50" i="24"/>
  <c r="I50" i="24"/>
  <c r="C50" i="24"/>
  <c r="AM49" i="24"/>
  <c r="AL49" i="24"/>
  <c r="AJ49" i="24"/>
  <c r="AG49" i="24"/>
  <c r="AD49" i="24"/>
  <c r="AA49" i="24"/>
  <c r="X49" i="24"/>
  <c r="U49" i="24"/>
  <c r="R49" i="24"/>
  <c r="O49" i="24"/>
  <c r="L49" i="24"/>
  <c r="I49" i="24"/>
  <c r="F49" i="24"/>
  <c r="E49" i="24"/>
  <c r="D49" i="24"/>
  <c r="C49" i="24"/>
  <c r="AM48" i="24"/>
  <c r="AL48" i="24"/>
  <c r="AJ48" i="24"/>
  <c r="AG48" i="24"/>
  <c r="AD48" i="24"/>
  <c r="AA48" i="24"/>
  <c r="X48" i="24"/>
  <c r="U48" i="24"/>
  <c r="R48" i="24"/>
  <c r="O48" i="24"/>
  <c r="L48" i="24"/>
  <c r="I48" i="24"/>
  <c r="F48" i="24"/>
  <c r="E48" i="24"/>
  <c r="D48" i="24"/>
  <c r="C48" i="24"/>
  <c r="AJ39" i="24"/>
  <c r="AJ38" i="24"/>
  <c r="AL38" i="24" s="1"/>
  <c r="C43" i="24" s="1"/>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K31" i="24" s="1"/>
  <c r="AL31" i="24" s="1"/>
  <c r="F31" i="24"/>
  <c r="AK30" i="24"/>
  <c r="AL29" i="24"/>
  <c r="AK29" i="24"/>
  <c r="AK28" i="24"/>
  <c r="AL27" i="24"/>
  <c r="AK27" i="24"/>
  <c r="AK26" i="24"/>
  <c r="AL25" i="24"/>
  <c r="AK25" i="24"/>
  <c r="AK24" i="24"/>
  <c r="AL23" i="24"/>
  <c r="AK23" i="24"/>
  <c r="AK22" i="24"/>
  <c r="AL21" i="24"/>
  <c r="AK21" i="24"/>
  <c r="AK20" i="24"/>
  <c r="AL19" i="24"/>
  <c r="AK19" i="24"/>
  <c r="AK18" i="24"/>
  <c r="AL17" i="24"/>
  <c r="AK17" i="24"/>
  <c r="AK16" i="24"/>
  <c r="AL15" i="24"/>
  <c r="AK15" i="24"/>
  <c r="AK14" i="24"/>
  <c r="AL13" i="24"/>
  <c r="AK13" i="24"/>
  <c r="AK12" i="24"/>
  <c r="E50" i="24" s="1"/>
  <c r="AL11" i="24"/>
  <c r="AK11"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AJ10" i="24" s="1"/>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F9" i="24"/>
  <c r="AJ9" i="24" s="1"/>
  <c r="AJ51" i="23"/>
  <c r="AG51" i="23"/>
  <c r="X51" i="23"/>
  <c r="L51" i="23"/>
  <c r="I51" i="23"/>
  <c r="D51" i="23"/>
  <c r="AJ50" i="23"/>
  <c r="AG50" i="23"/>
  <c r="X50" i="23"/>
  <c r="L50" i="23"/>
  <c r="I50" i="23"/>
  <c r="D50" i="23"/>
  <c r="AL48" i="23"/>
  <c r="AL52" i="23" s="1"/>
  <c r="AG48" i="23"/>
  <c r="AG52" i="23" s="1"/>
  <c r="AA48" i="23"/>
  <c r="AD51" i="23" s="1"/>
  <c r="U48" i="23"/>
  <c r="U52" i="23" s="1"/>
  <c r="O48" i="23"/>
  <c r="R51" i="23" s="1"/>
  <c r="I48" i="23"/>
  <c r="I52" i="23" s="1"/>
  <c r="E48" i="23"/>
  <c r="C48" i="23"/>
  <c r="C52" i="23" s="1"/>
  <c r="AJ41" i="23"/>
  <c r="AJ40" i="23"/>
  <c r="AJ39" i="23"/>
  <c r="AG38" i="23"/>
  <c r="AD38" i="23"/>
  <c r="AA38" i="23"/>
  <c r="X38" i="23"/>
  <c r="U38" i="23"/>
  <c r="R38" i="23"/>
  <c r="O38" i="23"/>
  <c r="L38" i="23"/>
  <c r="I38" i="23"/>
  <c r="F38" i="23"/>
  <c r="E38" i="23"/>
  <c r="D38" i="23"/>
  <c r="AJ31" i="23"/>
  <c r="AI31"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AK31" i="23" s="1"/>
  <c r="F31" i="23"/>
  <c r="AK30" i="23"/>
  <c r="AK29" i="23"/>
  <c r="AK28" i="23"/>
  <c r="AK27" i="23"/>
  <c r="AK26" i="23"/>
  <c r="AK25" i="23"/>
  <c r="AK24" i="23"/>
  <c r="AK23" i="23"/>
  <c r="AK22" i="23"/>
  <c r="AK21" i="23"/>
  <c r="AK20" i="23"/>
  <c r="AK19" i="23"/>
  <c r="AK18" i="23"/>
  <c r="AK17" i="23"/>
  <c r="AK16" i="23"/>
  <c r="AK15" i="23"/>
  <c r="AK14" i="23"/>
  <c r="AK13" i="23"/>
  <c r="AK12" i="23"/>
  <c r="AK11"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I10" i="23" s="1"/>
  <c r="AG9" i="23"/>
  <c r="AF9" i="23"/>
  <c r="AE9" i="23"/>
  <c r="AD9" i="23"/>
  <c r="AC9" i="23"/>
  <c r="AB9" i="23"/>
  <c r="AA9" i="23"/>
  <c r="Z9" i="23"/>
  <c r="Y9" i="23"/>
  <c r="X9" i="23"/>
  <c r="W9" i="23"/>
  <c r="V9" i="23"/>
  <c r="U9" i="23"/>
  <c r="T9" i="23"/>
  <c r="S9" i="23"/>
  <c r="R9" i="23"/>
  <c r="Q9" i="23"/>
  <c r="P9" i="23"/>
  <c r="O9" i="23"/>
  <c r="N9" i="23"/>
  <c r="M9" i="23"/>
  <c r="L9" i="23"/>
  <c r="K9" i="23"/>
  <c r="J9" i="23"/>
  <c r="I9" i="23"/>
  <c r="H9" i="23"/>
  <c r="G9" i="23"/>
  <c r="F9" i="23"/>
  <c r="AJ9" i="23" s="1"/>
  <c r="AJ49" i="22"/>
  <c r="AG49" i="22"/>
  <c r="L49" i="22"/>
  <c r="I49" i="22"/>
  <c r="AJ48" i="22"/>
  <c r="AG48" i="22"/>
  <c r="L48" i="22"/>
  <c r="I48" i="22"/>
  <c r="AL46" i="22"/>
  <c r="AG46" i="22"/>
  <c r="AG50" i="22" s="1"/>
  <c r="AA46" i="22"/>
  <c r="AD48" i="22" s="1"/>
  <c r="U46" i="22"/>
  <c r="X48" i="22" s="1"/>
  <c r="O46" i="22"/>
  <c r="I46" i="22"/>
  <c r="E46" i="22"/>
  <c r="E50" i="22" s="1"/>
  <c r="C46" i="22"/>
  <c r="C50" i="22" s="1"/>
  <c r="AJ39" i="22"/>
  <c r="AJ38" i="22"/>
  <c r="AL38" i="22" s="1"/>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H31" i="22"/>
  <c r="G31" i="22"/>
  <c r="AK31" i="22" s="1"/>
  <c r="AL31" i="22" s="1"/>
  <c r="F31" i="22"/>
  <c r="AK30" i="22"/>
  <c r="AL30" i="22" s="1"/>
  <c r="AL29" i="22"/>
  <c r="AK29" i="22"/>
  <c r="AK28" i="22"/>
  <c r="AL28" i="22" s="1"/>
  <c r="AL27" i="22"/>
  <c r="AK27" i="22"/>
  <c r="AK26" i="22"/>
  <c r="AL26" i="22" s="1"/>
  <c r="AL25" i="22"/>
  <c r="AK25" i="22"/>
  <c r="AK24" i="22"/>
  <c r="AL24" i="22" s="1"/>
  <c r="AL23" i="22"/>
  <c r="AK23" i="22"/>
  <c r="AK22" i="22"/>
  <c r="AL22" i="22" s="1"/>
  <c r="AL21" i="22"/>
  <c r="AK21" i="22"/>
  <c r="AK20" i="22"/>
  <c r="AL20" i="22" s="1"/>
  <c r="AL19" i="22"/>
  <c r="AK19" i="22"/>
  <c r="AK18" i="22"/>
  <c r="AL18" i="22" s="1"/>
  <c r="AL17" i="22"/>
  <c r="AK17" i="22"/>
  <c r="AK16" i="22"/>
  <c r="AL16" i="22" s="1"/>
  <c r="AL15" i="22"/>
  <c r="AK15" i="22"/>
  <c r="AK14" i="22"/>
  <c r="AL14" i="22" s="1"/>
  <c r="AL13" i="22"/>
  <c r="AK13" i="22"/>
  <c r="AK12" i="22"/>
  <c r="AL12" i="22" s="1"/>
  <c r="AL11" i="22"/>
  <c r="AK11" i="22"/>
  <c r="AG10" i="22"/>
  <c r="AF10" i="22"/>
  <c r="AE10" i="22"/>
  <c r="AD10" i="22"/>
  <c r="AC10" i="22"/>
  <c r="AB10" i="22"/>
  <c r="AA10" i="22"/>
  <c r="Z10" i="22"/>
  <c r="Y10" i="22"/>
  <c r="X10" i="22"/>
  <c r="W10" i="22"/>
  <c r="V10" i="22"/>
  <c r="U10" i="22"/>
  <c r="T10" i="22"/>
  <c r="S10" i="22"/>
  <c r="R10" i="22"/>
  <c r="Q10" i="22"/>
  <c r="P10" i="22"/>
  <c r="O10" i="22"/>
  <c r="N10" i="22"/>
  <c r="M10" i="22"/>
  <c r="L10" i="22"/>
  <c r="K10" i="22"/>
  <c r="J10" i="22"/>
  <c r="I10" i="22"/>
  <c r="H10" i="22"/>
  <c r="G10" i="22"/>
  <c r="F10" i="22"/>
  <c r="AH10" i="22" s="1"/>
  <c r="AG9" i="22"/>
  <c r="AF9" i="22"/>
  <c r="AE9" i="22"/>
  <c r="AD9" i="22"/>
  <c r="AC9" i="22"/>
  <c r="AB9" i="22"/>
  <c r="AA9" i="22"/>
  <c r="Z9" i="22"/>
  <c r="Y9" i="22"/>
  <c r="X9" i="22"/>
  <c r="W9" i="22"/>
  <c r="V9" i="22"/>
  <c r="U9" i="22"/>
  <c r="T9" i="22"/>
  <c r="S9" i="22"/>
  <c r="R9" i="22"/>
  <c r="Q9" i="22"/>
  <c r="P9" i="22"/>
  <c r="O9" i="22"/>
  <c r="N9" i="22"/>
  <c r="M9" i="22"/>
  <c r="L9" i="22"/>
  <c r="K9" i="22"/>
  <c r="J9" i="22"/>
  <c r="I9" i="22"/>
  <c r="H9" i="22"/>
  <c r="G9" i="22"/>
  <c r="F9" i="22"/>
  <c r="AJ9" i="22" s="1"/>
  <c r="AL31" i="21"/>
  <c r="AJ31" i="21"/>
  <c r="AI31"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AK31" i="21" s="1"/>
  <c r="AK30" i="21"/>
  <c r="AL30" i="21" s="1"/>
  <c r="AK29" i="21"/>
  <c r="AK28" i="21"/>
  <c r="AL27" i="21"/>
  <c r="AK27" i="21"/>
  <c r="AK26" i="21"/>
  <c r="AK25" i="21"/>
  <c r="AK24" i="21"/>
  <c r="AL24" i="21" s="1"/>
  <c r="AK23" i="21"/>
  <c r="AK22" i="21"/>
  <c r="AK21" i="21"/>
  <c r="AK20" i="21"/>
  <c r="AL20" i="21" s="1"/>
  <c r="AK19" i="21"/>
  <c r="AK18" i="21"/>
  <c r="AK17" i="21"/>
  <c r="AL17" i="21" s="1"/>
  <c r="AK16" i="21"/>
  <c r="AK15" i="21"/>
  <c r="AK14" i="21"/>
  <c r="AK13" i="21"/>
  <c r="AL13" i="21" s="1"/>
  <c r="AK12" i="21"/>
  <c r="AK11"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J10" i="21" s="1"/>
  <c r="AG9" i="21"/>
  <c r="AF9" i="21"/>
  <c r="AE9" i="21"/>
  <c r="AD9" i="21"/>
  <c r="AC9" i="21"/>
  <c r="AB9" i="21"/>
  <c r="AA9" i="21"/>
  <c r="Z9" i="21"/>
  <c r="Y9" i="21"/>
  <c r="X9" i="21"/>
  <c r="W9" i="21"/>
  <c r="V9" i="21"/>
  <c r="U9" i="21"/>
  <c r="T9" i="21"/>
  <c r="S9" i="21"/>
  <c r="R9" i="21"/>
  <c r="Q9" i="21"/>
  <c r="P9" i="21"/>
  <c r="O9" i="21"/>
  <c r="N9" i="21"/>
  <c r="M9" i="21"/>
  <c r="L9" i="21"/>
  <c r="K9" i="21"/>
  <c r="J9" i="21"/>
  <c r="I9" i="21"/>
  <c r="H9" i="21"/>
  <c r="G9" i="21"/>
  <c r="F9" i="21"/>
  <c r="AI9" i="21" s="1"/>
  <c r="AD56" i="17"/>
  <c r="F56" i="17"/>
  <c r="AD55" i="17"/>
  <c r="F55" i="17"/>
  <c r="AL53" i="17"/>
  <c r="AL57" i="17" s="1"/>
  <c r="AG53" i="17"/>
  <c r="AG57" i="17" s="1"/>
  <c r="AA53" i="17"/>
  <c r="AA56" i="17" s="1"/>
  <c r="U53" i="17"/>
  <c r="X56" i="17" s="1"/>
  <c r="O53" i="17"/>
  <c r="O57" i="17" s="1"/>
  <c r="I53" i="17"/>
  <c r="I57" i="17" s="1"/>
  <c r="E53" i="17"/>
  <c r="E56" i="17" s="1"/>
  <c r="C53" i="17"/>
  <c r="D56" i="17" s="1"/>
  <c r="AJ46" i="17"/>
  <c r="AJ45" i="17"/>
  <c r="AJ44" i="17"/>
  <c r="AJ43" i="17"/>
  <c r="AJ42" i="17"/>
  <c r="AJ41" i="17"/>
  <c r="AJ40" i="17"/>
  <c r="AJ39" i="17"/>
  <c r="AG38" i="17"/>
  <c r="AD38" i="17"/>
  <c r="AA38" i="17"/>
  <c r="X38" i="17"/>
  <c r="U38" i="17"/>
  <c r="R38" i="17"/>
  <c r="O38" i="17"/>
  <c r="L38" i="17"/>
  <c r="I38" i="17"/>
  <c r="F38" i="17"/>
  <c r="E38" i="17"/>
  <c r="D38" i="17"/>
  <c r="AJ38" i="17" s="1"/>
  <c r="AL38" i="17" s="1"/>
  <c r="C51" i="17" s="1"/>
  <c r="AJ31" i="17"/>
  <c r="AI31"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AK31" i="17" s="1"/>
  <c r="AL31" i="17" s="1"/>
  <c r="AL30" i="17"/>
  <c r="AK30" i="17"/>
  <c r="AL29" i="17"/>
  <c r="AK29" i="17"/>
  <c r="AL28" i="17"/>
  <c r="AK28" i="17"/>
  <c r="AL27" i="17"/>
  <c r="AK27" i="17"/>
  <c r="AL26" i="17"/>
  <c r="AK26" i="17"/>
  <c r="AL25" i="17"/>
  <c r="AK25" i="17"/>
  <c r="AL24" i="17"/>
  <c r="AK24" i="17"/>
  <c r="AL23" i="17"/>
  <c r="AK23" i="17"/>
  <c r="AL22" i="17"/>
  <c r="AK22" i="17"/>
  <c r="AL21" i="17"/>
  <c r="AK21" i="17"/>
  <c r="AL20" i="17"/>
  <c r="AK20" i="17"/>
  <c r="AL19" i="17"/>
  <c r="AK19" i="17"/>
  <c r="AL18" i="17"/>
  <c r="AK18" i="17"/>
  <c r="AL17" i="17"/>
  <c r="AK17" i="17"/>
  <c r="AL16" i="17"/>
  <c r="AK16" i="17"/>
  <c r="AL15" i="17"/>
  <c r="AK15" i="17"/>
  <c r="AL14" i="17"/>
  <c r="AK14" i="17"/>
  <c r="AL13" i="17"/>
  <c r="AK13" i="17"/>
  <c r="AL12" i="17"/>
  <c r="AK12" i="17"/>
  <c r="AL11" i="17"/>
  <c r="AK11" i="17"/>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AH10" i="17" s="1"/>
  <c r="AG9" i="17"/>
  <c r="AF9" i="17"/>
  <c r="AE9" i="17"/>
  <c r="AD9" i="17"/>
  <c r="AC9" i="17"/>
  <c r="AB9" i="17"/>
  <c r="AA9" i="17"/>
  <c r="Z9" i="17"/>
  <c r="Y9" i="17"/>
  <c r="X9" i="17"/>
  <c r="W9" i="17"/>
  <c r="V9" i="17"/>
  <c r="U9" i="17"/>
  <c r="T9" i="17"/>
  <c r="S9" i="17"/>
  <c r="R9" i="17"/>
  <c r="Q9" i="17"/>
  <c r="P9" i="17"/>
  <c r="O9" i="17"/>
  <c r="N9" i="17"/>
  <c r="M9" i="17"/>
  <c r="L9" i="17"/>
  <c r="K9" i="17"/>
  <c r="J9" i="17"/>
  <c r="I9" i="17"/>
  <c r="H9" i="17"/>
  <c r="G9" i="17"/>
  <c r="F9" i="17"/>
  <c r="AJ9" i="17" s="1"/>
  <c r="AL12" i="24" l="1"/>
  <c r="AL14" i="24"/>
  <c r="AL16" i="24"/>
  <c r="AL18" i="24"/>
  <c r="AL20" i="24"/>
  <c r="AL22" i="24"/>
  <c r="AL24" i="24"/>
  <c r="AL26" i="24"/>
  <c r="AL28" i="24"/>
  <c r="AL30" i="24"/>
  <c r="AL15" i="29"/>
  <c r="AL27" i="29"/>
  <c r="AL11" i="29"/>
  <c r="AL19" i="29"/>
  <c r="AL23" i="29"/>
  <c r="AL13" i="28"/>
  <c r="AL17" i="28"/>
  <c r="AL21" i="28"/>
  <c r="AL25" i="28"/>
  <c r="AL29" i="28"/>
  <c r="AL30" i="28"/>
  <c r="AL11" i="28"/>
  <c r="AL14" i="28"/>
  <c r="AL18" i="28"/>
  <c r="AL22" i="28"/>
  <c r="AL26" i="28"/>
  <c r="AL15" i="28"/>
  <c r="AL19" i="28"/>
  <c r="AL23" i="28"/>
  <c r="AL27" i="28"/>
  <c r="AL31" i="28"/>
  <c r="AL14" i="27"/>
  <c r="AL30" i="27"/>
  <c r="AL12" i="27"/>
  <c r="AL16" i="27"/>
  <c r="AL18" i="27"/>
  <c r="AL20" i="27"/>
  <c r="AL22" i="27"/>
  <c r="AL24" i="27"/>
  <c r="AL26" i="27"/>
  <c r="AL28" i="27"/>
  <c r="AL32" i="27"/>
  <c r="AL13" i="27"/>
  <c r="AL15" i="27"/>
  <c r="AL17" i="27"/>
  <c r="AL19" i="27"/>
  <c r="AL21" i="27"/>
  <c r="AL23" i="27"/>
  <c r="AL25" i="27"/>
  <c r="AL27" i="27"/>
  <c r="AL29" i="27"/>
  <c r="AL31" i="27"/>
  <c r="AL22" i="26"/>
  <c r="AL12" i="26"/>
  <c r="AL28" i="26"/>
  <c r="AL18" i="26"/>
  <c r="AL26" i="26"/>
  <c r="AL14" i="26"/>
  <c r="AL30" i="26"/>
  <c r="AL20" i="26"/>
  <c r="AL16" i="26"/>
  <c r="AL24" i="26"/>
  <c r="AL32" i="26"/>
  <c r="AL12" i="25"/>
  <c r="AL16" i="25"/>
  <c r="AL20" i="25"/>
  <c r="AL24" i="25"/>
  <c r="AL28" i="25"/>
  <c r="AL32" i="25"/>
  <c r="AL17" i="25"/>
  <c r="AL21" i="25"/>
  <c r="AL25" i="25"/>
  <c r="AL29" i="25"/>
  <c r="AL11" i="23"/>
  <c r="AL13" i="23"/>
  <c r="AL15" i="23"/>
  <c r="AL17" i="23"/>
  <c r="AL19" i="23"/>
  <c r="AL21" i="23"/>
  <c r="AL23" i="23"/>
  <c r="AL25" i="23"/>
  <c r="AL27" i="23"/>
  <c r="AL29" i="23"/>
  <c r="AL31" i="23"/>
  <c r="AL12" i="23"/>
  <c r="AL14" i="23"/>
  <c r="AL16" i="23"/>
  <c r="AL18" i="23"/>
  <c r="AL20" i="23"/>
  <c r="AL22" i="23"/>
  <c r="AL24" i="23"/>
  <c r="AL26" i="23"/>
  <c r="AL28" i="23"/>
  <c r="AL30" i="23"/>
  <c r="AL28" i="21"/>
  <c r="AL18" i="21"/>
  <c r="AL21" i="21"/>
  <c r="AL11" i="21"/>
  <c r="AL15" i="21"/>
  <c r="AL22" i="21"/>
  <c r="AL26" i="21"/>
  <c r="AL14" i="21"/>
  <c r="AL25" i="21"/>
  <c r="AL12" i="21"/>
  <c r="AL16" i="21"/>
  <c r="AL19" i="21"/>
  <c r="AL23" i="21"/>
  <c r="AL29" i="21"/>
  <c r="AI10" i="29"/>
  <c r="AJ9" i="29"/>
  <c r="AL13" i="29"/>
  <c r="AL17" i="29"/>
  <c r="AL21" i="29"/>
  <c r="AL25" i="29"/>
  <c r="AL29" i="29"/>
  <c r="E43" i="29"/>
  <c r="I43" i="29"/>
  <c r="AI9" i="28"/>
  <c r="AI10" i="27"/>
  <c r="AL39" i="26"/>
  <c r="C44" i="26" s="1"/>
  <c r="AI10" i="26"/>
  <c r="AL13" i="26"/>
  <c r="AL15" i="26"/>
  <c r="AL17" i="26"/>
  <c r="AL19" i="26"/>
  <c r="AL21" i="26"/>
  <c r="AL23" i="26"/>
  <c r="AL25" i="26"/>
  <c r="AL27" i="26"/>
  <c r="AL29" i="26"/>
  <c r="AL31" i="26"/>
  <c r="AI11" i="25"/>
  <c r="AJ11" i="25"/>
  <c r="AI9" i="24"/>
  <c r="AI9" i="23"/>
  <c r="AJ38" i="23"/>
  <c r="AL38" i="23" s="1"/>
  <c r="C45" i="23" s="1"/>
  <c r="AL39" i="23"/>
  <c r="E45" i="23" s="1"/>
  <c r="AL40" i="23"/>
  <c r="AI10" i="22"/>
  <c r="AJ9" i="21"/>
  <c r="AM38" i="17"/>
  <c r="E51" i="17" s="1"/>
  <c r="C43" i="22"/>
  <c r="E43" i="22"/>
  <c r="AH9" i="17"/>
  <c r="AI10" i="17"/>
  <c r="C55" i="17"/>
  <c r="I55" i="17"/>
  <c r="U55" i="17"/>
  <c r="AG55" i="17"/>
  <c r="C56" i="17"/>
  <c r="I56" i="17"/>
  <c r="U56" i="17"/>
  <c r="AG56" i="17"/>
  <c r="C57" i="17"/>
  <c r="U57" i="17"/>
  <c r="AH10" i="21"/>
  <c r="AH9" i="22"/>
  <c r="AJ10" i="22"/>
  <c r="O49" i="22"/>
  <c r="O48" i="22"/>
  <c r="AL49" i="22"/>
  <c r="AL48" i="22"/>
  <c r="AM48" i="22"/>
  <c r="AD49" i="22"/>
  <c r="R50" i="23"/>
  <c r="O52" i="23"/>
  <c r="AI9" i="17"/>
  <c r="AJ10" i="17"/>
  <c r="D55" i="17"/>
  <c r="L55" i="17"/>
  <c r="X55" i="17"/>
  <c r="AJ55" i="17"/>
  <c r="L56" i="17"/>
  <c r="AJ56" i="17"/>
  <c r="E57" i="17"/>
  <c r="AA57" i="17"/>
  <c r="AI10" i="21"/>
  <c r="AI9" i="22"/>
  <c r="U50" i="22"/>
  <c r="U49" i="22"/>
  <c r="C48" i="22"/>
  <c r="C49" i="22"/>
  <c r="O50" i="22"/>
  <c r="AH10" i="23"/>
  <c r="E51" i="23"/>
  <c r="E50" i="23"/>
  <c r="E52" i="23"/>
  <c r="AA51" i="23"/>
  <c r="AA50" i="23"/>
  <c r="AA52" i="23"/>
  <c r="F50" i="23"/>
  <c r="AM50" i="23"/>
  <c r="E55" i="17"/>
  <c r="O55" i="17"/>
  <c r="AA55" i="17"/>
  <c r="AL55" i="17"/>
  <c r="O56" i="17"/>
  <c r="AL56" i="17"/>
  <c r="AH9" i="21"/>
  <c r="E49" i="22"/>
  <c r="E48" i="22"/>
  <c r="AA49" i="22"/>
  <c r="AA48" i="22"/>
  <c r="D48" i="22"/>
  <c r="R48" i="22"/>
  <c r="D49" i="22"/>
  <c r="R49" i="22"/>
  <c r="AA50" i="22"/>
  <c r="AJ10" i="23"/>
  <c r="AD50" i="23"/>
  <c r="C45" i="27"/>
  <c r="E45" i="27"/>
  <c r="R55" i="17"/>
  <c r="AM55" i="17"/>
  <c r="R56" i="17"/>
  <c r="AM56" i="17"/>
  <c r="I50" i="22"/>
  <c r="F48" i="22"/>
  <c r="U48" i="22"/>
  <c r="F49" i="22"/>
  <c r="X49" i="22"/>
  <c r="AM49" i="22"/>
  <c r="AL50" i="22"/>
  <c r="O51" i="23"/>
  <c r="O50" i="23"/>
  <c r="AL51" i="23"/>
  <c r="AL50" i="23"/>
  <c r="F51" i="23"/>
  <c r="AM51" i="23"/>
  <c r="AH10" i="24"/>
  <c r="AH10" i="25"/>
  <c r="I44" i="25"/>
  <c r="O51" i="25"/>
  <c r="AH11" i="26"/>
  <c r="AH11" i="27"/>
  <c r="AH10" i="28"/>
  <c r="E50" i="28"/>
  <c r="AL12" i="28"/>
  <c r="C50" i="28"/>
  <c r="AH9" i="23"/>
  <c r="C50" i="23"/>
  <c r="U50" i="23"/>
  <c r="C51" i="23"/>
  <c r="U51" i="23"/>
  <c r="AH9" i="24"/>
  <c r="AI10" i="24"/>
  <c r="AI10" i="25"/>
  <c r="AL13" i="25"/>
  <c r="C51" i="25"/>
  <c r="AH10" i="26"/>
  <c r="AI11" i="26"/>
  <c r="AH10" i="27"/>
  <c r="AI11" i="27"/>
  <c r="AH9" i="28"/>
  <c r="AI10" i="28"/>
  <c r="AL14" i="29"/>
  <c r="AL18" i="29"/>
  <c r="AL22" i="29"/>
  <c r="AL26" i="29"/>
  <c r="AL30" i="29"/>
  <c r="C43" i="29"/>
  <c r="C44" i="25"/>
  <c r="AK31" i="29"/>
  <c r="AL31" i="29" s="1"/>
  <c r="O49" i="29"/>
  <c r="O48" i="29"/>
  <c r="AL49" i="29"/>
  <c r="AL48" i="29"/>
  <c r="R48" i="29"/>
  <c r="AM48" i="29"/>
  <c r="R49" i="29"/>
  <c r="AM49" i="29"/>
  <c r="AL14" i="25"/>
  <c r="C43" i="28"/>
  <c r="AH9" i="29"/>
  <c r="AL12" i="29"/>
  <c r="AL16" i="29"/>
  <c r="AL20" i="29"/>
  <c r="AL24" i="29"/>
  <c r="AL28" i="29"/>
  <c r="AJ10" i="29"/>
  <c r="C48" i="29"/>
  <c r="I48" i="29"/>
  <c r="U48" i="29"/>
  <c r="AG48" i="29"/>
  <c r="E48" i="29"/>
  <c r="AA48" i="29"/>
  <c r="E44" i="26" l="1"/>
  <c r="D25" i="4"/>
  <c r="O5" i="9" l="1"/>
  <c r="E5" i="8"/>
  <c r="AA3" i="12"/>
  <c r="AG35" i="12" l="1"/>
  <c r="AA25" i="12"/>
  <c r="X25" i="12"/>
  <c r="U25" i="12"/>
  <c r="AD24" i="12"/>
  <c r="AG24" i="12" s="1"/>
  <c r="AD23" i="12"/>
  <c r="AG23" i="12" s="1"/>
  <c r="AD22" i="12"/>
  <c r="AG22" i="12" s="1"/>
  <c r="AG21" i="12"/>
  <c r="AD21" i="12"/>
  <c r="AD20" i="12"/>
  <c r="AG20" i="12" s="1"/>
  <c r="AD19" i="12"/>
  <c r="AG19" i="12" s="1"/>
  <c r="AD18" i="12"/>
  <c r="AG18" i="12" s="1"/>
  <c r="AD17" i="12"/>
  <c r="AG17" i="12" s="1"/>
  <c r="AD16" i="12"/>
  <c r="AG16" i="12" s="1"/>
  <c r="AD15" i="12"/>
  <c r="AG15" i="12" s="1"/>
  <c r="AD14" i="12"/>
  <c r="AG14" i="12" s="1"/>
  <c r="AD13" i="12"/>
  <c r="AG13" i="12" s="1"/>
  <c r="AG25" i="12" l="1"/>
  <c r="AD25" i="12"/>
  <c r="E37" i="8"/>
  <c r="D37" i="8"/>
  <c r="E23" i="8"/>
  <c r="D23" i="8"/>
</calcChain>
</file>

<file path=xl/sharedStrings.xml><?xml version="1.0" encoding="utf-8"?>
<sst xmlns="http://schemas.openxmlformats.org/spreadsheetml/2006/main" count="1549" uniqueCount="369">
  <si>
    <t>生活介護</t>
    <rPh sb="0" eb="2">
      <t>セイカツ</t>
    </rPh>
    <rPh sb="2" eb="4">
      <t>カイゴ</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</si>
  <si>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</si>
  <si>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</si>
  <si>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</si>
  <si>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</si>
  <si>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計</t>
    <rPh sb="0" eb="1">
      <t>ケイ</t>
    </rPh>
    <phoneticPr fontId="4"/>
  </si>
  <si>
    <t>令和　　年　　月　　日作成</t>
    <rPh sb="0" eb="2">
      <t>レイワ</t>
    </rPh>
    <rPh sb="4" eb="5">
      <t>ネン</t>
    </rPh>
    <rPh sb="7" eb="8">
      <t>ツキ</t>
    </rPh>
    <rPh sb="10" eb="11">
      <t>ニチ</t>
    </rPh>
    <rPh sb="11" eb="13">
      <t>サクセイ</t>
    </rPh>
    <phoneticPr fontId="4"/>
  </si>
  <si>
    <t>所在地</t>
    <rPh sb="0" eb="3">
      <t>ショザイチ</t>
    </rPh>
    <phoneticPr fontId="4"/>
  </si>
  <si>
    <t>作成者氏名</t>
    <rPh sb="0" eb="3">
      <t>サクセイシャ</t>
    </rPh>
    <rPh sb="3" eb="5">
      <t>シメイ</t>
    </rPh>
    <phoneticPr fontId="4"/>
  </si>
  <si>
    <t>連絡先</t>
    <rPh sb="0" eb="3">
      <t>レンラクサキ</t>
    </rPh>
    <phoneticPr fontId="4"/>
  </si>
  <si>
    <t>ＴＥＬ</t>
    <phoneticPr fontId="4"/>
  </si>
  <si>
    <t>番号</t>
    <rPh sb="0" eb="2">
      <t>バンゴウ</t>
    </rPh>
    <phoneticPr fontId="9"/>
  </si>
  <si>
    <t>事前提出書類</t>
    <rPh sb="0" eb="2">
      <t>ジゼン</t>
    </rPh>
    <rPh sb="2" eb="4">
      <t>テイシュツ</t>
    </rPh>
    <rPh sb="4" eb="6">
      <t>ショルイ</t>
    </rPh>
    <phoneticPr fontId="9"/>
  </si>
  <si>
    <t>チェック欄</t>
    <rPh sb="4" eb="5">
      <t>ラン</t>
    </rPh>
    <phoneticPr fontId="9"/>
  </si>
  <si>
    <t>備考</t>
    <rPh sb="0" eb="2">
      <t>ビコウ</t>
    </rPh>
    <phoneticPr fontId="9"/>
  </si>
  <si>
    <t>加算収入状況</t>
    <rPh sb="0" eb="2">
      <t>カサン</t>
    </rPh>
    <rPh sb="2" eb="4">
      <t>シュウニュウ</t>
    </rPh>
    <rPh sb="4" eb="6">
      <t>ジョウキョウ</t>
    </rPh>
    <phoneticPr fontId="9"/>
  </si>
  <si>
    <t>サービスに係る負担以外の利用者負担額</t>
    <rPh sb="5" eb="6">
      <t>カカ</t>
    </rPh>
    <rPh sb="7" eb="9">
      <t>フタン</t>
    </rPh>
    <rPh sb="9" eb="11">
      <t>イガイ</t>
    </rPh>
    <rPh sb="12" eb="15">
      <t>リヨウシャ</t>
    </rPh>
    <rPh sb="15" eb="18">
      <t>フタンガク</t>
    </rPh>
    <phoneticPr fontId="9"/>
  </si>
  <si>
    <t>避難・救出訓練等実施状況</t>
    <rPh sb="0" eb="2">
      <t>ヒナン</t>
    </rPh>
    <rPh sb="3" eb="5">
      <t>キュウシュツ</t>
    </rPh>
    <rPh sb="5" eb="7">
      <t>クンレン</t>
    </rPh>
    <rPh sb="7" eb="8">
      <t>トウ</t>
    </rPh>
    <rPh sb="8" eb="10">
      <t>ジッシ</t>
    </rPh>
    <rPh sb="10" eb="12">
      <t>ジョウキョウ</t>
    </rPh>
    <phoneticPr fontId="9"/>
  </si>
  <si>
    <t>利用契約書の様式</t>
    <rPh sb="0" eb="2">
      <t>リヨウ</t>
    </rPh>
    <rPh sb="2" eb="5">
      <t>ケイヤクショ</t>
    </rPh>
    <rPh sb="6" eb="8">
      <t>ヨウシキ</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</si>
  <si>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</si>
  <si>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組織体制図</t>
    <rPh sb="0" eb="2">
      <t>ソシキ</t>
    </rPh>
    <rPh sb="2" eb="4">
      <t>タイセイ</t>
    </rPh>
    <rPh sb="4" eb="5">
      <t>ズ</t>
    </rPh>
    <phoneticPr fontId="9"/>
  </si>
  <si>
    <t>年度</t>
    <rPh sb="0" eb="2">
      <t>ネンド</t>
    </rPh>
    <phoneticPr fontId="9"/>
  </si>
  <si>
    <t>４月</t>
    <rPh sb="1" eb="2">
      <t>ガツ</t>
    </rPh>
    <phoneticPr fontId="4"/>
  </si>
  <si>
    <t>５月</t>
  </si>
  <si>
    <t>６月</t>
  </si>
  <si>
    <t>７月</t>
  </si>
  <si>
    <t>８月</t>
  </si>
  <si>
    <t>９月</t>
  </si>
  <si>
    <t>10月</t>
    <phoneticPr fontId="9"/>
  </si>
  <si>
    <t>11月</t>
    <phoneticPr fontId="9"/>
  </si>
  <si>
    <t>12月</t>
    <phoneticPr fontId="9"/>
  </si>
  <si>
    <t>１月</t>
  </si>
  <si>
    <t>２月</t>
  </si>
  <si>
    <t>３月</t>
  </si>
  <si>
    <t>サービスの種類</t>
    <rPh sb="5" eb="7">
      <t>シュルイ</t>
    </rPh>
    <phoneticPr fontId="4"/>
  </si>
  <si>
    <t>前年度</t>
    <rPh sb="0" eb="3">
      <t>ゼンネンド</t>
    </rPh>
    <phoneticPr fontId="9"/>
  </si>
  <si>
    <t>合計</t>
    <rPh sb="0" eb="2">
      <t>ゴウケイ</t>
    </rPh>
    <phoneticPr fontId="4"/>
  </si>
  <si>
    <t>本年度</t>
    <rPh sb="0" eb="1">
      <t>ホン</t>
    </rPh>
    <phoneticPr fontId="9"/>
  </si>
  <si>
    <t>品目名</t>
    <rPh sb="0" eb="3">
      <t>ヒンモクメイ</t>
    </rPh>
    <phoneticPr fontId="14"/>
  </si>
  <si>
    <t>生産数量</t>
    <rPh sb="0" eb="2">
      <t>セイサン</t>
    </rPh>
    <rPh sb="2" eb="4">
      <t>スウリョウ</t>
    </rPh>
    <phoneticPr fontId="14"/>
  </si>
  <si>
    <t>主な作業内容</t>
    <rPh sb="0" eb="1">
      <t>オモ</t>
    </rPh>
    <rPh sb="2" eb="4">
      <t>サギョウ</t>
    </rPh>
    <rPh sb="4" eb="6">
      <t>ナイヨウ</t>
    </rPh>
    <phoneticPr fontId="14"/>
  </si>
  <si>
    <t>月</t>
    <rPh sb="0" eb="1">
      <t>ツキ</t>
    </rPh>
    <phoneticPr fontId="14"/>
  </si>
  <si>
    <t>生産活動
にかかる
収入額</t>
    <rPh sb="0" eb="2">
      <t>セイサン</t>
    </rPh>
    <rPh sb="2" eb="4">
      <t>カツドウ</t>
    </rPh>
    <rPh sb="10" eb="13">
      <t>シュウニュウガク</t>
    </rPh>
    <phoneticPr fontId="14"/>
  </si>
  <si>
    <t>支　　出　　額</t>
    <rPh sb="0" eb="1">
      <t>ササ</t>
    </rPh>
    <rPh sb="3" eb="4">
      <t>デ</t>
    </rPh>
    <rPh sb="6" eb="7">
      <t>ガク</t>
    </rPh>
    <phoneticPr fontId="14"/>
  </si>
  <si>
    <t>差引額
ａ－ｄ</t>
    <rPh sb="0" eb="2">
      <t>サシヒキ</t>
    </rPh>
    <rPh sb="2" eb="3">
      <t>ガク</t>
    </rPh>
    <phoneticPr fontId="14"/>
  </si>
  <si>
    <t>支出額合計</t>
    <rPh sb="0" eb="2">
      <t>シシュツ</t>
    </rPh>
    <rPh sb="2" eb="3">
      <t>ガク</t>
    </rPh>
    <rPh sb="3" eb="5">
      <t>ゴウケイ</t>
    </rPh>
    <phoneticPr fontId="14"/>
  </si>
  <si>
    <t>ａ</t>
    <phoneticPr fontId="14"/>
  </si>
  <si>
    <t>ｂ</t>
    <phoneticPr fontId="14"/>
  </si>
  <si>
    <t>ｃ</t>
    <phoneticPr fontId="14"/>
  </si>
  <si>
    <t>ｄ=ｂ＋ｃ</t>
    <phoneticPr fontId="14"/>
  </si>
  <si>
    <t>円</t>
    <rPh sb="0" eb="1">
      <t>エン</t>
    </rPh>
    <phoneticPr fontId="14"/>
  </si>
  <si>
    <t>4</t>
    <phoneticPr fontId="14"/>
  </si>
  <si>
    <t>5</t>
  </si>
  <si>
    <t>6</t>
  </si>
  <si>
    <t>7</t>
  </si>
  <si>
    <t>8</t>
  </si>
  <si>
    <t>9</t>
  </si>
  <si>
    <t>10</t>
  </si>
  <si>
    <t>11</t>
  </si>
  <si>
    <t>12</t>
  </si>
  <si>
    <t>1</t>
    <phoneticPr fontId="14"/>
  </si>
  <si>
    <t>2</t>
  </si>
  <si>
    <t>3</t>
  </si>
  <si>
    <t>計</t>
    <rPh sb="0" eb="1">
      <t>ケイ</t>
    </rPh>
    <phoneticPr fontId="14"/>
  </si>
  <si>
    <t>項目</t>
    <rPh sb="0" eb="2">
      <t>コウモク</t>
    </rPh>
    <phoneticPr fontId="14"/>
  </si>
  <si>
    <t>金額（円）</t>
    <rPh sb="0" eb="2">
      <t>キンガク</t>
    </rPh>
    <rPh sb="3" eb="4">
      <t>エン</t>
    </rPh>
    <phoneticPr fontId="14"/>
  </si>
  <si>
    <t>サービスに係る負担以外の利用者負担額</t>
    <rPh sb="5" eb="6">
      <t>カカ</t>
    </rPh>
    <rPh sb="7" eb="9">
      <t>フタン</t>
    </rPh>
    <rPh sb="9" eb="11">
      <t>イガイ</t>
    </rPh>
    <rPh sb="12" eb="15">
      <t>リヨウシャ</t>
    </rPh>
    <rPh sb="15" eb="18">
      <t>フタンガク</t>
    </rPh>
    <phoneticPr fontId="4"/>
  </si>
  <si>
    <t>（前年度及び本年度直近までの状況）</t>
    <rPh sb="1" eb="4">
      <t>ゼンネンド</t>
    </rPh>
    <rPh sb="4" eb="5">
      <t>オヨ</t>
    </rPh>
    <rPh sb="6" eb="9">
      <t>ホンネンド</t>
    </rPh>
    <rPh sb="9" eb="11">
      <t>チョッキン</t>
    </rPh>
    <rPh sb="14" eb="16">
      <t>ジョウキョウ</t>
    </rPh>
    <phoneticPr fontId="9"/>
  </si>
  <si>
    <t>サービス
の種類</t>
    <rPh sb="6" eb="8">
      <t>シュルイ</t>
    </rPh>
    <phoneticPr fontId="9"/>
  </si>
  <si>
    <t>請求項目</t>
    <rPh sb="0" eb="2">
      <t>セイキュウ</t>
    </rPh>
    <rPh sb="2" eb="4">
      <t>コウモク</t>
    </rPh>
    <phoneticPr fontId="4"/>
  </si>
  <si>
    <t>人数（人）</t>
    <rPh sb="0" eb="1">
      <t>ニン</t>
    </rPh>
    <rPh sb="1" eb="2">
      <t>スウ</t>
    </rPh>
    <rPh sb="3" eb="4">
      <t>ヒト</t>
    </rPh>
    <phoneticPr fontId="4"/>
  </si>
  <si>
    <t>本年度</t>
    <rPh sb="0" eb="3">
      <t>ホンネンド</t>
    </rPh>
    <phoneticPr fontId="9"/>
  </si>
  <si>
    <t>(注)　サービスの種類ごとに作成すること。</t>
    <rPh sb="1" eb="2">
      <t>チュウ</t>
    </rPh>
    <rPh sb="9" eb="11">
      <t>シュルイ</t>
    </rPh>
    <rPh sb="14" eb="16">
      <t>サクセイ</t>
    </rPh>
    <phoneticPr fontId="4"/>
  </si>
  <si>
    <t>実施年月日</t>
    <rPh sb="0" eb="2">
      <t>ジッシ</t>
    </rPh>
    <rPh sb="2" eb="3">
      <t>ネン</t>
    </rPh>
    <rPh sb="3" eb="5">
      <t>ツキヒ</t>
    </rPh>
    <phoneticPr fontId="9"/>
  </si>
  <si>
    <t>内容</t>
    <rPh sb="0" eb="2">
      <t>ナイヨウ</t>
    </rPh>
    <phoneticPr fontId="9"/>
  </si>
  <si>
    <t>参加人数
 (人)</t>
    <rPh sb="0" eb="2">
      <t>サンカ</t>
    </rPh>
    <rPh sb="2" eb="4">
      <t>ニンズウ</t>
    </rPh>
    <rPh sb="7" eb="8">
      <t>ヒト</t>
    </rPh>
    <phoneticPr fontId="9"/>
  </si>
  <si>
    <t>【所轄消防署の立入検査】</t>
    <rPh sb="1" eb="3">
      <t>ショカツ</t>
    </rPh>
    <rPh sb="3" eb="6">
      <t>ショウボウショ</t>
    </rPh>
    <rPh sb="7" eb="8">
      <t>タ</t>
    </rPh>
    <rPh sb="8" eb="9">
      <t>イ</t>
    </rPh>
    <rPh sb="9" eb="11">
      <t>ケンサ</t>
    </rPh>
    <phoneticPr fontId="4"/>
  </si>
  <si>
    <t>実施年月日</t>
    <rPh sb="0" eb="2">
      <t>ジッシ</t>
    </rPh>
    <rPh sb="2" eb="5">
      <t>ネンガッピ</t>
    </rPh>
    <phoneticPr fontId="4"/>
  </si>
  <si>
    <t>指導指示等の内容</t>
    <rPh sb="0" eb="2">
      <t>シドウ</t>
    </rPh>
    <rPh sb="2" eb="4">
      <t>シジ</t>
    </rPh>
    <rPh sb="4" eb="5">
      <t>トウ</t>
    </rPh>
    <rPh sb="6" eb="8">
      <t>ナイヨウ</t>
    </rPh>
    <phoneticPr fontId="4"/>
  </si>
  <si>
    <t>（上記に対する改善措置）</t>
    <rPh sb="1" eb="3">
      <t>ジョウキ</t>
    </rPh>
    <rPh sb="4" eb="5">
      <t>タイ</t>
    </rPh>
    <rPh sb="7" eb="9">
      <t>カイゼン</t>
    </rPh>
    <rPh sb="9" eb="11">
      <t>ソチ</t>
    </rPh>
    <phoneticPr fontId="4"/>
  </si>
  <si>
    <t>はい</t>
    <phoneticPr fontId="9"/>
  </si>
  <si>
    <t>いいえ</t>
    <phoneticPr fontId="9"/>
  </si>
  <si>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9"/>
  </si>
  <si>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9"/>
  </si>
  <si>
    <t>身体拘束適正化のための指針の整備ができている。</t>
    <rPh sb="0" eb="2">
      <t>シンタイ</t>
    </rPh>
    <rPh sb="2" eb="4">
      <t>コウソク</t>
    </rPh>
    <rPh sb="4" eb="7">
      <t>テキセイカ</t>
    </rPh>
    <rPh sb="11" eb="13">
      <t>シシン</t>
    </rPh>
    <rPh sb="14" eb="16">
      <t>セイビ</t>
    </rPh>
    <phoneticPr fontId="9"/>
  </si>
  <si>
    <t>従業者に対する指針に基づいた研修が定期的に（年１回以上）実施できている。</t>
    <rPh sb="0" eb="3">
      <t>ジュウギョウシャ</t>
    </rPh>
    <rPh sb="4" eb="5">
      <t>タイ</t>
    </rPh>
    <rPh sb="7" eb="9">
      <t>シシン</t>
    </rPh>
    <rPh sb="10" eb="11">
      <t>モト</t>
    </rPh>
    <rPh sb="14" eb="16">
      <t>ケンシュウ</t>
    </rPh>
    <rPh sb="17" eb="19">
      <t>テイキ</t>
    </rPh>
    <rPh sb="19" eb="20">
      <t>テキ</t>
    </rPh>
    <rPh sb="22" eb="23">
      <t>ネン</t>
    </rPh>
    <rPh sb="24" eb="25">
      <t>カイ</t>
    </rPh>
    <rPh sb="25" eb="27">
      <t>イジョウ</t>
    </rPh>
    <rPh sb="28" eb="30">
      <t>ジッシ</t>
    </rPh>
    <phoneticPr fontId="9"/>
  </si>
  <si>
    <t>事業所名</t>
    <rPh sb="0" eb="3">
      <t>ジギョウショ</t>
    </rPh>
    <rPh sb="3" eb="4">
      <t>ナ</t>
    </rPh>
    <phoneticPr fontId="1"/>
  </si>
  <si>
    <t>事業所名</t>
    <rPh sb="0" eb="3">
      <t>ジギョウショ</t>
    </rPh>
    <rPh sb="3" eb="4">
      <t>ナ</t>
    </rPh>
    <phoneticPr fontId="4"/>
  </si>
  <si>
    <t>事業者名
（法人名）</t>
    <rPh sb="0" eb="3">
      <t>ジギョウシャ</t>
    </rPh>
    <rPh sb="3" eb="4">
      <t>ナ</t>
    </rPh>
    <rPh sb="6" eb="8">
      <t>ホウジン</t>
    </rPh>
    <rPh sb="8" eb="9">
      <t>メイ</t>
    </rPh>
    <phoneticPr fontId="4"/>
  </si>
  <si>
    <t>就労・生産活動</t>
    <rPh sb="0" eb="2">
      <t>シュウロウ</t>
    </rPh>
    <rPh sb="3" eb="5">
      <t>セイサン</t>
    </rPh>
    <rPh sb="5" eb="7">
      <t>カツドウ</t>
    </rPh>
    <phoneticPr fontId="14"/>
  </si>
  <si>
    <t>※障害福祉サービスとして行っている就労・生産活動について記入。</t>
    <rPh sb="1" eb="3">
      <t>ショウガイ</t>
    </rPh>
    <rPh sb="3" eb="5">
      <t>フクシ</t>
    </rPh>
    <rPh sb="12" eb="13">
      <t>オコナ</t>
    </rPh>
    <rPh sb="17" eb="19">
      <t>シュウロウ</t>
    </rPh>
    <rPh sb="20" eb="22">
      <t>セイサン</t>
    </rPh>
    <rPh sb="22" eb="24">
      <t>カツドウ</t>
    </rPh>
    <rPh sb="28" eb="30">
      <t>キニュウ</t>
    </rPh>
    <phoneticPr fontId="14"/>
  </si>
  <si>
    <t>※就労・生産活動の収支状況について記入。</t>
    <rPh sb="1" eb="3">
      <t>シュウロウ</t>
    </rPh>
    <rPh sb="4" eb="6">
      <t>セイサン</t>
    </rPh>
    <rPh sb="6" eb="8">
      <t>カツドウ</t>
    </rPh>
    <rPh sb="9" eb="11">
      <t>シュウシ</t>
    </rPh>
    <rPh sb="11" eb="13">
      <t>ジョウキョウ</t>
    </rPh>
    <rPh sb="17" eb="19">
      <t>キニュウ</t>
    </rPh>
    <phoneticPr fontId="14"/>
  </si>
  <si>
    <t>賃金・工賃支給額</t>
    <rPh sb="0" eb="2">
      <t>チンギン</t>
    </rPh>
    <rPh sb="3" eb="5">
      <t>コウチン</t>
    </rPh>
    <rPh sb="5" eb="7">
      <t>シキュウ</t>
    </rPh>
    <rPh sb="7" eb="8">
      <t>ガク</t>
    </rPh>
    <phoneticPr fontId="14"/>
  </si>
  <si>
    <t>賃金・工賃以外の必要経費</t>
    <rPh sb="0" eb="2">
      <t>チンギン</t>
    </rPh>
    <rPh sb="3" eb="5">
      <t>コウチン</t>
    </rPh>
    <rPh sb="5" eb="7">
      <t>イガイ</t>
    </rPh>
    <rPh sb="8" eb="10">
      <t>ヒツヨウ</t>
    </rPh>
    <rPh sb="10" eb="12">
      <t>ケイヒ</t>
    </rPh>
    <phoneticPr fontId="14"/>
  </si>
  <si>
    <t>※賃金・工賃以外の必要経費（ｃ）の主なものについて記入。</t>
    <rPh sb="1" eb="3">
      <t>チンギン</t>
    </rPh>
    <rPh sb="4" eb="6">
      <t>コウチン</t>
    </rPh>
    <rPh sb="6" eb="8">
      <t>イガイ</t>
    </rPh>
    <rPh sb="9" eb="11">
      <t>ヒツヨウ</t>
    </rPh>
    <rPh sb="11" eb="13">
      <t>ケイヒ</t>
    </rPh>
    <rPh sb="17" eb="18">
      <t>オモ</t>
    </rPh>
    <rPh sb="25" eb="27">
      <t>キニュウ</t>
    </rPh>
    <phoneticPr fontId="14"/>
  </si>
  <si>
    <t>(注)　前年度の就労・生産活動の状況を記入すること。</t>
    <rPh sb="1" eb="2">
      <t>チュウ</t>
    </rPh>
    <rPh sb="8" eb="10">
      <t>シュウロウ</t>
    </rPh>
    <phoneticPr fontId="14"/>
  </si>
  <si>
    <t>就労・生産活動</t>
    <rPh sb="0" eb="2">
      <t>シュウロウ</t>
    </rPh>
    <rPh sb="3" eb="5">
      <t>セイサン</t>
    </rPh>
    <rPh sb="5" eb="7">
      <t>カツドウ</t>
    </rPh>
    <phoneticPr fontId="9"/>
  </si>
  <si>
    <t>事業所名</t>
    <rPh sb="0" eb="3">
      <t>ジギョウショ</t>
    </rPh>
    <rPh sb="3" eb="4">
      <t>ナ</t>
    </rPh>
    <phoneticPr fontId="9"/>
  </si>
  <si>
    <t>事業所名</t>
    <rPh sb="0" eb="2">
      <t>ジギョウ</t>
    </rPh>
    <rPh sb="2" eb="3">
      <t>ショ</t>
    </rPh>
    <rPh sb="3" eb="4">
      <t>ナ</t>
    </rPh>
    <phoneticPr fontId="9"/>
  </si>
  <si>
    <t>※生活介護、就労移行支援、就労継続支援Ａ型、Ｂ型、
　自立訓練（生活訓練）のみ提出。</t>
    <rPh sb="1" eb="3">
      <t>セイカツ</t>
    </rPh>
    <rPh sb="3" eb="5">
      <t>カイゴ</t>
    </rPh>
    <rPh sb="6" eb="8">
      <t>シュウロウ</t>
    </rPh>
    <rPh sb="8" eb="10">
      <t>イコウ</t>
    </rPh>
    <rPh sb="10" eb="12">
      <t>シエン</t>
    </rPh>
    <rPh sb="13" eb="15">
      <t>シュウロウ</t>
    </rPh>
    <rPh sb="15" eb="17">
      <t>ケイゾク</t>
    </rPh>
    <rPh sb="17" eb="19">
      <t>シエン</t>
    </rPh>
    <rPh sb="20" eb="21">
      <t>カタ</t>
    </rPh>
    <rPh sb="23" eb="24">
      <t>カタ</t>
    </rPh>
    <rPh sb="27" eb="29">
      <t>ジリツ</t>
    </rPh>
    <rPh sb="29" eb="31">
      <t>クンレン</t>
    </rPh>
    <rPh sb="32" eb="34">
      <t>セイカツ</t>
    </rPh>
    <rPh sb="34" eb="36">
      <t>クンレン</t>
    </rPh>
    <rPh sb="39" eb="41">
      <t>テイシュツ</t>
    </rPh>
    <phoneticPr fontId="14"/>
  </si>
  <si>
    <t>生活介護、就労移行支援、就労継続支援Ａ型、Ｂ型、自立訓練(生活訓練)のみ提出。</t>
    <rPh sb="24" eb="26">
      <t>ジリツ</t>
    </rPh>
    <rPh sb="26" eb="28">
      <t>クンレン</t>
    </rPh>
    <rPh sb="29" eb="31">
      <t>セイカツ</t>
    </rPh>
    <rPh sb="31" eb="33">
      <t>クンレン</t>
    </rPh>
    <phoneticPr fontId="1"/>
  </si>
  <si>
    <t>重要事項説明書の様式</t>
    <rPh sb="0" eb="2">
      <t>ジュウヨウ</t>
    </rPh>
    <rPh sb="2" eb="4">
      <t>ジコウ</t>
    </rPh>
    <rPh sb="4" eb="7">
      <t>セツメイショ</t>
    </rPh>
    <rPh sb="8" eb="10">
      <t>ヨウシキ</t>
    </rPh>
    <phoneticPr fontId="9"/>
  </si>
  <si>
    <t>費用の合計額（円）</t>
    <rPh sb="7" eb="8">
      <t>エン</t>
    </rPh>
    <phoneticPr fontId="1"/>
  </si>
  <si>
    <t>　新規指定の事業所は、指定月以降の状況を記入すること。</t>
    <rPh sb="1" eb="3">
      <t>シンキ</t>
    </rPh>
    <rPh sb="3" eb="5">
      <t>シテイ</t>
    </rPh>
    <rPh sb="6" eb="9">
      <t>ジギョウショ</t>
    </rPh>
    <rPh sb="11" eb="13">
      <t>シテイ</t>
    </rPh>
    <rPh sb="13" eb="14">
      <t>ツキ</t>
    </rPh>
    <rPh sb="14" eb="16">
      <t>イコウ</t>
    </rPh>
    <rPh sb="17" eb="19">
      <t>ジョウキョウ</t>
    </rPh>
    <rPh sb="20" eb="22">
      <t>キニュウ</t>
    </rPh>
    <phoneticPr fontId="1"/>
  </si>
  <si>
    <t>「感染症及び食中毒の予防及びまん延の防止のための対策を検討する委員会」の定期開催（おおむね３月に１回以上）及び検討結果の従業者への周知徹底ができている。</t>
    <rPh sb="1" eb="4">
      <t>カンセンショウ</t>
    </rPh>
    <rPh sb="4" eb="5">
      <t>オヨ</t>
    </rPh>
    <rPh sb="6" eb="8">
      <t>ショクチュウ</t>
    </rPh>
    <rPh sb="8" eb="9">
      <t>ドク</t>
    </rPh>
    <rPh sb="10" eb="12">
      <t>ヨボウ</t>
    </rPh>
    <rPh sb="12" eb="13">
      <t>オヨ</t>
    </rPh>
    <rPh sb="16" eb="17">
      <t>エン</t>
    </rPh>
    <rPh sb="18" eb="20">
      <t>ボウシ</t>
    </rPh>
    <rPh sb="24" eb="26">
      <t>タイサク</t>
    </rPh>
    <rPh sb="27" eb="29">
      <t>ケントウ</t>
    </rPh>
    <rPh sb="31" eb="34">
      <t>イインカイ</t>
    </rPh>
    <rPh sb="36" eb="38">
      <t>テイキ</t>
    </rPh>
    <rPh sb="38" eb="40">
      <t>カイサイ</t>
    </rPh>
    <rPh sb="46" eb="47">
      <t>ツキ</t>
    </rPh>
    <rPh sb="49" eb="50">
      <t>カイ</t>
    </rPh>
    <rPh sb="50" eb="52">
      <t>イジョウ</t>
    </rPh>
    <rPh sb="53" eb="54">
      <t>オヨ</t>
    </rPh>
    <phoneticPr fontId="9"/>
  </si>
  <si>
    <t>平常時の対策及び発生時の対応を規定する「感染症及び食中毒の予防及びまん延の防止のための指針」が整備できている。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オヨ</t>
    </rPh>
    <rPh sb="25" eb="27">
      <t>ショクチュウ</t>
    </rPh>
    <rPh sb="27" eb="28">
      <t>ドク</t>
    </rPh>
    <rPh sb="29" eb="31">
      <t>ヨボウ</t>
    </rPh>
    <rPh sb="31" eb="32">
      <t>オヨ</t>
    </rPh>
    <rPh sb="35" eb="36">
      <t>エン</t>
    </rPh>
    <rPh sb="37" eb="39">
      <t>ボウシ</t>
    </rPh>
    <rPh sb="43" eb="45">
      <t>シシン</t>
    </rPh>
    <rPh sb="47" eb="49">
      <t>セイビ</t>
    </rPh>
    <phoneticPr fontId="9"/>
  </si>
  <si>
    <t>従業者に対する研修及び訓練が定期的に（年２回以上）実施できている。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</si>
  <si>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t>基準省令改正により義務づけられる取組の実施状況</t>
    <rPh sb="0" eb="6">
      <t>キジュンショウレイカイセイ</t>
    </rPh>
    <rPh sb="9" eb="11">
      <t>ギム</t>
    </rPh>
    <rPh sb="16" eb="18">
      <t>トリクミ</t>
    </rPh>
    <rPh sb="19" eb="21">
      <t>ジッシ</t>
    </rPh>
    <rPh sb="21" eb="23">
      <t>ジョウキョウ</t>
    </rPh>
    <phoneticPr fontId="9"/>
  </si>
  <si>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</si>
  <si>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</si>
  <si>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基準省令改正により義務づけられる取組の実施状況</t>
    <phoneticPr fontId="9"/>
  </si>
  <si>
    <t>やむを得ず身体拘束等を行う場合※には、その態様及び時間、その際の利用者（利用児）の心身の状況並びに緊急やむを得ない理由その他必要案な事項を記録しているか。
※身体拘束等を行っていない場合には、「はい」を選択してください。</t>
    <rPh sb="101" eb="103">
      <t>センタク</t>
    </rPh>
    <phoneticPr fontId="1"/>
  </si>
  <si>
    <t xml:space="preserve">指定障害福祉サービス事業所等指導 事前提出書類
【日中活動系(生活介護、自立訓練、就労移行支援、
就労継続支援Ａ型・Ｂ型、就労定着支援)】
</t>
    <rPh sb="0" eb="2">
      <t>シテイ</t>
    </rPh>
    <rPh sb="2" eb="4">
      <t>ショウガイ</t>
    </rPh>
    <rPh sb="4" eb="6">
      <t>フクシ</t>
    </rPh>
    <rPh sb="10" eb="13">
      <t>ジギョウショ</t>
    </rPh>
    <rPh sb="13" eb="14">
      <t>トウ</t>
    </rPh>
    <rPh sb="14" eb="16">
      <t>シドウ</t>
    </rPh>
    <rPh sb="17" eb="18">
      <t>コト</t>
    </rPh>
    <rPh sb="18" eb="19">
      <t>マエ</t>
    </rPh>
    <rPh sb="19" eb="20">
      <t>ツツミ</t>
    </rPh>
    <rPh sb="20" eb="21">
      <t>デ</t>
    </rPh>
    <rPh sb="21" eb="23">
      <t>ショルイ</t>
    </rPh>
    <rPh sb="25" eb="27">
      <t>ニッチュウ</t>
    </rPh>
    <rPh sb="27" eb="29">
      <t>カツドウ</t>
    </rPh>
    <rPh sb="29" eb="30">
      <t>ケイ</t>
    </rPh>
    <phoneticPr fontId="4"/>
  </si>
  <si>
    <t>業務継続計画の定期的な見直しができている。</t>
    <rPh sb="0" eb="2">
      <t>ギョウム</t>
    </rPh>
    <rPh sb="2" eb="4">
      <t>ケイゾク</t>
    </rPh>
    <rPh sb="4" eb="6">
      <t>ケイカク</t>
    </rPh>
    <rPh sb="7" eb="9">
      <t>テイキ</t>
    </rPh>
    <rPh sb="9" eb="10">
      <t>テキ</t>
    </rPh>
    <rPh sb="11" eb="13">
      <t>ミナオ</t>
    </rPh>
    <phoneticPr fontId="9"/>
  </si>
  <si>
    <t>「身体拘束の適正化のための対策を検討する委員会」の定期開催（少なくとも年１回）開催及び検討結果の従業者への周知徹底ができている。
　・テレビ電話装置等の活用も可
　・虐待防止委員会との一体的設置・運営も可
　・法人単位での委員会設置も可</t>
    <rPh sb="1" eb="3">
      <t>シンタイ</t>
    </rPh>
    <rPh sb="3" eb="5">
      <t>コウソク</t>
    </rPh>
    <rPh sb="6" eb="9">
      <t>テキセイカ</t>
    </rPh>
    <rPh sb="13" eb="15">
      <t>タイサク</t>
    </rPh>
    <rPh sb="16" eb="18">
      <t>ケントウ</t>
    </rPh>
    <rPh sb="20" eb="23">
      <t>イインカイ</t>
    </rPh>
    <rPh sb="25" eb="27">
      <t>テイキ</t>
    </rPh>
    <rPh sb="27" eb="29">
      <t>カイサイ</t>
    </rPh>
    <rPh sb="30" eb="31">
      <t>スク</t>
    </rPh>
    <rPh sb="35" eb="36">
      <t>ネン</t>
    </rPh>
    <rPh sb="37" eb="38">
      <t>カイ</t>
    </rPh>
    <rPh sb="39" eb="41">
      <t>カイサイ</t>
    </rPh>
    <rPh sb="41" eb="42">
      <t>オヨ</t>
    </rPh>
    <rPh sb="83" eb="85">
      <t>ギャクタイ</t>
    </rPh>
    <rPh sb="85" eb="87">
      <t>ボウシ</t>
    </rPh>
    <phoneticPr fontId="9"/>
  </si>
  <si>
    <t>〇</t>
    <phoneticPr fontId="1"/>
  </si>
  <si>
    <t>（　　市）</t>
    <rPh sb="3" eb="4">
      <t>シ</t>
    </rPh>
    <phoneticPr fontId="1"/>
  </si>
  <si>
    <t>適宜行を追加してください。</t>
    <rPh sb="0" eb="2">
      <t>テキギ</t>
    </rPh>
    <rPh sb="2" eb="3">
      <t>ギョウ</t>
    </rPh>
    <rPh sb="4" eb="6">
      <t>ツイカ</t>
    </rPh>
    <phoneticPr fontId="1"/>
  </si>
  <si>
    <t>（　　町）</t>
    <rPh sb="3" eb="4">
      <t>マチ</t>
    </rPh>
    <phoneticPr fontId="1"/>
  </si>
  <si>
    <t>合計</t>
    <rPh sb="0" eb="2">
      <t>ゴウケイケイ</t>
    </rPh>
    <phoneticPr fontId="1"/>
  </si>
  <si>
    <t>合計は１と一致する。</t>
    <rPh sb="0" eb="2">
      <t>ゴウケイ</t>
    </rPh>
    <rPh sb="5" eb="7">
      <t>イッチ</t>
    </rPh>
    <phoneticPr fontId="1"/>
  </si>
  <si>
    <t>身体障害</t>
    <rPh sb="0" eb="2">
      <t>シンタイ</t>
    </rPh>
    <rPh sb="2" eb="4">
      <t>ショウガイ</t>
    </rPh>
    <phoneticPr fontId="1"/>
  </si>
  <si>
    <t>重複する場合も、それぞれの</t>
    <rPh sb="0" eb="2">
      <t>ジュウフク</t>
    </rPh>
    <rPh sb="4" eb="6">
      <t>バアイ</t>
    </rPh>
    <phoneticPr fontId="1"/>
  </si>
  <si>
    <t>知的障害</t>
    <rPh sb="0" eb="4">
      <t>チテキショウガイ</t>
    </rPh>
    <phoneticPr fontId="1"/>
  </si>
  <si>
    <t>欄に計上してください。</t>
    <phoneticPr fontId="1"/>
  </si>
  <si>
    <t>精神障害</t>
    <rPh sb="0" eb="4">
      <t>セイシンショウガイ</t>
    </rPh>
    <phoneticPr fontId="1"/>
  </si>
  <si>
    <t>難病</t>
    <rPh sb="0" eb="2">
      <t>ナンビョウ</t>
    </rPh>
    <phoneticPr fontId="1"/>
  </si>
  <si>
    <t>事前提出書類作成日現在の利用者の状況</t>
    <rPh sb="0" eb="2">
      <t>ジゼン</t>
    </rPh>
    <rPh sb="2" eb="4">
      <t>テイシュツ</t>
    </rPh>
    <rPh sb="4" eb="6">
      <t>ショルイ</t>
    </rPh>
    <rPh sb="6" eb="8">
      <t>サクセイ</t>
    </rPh>
    <rPh sb="8" eb="9">
      <t>ヒ</t>
    </rPh>
    <rPh sb="9" eb="11">
      <t>ゲンザイ</t>
    </rPh>
    <rPh sb="12" eb="14">
      <t>リヨウ</t>
    </rPh>
    <rPh sb="14" eb="15">
      <t>シャ</t>
    </rPh>
    <phoneticPr fontId="1"/>
  </si>
  <si>
    <t>１契約者数（人）</t>
    <rPh sb="1" eb="3">
      <t>ケイヤク</t>
    </rPh>
    <rPh sb="3" eb="4">
      <t>シャ</t>
    </rPh>
    <rPh sb="4" eb="5">
      <t>スウ</t>
    </rPh>
    <rPh sb="6" eb="7">
      <t>ニン</t>
    </rPh>
    <phoneticPr fontId="1"/>
  </si>
  <si>
    <t>２支給決定市町村別利用者数（人）</t>
    <rPh sb="1" eb="3">
      <t>シキュウ</t>
    </rPh>
    <rPh sb="3" eb="5">
      <t>ケッテイ</t>
    </rPh>
    <rPh sb="5" eb="8">
      <t>シチョウソン</t>
    </rPh>
    <rPh sb="8" eb="9">
      <t>ベツ</t>
    </rPh>
    <rPh sb="9" eb="11">
      <t>リヨウ</t>
    </rPh>
    <rPh sb="11" eb="12">
      <t>シャ</t>
    </rPh>
    <rPh sb="12" eb="13">
      <t>スウ</t>
    </rPh>
    <rPh sb="14" eb="15">
      <t>ニン</t>
    </rPh>
    <phoneticPr fontId="1"/>
  </si>
  <si>
    <t>３障害種別等利用者数（人）</t>
    <rPh sb="1" eb="5">
      <t>ショウガイシュベツ</t>
    </rPh>
    <rPh sb="5" eb="6">
      <t>トウ</t>
    </rPh>
    <rPh sb="6" eb="8">
      <t>リヨウ</t>
    </rPh>
    <rPh sb="8" eb="9">
      <t>シャ</t>
    </rPh>
    <rPh sb="9" eb="10">
      <t>スウ</t>
    </rPh>
    <rPh sb="11" eb="12">
      <t>ニン</t>
    </rPh>
    <phoneticPr fontId="1"/>
  </si>
  <si>
    <t>うち　重症心身障害者</t>
    <rPh sb="3" eb="5">
      <t>ジュウショウ</t>
    </rPh>
    <rPh sb="5" eb="7">
      <t>シンシン</t>
    </rPh>
    <rPh sb="7" eb="9">
      <t>ショウガイ</t>
    </rPh>
    <rPh sb="9" eb="10">
      <t>シャ</t>
    </rPh>
    <phoneticPr fontId="1"/>
  </si>
  <si>
    <t>うち　医療的ケア必要者</t>
    <rPh sb="3" eb="6">
      <t>イリョウテキ</t>
    </rPh>
    <rPh sb="8" eb="10">
      <t>ヒツヨウ</t>
    </rPh>
    <rPh sb="10" eb="11">
      <t>シャ</t>
    </rPh>
    <phoneticPr fontId="1"/>
  </si>
  <si>
    <t>うち　強度行動障害者</t>
    <rPh sb="3" eb="5">
      <t>キョウド</t>
    </rPh>
    <rPh sb="5" eb="7">
      <t>コウドウ</t>
    </rPh>
    <rPh sb="7" eb="9">
      <t>ショウガイ</t>
    </rPh>
    <rPh sb="9" eb="10">
      <t>シャ</t>
    </rPh>
    <phoneticPr fontId="1"/>
  </si>
  <si>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9"/>
  </si>
  <si>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9"/>
  </si>
  <si>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</si>
  <si>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r>
      <t xml:space="preserve">感染症及び
食中毒の予防及び
まん延の防止
</t>
    </r>
    <r>
      <rPr>
        <sz val="10"/>
        <rFont val="ＭＳ ゴシック"/>
        <family val="3"/>
        <charset val="128"/>
      </rPr>
      <t>【Ｒ６年度から義務化】</t>
    </r>
    <rPh sb="0" eb="3">
      <t>カンセンショウ</t>
    </rPh>
    <rPh sb="3" eb="4">
      <t>オヨ</t>
    </rPh>
    <rPh sb="6" eb="8">
      <t>ショクチュウ</t>
    </rPh>
    <rPh sb="8" eb="9">
      <t>ドク</t>
    </rPh>
    <rPh sb="10" eb="12">
      <t>ヨボウ</t>
    </rPh>
    <rPh sb="12" eb="13">
      <t>オヨ</t>
    </rPh>
    <rPh sb="17" eb="18">
      <t>エン</t>
    </rPh>
    <rPh sb="19" eb="21">
      <t>ボウシ</t>
    </rPh>
    <phoneticPr fontId="9"/>
  </si>
  <si>
    <r>
      <t xml:space="preserve">身体拘束
の禁止
</t>
    </r>
    <r>
      <rPr>
        <sz val="10"/>
        <rFont val="ＭＳ ゴシック"/>
        <family val="3"/>
        <charset val="128"/>
      </rPr>
      <t>【Ｒ４年度から義務化】</t>
    </r>
    <rPh sb="0" eb="2">
      <t>シンタイ</t>
    </rPh>
    <rPh sb="2" eb="4">
      <t>コウソク</t>
    </rPh>
    <rPh sb="6" eb="8">
      <t>キンシ</t>
    </rPh>
    <phoneticPr fontId="9"/>
  </si>
  <si>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9"/>
  </si>
  <si>
    <t>虐待防止担当者を配置できている。</t>
    <rPh sb="0" eb="2">
      <t>ギャクタイ</t>
    </rPh>
    <rPh sb="2" eb="4">
      <t>ボウシ</t>
    </rPh>
    <rPh sb="4" eb="7">
      <t>タントウシャ</t>
    </rPh>
    <rPh sb="8" eb="10">
      <t>ハイチ</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</si>
  <si>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</si>
  <si>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25"/>
  </si>
  <si>
    <t>！申請するサービス類型を選択してください</t>
    <rPh sb="1" eb="3">
      <t>シンセイ</t>
    </rPh>
    <rPh sb="9" eb="11">
      <t>ルイケイ</t>
    </rPh>
    <rPh sb="12" eb="14">
      <t>センタク</t>
    </rPh>
    <phoneticPr fontId="26"/>
  </si>
  <si>
    <t>年</t>
    <rPh sb="0" eb="1">
      <t>ネン</t>
    </rPh>
    <phoneticPr fontId="4"/>
  </si>
  <si>
    <t>月</t>
    <rPh sb="0" eb="1">
      <t>ゲツ</t>
    </rPh>
    <phoneticPr fontId="4"/>
  </si>
  <si>
    <t>事業所名</t>
    <rPh sb="0" eb="3">
      <t>ジギョウショ</t>
    </rPh>
    <rPh sb="3" eb="4">
      <t>メイ</t>
    </rPh>
    <phoneticPr fontId="25"/>
  </si>
  <si>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</si>
  <si>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</si>
  <si>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5"/>
  </si>
  <si>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</si>
  <si>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</si>
  <si>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</si>
  <si>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</si>
  <si>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</si>
  <si>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</si>
  <si>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</si>
  <si>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</si>
  <si>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</si>
  <si>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</si>
  <si>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</si>
  <si>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</si>
  <si>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</si>
  <si>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5"/>
  </si>
  <si>
    <t>　(1) 「４週」・「暦月」のいずれかを選択してください。</t>
    <rPh sb="7" eb="8">
      <t>シュウ</t>
    </rPh>
    <rPh sb="11" eb="12">
      <t>レキ</t>
    </rPh>
    <rPh sb="12" eb="13">
      <t>ツキ</t>
    </rPh>
    <rPh sb="20" eb="22">
      <t>センタク</t>
    </rPh>
    <phoneticPr fontId="25"/>
  </si>
  <si>
    <t>　(2) 「予定」・「実績」のいずれかを選択してください。</t>
    <rPh sb="6" eb="8">
      <t>ヨテイ</t>
    </rPh>
    <rPh sb="11" eb="13">
      <t>ジッセキ</t>
    </rPh>
    <rPh sb="20" eb="22">
      <t>センタク</t>
    </rPh>
    <phoneticPr fontId="2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</si>
  <si>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5"/>
  </si>
  <si>
    <t>　(4) 従業者の職種を入力してください。</t>
    <rPh sb="5" eb="8">
      <t>ジュウギョウシャ</t>
    </rPh>
    <rPh sb="9" eb="11">
      <t>ショクシュ</t>
    </rPh>
    <rPh sb="12" eb="14">
      <t>ニュウリョク</t>
    </rPh>
    <phoneticPr fontId="25"/>
  </si>
  <si>
    <t xml:space="preserve"> 　　 記入の順序は、職種ごとにまとめてください。</t>
    <rPh sb="4" eb="6">
      <t>キニュウ</t>
    </rPh>
    <rPh sb="7" eb="9">
      <t>ジュンジョ</t>
    </rPh>
    <rPh sb="11" eb="13">
      <t>ショクシュ</t>
    </rPh>
    <phoneticPr fontId="2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</si>
  <si>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</si>
  <si>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25"/>
  </si>
  <si>
    <t>区分</t>
    <rPh sb="0" eb="2">
      <t>クブン</t>
    </rPh>
    <phoneticPr fontId="25"/>
  </si>
  <si>
    <t>A</t>
  </si>
  <si>
    <t>常勤で専従</t>
    <rPh sb="0" eb="2">
      <t>ジョウキン</t>
    </rPh>
    <rPh sb="3" eb="5">
      <t>センジュウ</t>
    </rPh>
    <phoneticPr fontId="25"/>
  </si>
  <si>
    <t>B</t>
  </si>
  <si>
    <t>常勤で兼務</t>
    <rPh sb="0" eb="2">
      <t>ジョウキン</t>
    </rPh>
    <rPh sb="3" eb="5">
      <t>ケンム</t>
    </rPh>
    <phoneticPr fontId="25"/>
  </si>
  <si>
    <t>C</t>
  </si>
  <si>
    <t>非常勤で専従</t>
    <rPh sb="0" eb="3">
      <t>ヒジョウキン</t>
    </rPh>
    <rPh sb="4" eb="6">
      <t>センジュウ</t>
    </rPh>
    <phoneticPr fontId="25"/>
  </si>
  <si>
    <t>D</t>
  </si>
  <si>
    <t>非常勤で兼務</t>
    <rPh sb="0" eb="3">
      <t>ヒジョウキン</t>
    </rPh>
    <rPh sb="4" eb="6">
      <t>ケンム</t>
    </rPh>
    <phoneticPr fontId="25"/>
  </si>
  <si>
    <t>（注）常勤・非常勤の区分について</t>
    <rPh sb="1" eb="2">
      <t>チュウ</t>
    </rPh>
    <rPh sb="3" eb="5">
      <t>ジョウキン</t>
    </rPh>
    <rPh sb="6" eb="9">
      <t>ヒジョウキン</t>
    </rPh>
    <rPh sb="10" eb="12">
      <t>クブン</t>
    </rPh>
    <phoneticPr fontId="2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</si>
  <si>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</si>
  <si>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5"/>
  </si>
  <si>
    <t>　(6) 従業者の保有する資格を入力してください。</t>
    <rPh sb="5" eb="8">
      <t>ジュウギョウシャ</t>
    </rPh>
    <rPh sb="9" eb="11">
      <t>ホユウ</t>
    </rPh>
    <rPh sb="13" eb="15">
      <t>シカク</t>
    </rPh>
    <rPh sb="16" eb="18">
      <t>ニュウリョク</t>
    </rPh>
    <phoneticPr fontId="2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</si>
  <si>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</si>
  <si>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5"/>
  </si>
  <si>
    <t>　(7) 従業者の氏名を記入してください。</t>
    <rPh sb="5" eb="8">
      <t>ジュウギョウシャ</t>
    </rPh>
    <rPh sb="9" eb="11">
      <t>シメイ</t>
    </rPh>
    <rPh sb="12" eb="14">
      <t>キニュウ</t>
    </rPh>
    <phoneticPr fontId="2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</si>
  <si>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</si>
  <si>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</si>
  <si>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</si>
  <si>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</si>
  <si>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</si>
  <si>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</si>
  <si>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</si>
  <si>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</si>
  <si>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5"/>
  </si>
  <si>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</si>
  <si>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</si>
  <si>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</si>
  <si>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行動援護</t>
    <rPh sb="0" eb="4">
      <t>コウドウエンゴ</t>
    </rPh>
    <phoneticPr fontId="26"/>
  </si>
  <si>
    <t>４週</t>
  </si>
  <si>
    <t>※選択肢にない職種については直接入力してください</t>
    <phoneticPr fontId="26"/>
  </si>
  <si>
    <t>管理者</t>
    <rPh sb="0" eb="3">
      <t>カンリシャ</t>
    </rPh>
    <phoneticPr fontId="26"/>
  </si>
  <si>
    <t>サービス提供責任者</t>
    <rPh sb="4" eb="6">
      <t>テイキョウ</t>
    </rPh>
    <rPh sb="6" eb="9">
      <t>セキニンシャ</t>
    </rPh>
    <phoneticPr fontId="26"/>
  </si>
  <si>
    <t>従業者</t>
    <rPh sb="0" eb="3">
      <t>ジュウギョウシャ</t>
    </rPh>
    <phoneticPr fontId="26"/>
  </si>
  <si>
    <t>＜人員に関する基準＞</t>
    <rPh sb="1" eb="3">
      <t>ジンイン</t>
    </rPh>
    <rPh sb="4" eb="5">
      <t>カン</t>
    </rPh>
    <rPh sb="7" eb="9">
      <t>キジュン</t>
    </rPh>
    <phoneticPr fontId="4"/>
  </si>
  <si>
    <t>区分</t>
    <rPh sb="0" eb="2">
      <t>クブン</t>
    </rPh>
    <phoneticPr fontId="34"/>
  </si>
  <si>
    <t>必要な配置数</t>
    <rPh sb="0" eb="2">
      <t>ヒツヨウ</t>
    </rPh>
    <rPh sb="3" eb="6">
      <t>ハイチスウ</t>
    </rPh>
    <phoneticPr fontId="3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</si>
  <si>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</si>
  <si>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</si>
  <si>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34"/>
  </si>
  <si>
    <t>兼務</t>
    <rPh sb="0" eb="2">
      <t>ケンム</t>
    </rPh>
    <phoneticPr fontId="4"/>
  </si>
  <si>
    <t>兼務</t>
    <rPh sb="0" eb="2">
      <t>ケンム</t>
    </rPh>
    <phoneticPr fontId="34"/>
  </si>
  <si>
    <t>常勤</t>
    <rPh sb="0" eb="2">
      <t>ジョウキン</t>
    </rPh>
    <phoneticPr fontId="4"/>
  </si>
  <si>
    <t>非常勤</t>
    <rPh sb="0" eb="3">
      <t>ヒジョウキン</t>
    </rPh>
    <phoneticPr fontId="4"/>
  </si>
  <si>
    <t>常勤換算数</t>
    <rPh sb="0" eb="5">
      <t>ジョウキンカンサンスウ</t>
    </rPh>
    <phoneticPr fontId="26"/>
  </si>
  <si>
    <t>療養介護</t>
    <rPh sb="0" eb="2">
      <t>リョウヨウ</t>
    </rPh>
    <rPh sb="2" eb="4">
      <t>カイゴ</t>
    </rPh>
    <phoneticPr fontId="4"/>
  </si>
  <si>
    <t>サービス管理責任者</t>
    <rPh sb="4" eb="6">
      <t>カンリ</t>
    </rPh>
    <rPh sb="6" eb="9">
      <t>セキニンシャ</t>
    </rPh>
    <phoneticPr fontId="26"/>
  </si>
  <si>
    <t>医師</t>
    <rPh sb="0" eb="2">
      <t>イシ</t>
    </rPh>
    <phoneticPr fontId="26"/>
  </si>
  <si>
    <t>看護職員</t>
    <rPh sb="0" eb="4">
      <t>カンゴショクイン</t>
    </rPh>
    <phoneticPr fontId="26"/>
  </si>
  <si>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</si>
  <si>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</si>
  <si>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</si>
  <si>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34"/>
  </si>
  <si>
    <t>生活支援員</t>
    <rPh sb="0" eb="5">
      <t>セイカツシエンイン</t>
    </rPh>
    <phoneticPr fontId="26"/>
  </si>
  <si>
    <t>平均障害支援区分</t>
    <rPh sb="0" eb="2">
      <t>ヘイキン</t>
    </rPh>
    <rPh sb="2" eb="4">
      <t>ショウガイ</t>
    </rPh>
    <rPh sb="4" eb="6">
      <t>シエン</t>
    </rPh>
    <rPh sb="6" eb="8">
      <t>クブン</t>
    </rPh>
    <phoneticPr fontId="4"/>
  </si>
  <si>
    <t>利用者延べ数計</t>
    <rPh sb="3" eb="4">
      <t>ノ</t>
    </rPh>
    <rPh sb="6" eb="7">
      <t>ケイ</t>
    </rPh>
    <phoneticPr fontId="4"/>
  </si>
  <si>
    <t>　区分２の延べ利用者数</t>
    <rPh sb="1" eb="3">
      <t>クブン</t>
    </rPh>
    <rPh sb="5" eb="6">
      <t>ノ</t>
    </rPh>
    <rPh sb="7" eb="11">
      <t>リヨウシャスウ</t>
    </rPh>
    <phoneticPr fontId="26"/>
  </si>
  <si>
    <t>　区分３の延べ利用者数</t>
    <rPh sb="1" eb="3">
      <t>クブン</t>
    </rPh>
    <rPh sb="5" eb="6">
      <t>ノ</t>
    </rPh>
    <rPh sb="7" eb="11">
      <t>リヨウシャスウ</t>
    </rPh>
    <phoneticPr fontId="26"/>
  </si>
  <si>
    <t>　区分４の延べ利用者数</t>
    <rPh sb="1" eb="3">
      <t>クブン</t>
    </rPh>
    <rPh sb="5" eb="6">
      <t>ノ</t>
    </rPh>
    <rPh sb="7" eb="11">
      <t>リヨウシャスウ</t>
    </rPh>
    <phoneticPr fontId="26"/>
  </si>
  <si>
    <t>　区分５の延べ利用者数</t>
    <rPh sb="1" eb="3">
      <t>クブン</t>
    </rPh>
    <rPh sb="5" eb="6">
      <t>ノ</t>
    </rPh>
    <rPh sb="7" eb="11">
      <t>リヨウシャスウ</t>
    </rPh>
    <phoneticPr fontId="26"/>
  </si>
  <si>
    <t>　区分６の延べ利用者数</t>
    <rPh sb="1" eb="3">
      <t>クブン</t>
    </rPh>
    <rPh sb="5" eb="6">
      <t>ノ</t>
    </rPh>
    <rPh sb="7" eb="11">
      <t>リヨウシャスウ</t>
    </rPh>
    <phoneticPr fontId="26"/>
  </si>
  <si>
    <t>所要時間５時間未満の利用者数</t>
    <rPh sb="0" eb="2">
      <t>ショヨウ</t>
    </rPh>
    <rPh sb="2" eb="4">
      <t>ジカン</t>
    </rPh>
    <rPh sb="5" eb="7">
      <t>ジカン</t>
    </rPh>
    <rPh sb="7" eb="9">
      <t>ミマン</t>
    </rPh>
    <rPh sb="10" eb="13">
      <t>リヨウシャ</t>
    </rPh>
    <rPh sb="13" eb="14">
      <t>スウ</t>
    </rPh>
    <phoneticPr fontId="26"/>
  </si>
  <si>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26"/>
  </si>
  <si>
    <t>(※)利用者延べ数の内数を記載してください。所要時間は、送迎や障害特性等による配慮事項を含む、個別支援計画に位置付けられた標準的な時間を指します。</t>
    <phoneticPr fontId="26"/>
  </si>
  <si>
    <t>看護職員、理学療法士、作業療法士又は言語聴覚士及び生活支援員</t>
    <rPh sb="0" eb="4">
      <t>カンゴショクイン</t>
    </rPh>
    <phoneticPr fontId="26"/>
  </si>
  <si>
    <t>重度障害者等包括支援</t>
    <rPh sb="0" eb="10">
      <t>ジュウドショウガイシャトウホウカツシエン</t>
    </rPh>
    <phoneticPr fontId="4"/>
  </si>
  <si>
    <t>機能訓練</t>
    <rPh sb="0" eb="2">
      <t>キノウ</t>
    </rPh>
    <rPh sb="2" eb="4">
      <t>クンレン</t>
    </rPh>
    <phoneticPr fontId="4"/>
  </si>
  <si>
    <t>理学療法士</t>
    <rPh sb="0" eb="5">
      <t>リガクリョウホウシ</t>
    </rPh>
    <phoneticPr fontId="26"/>
  </si>
  <si>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26"/>
  </si>
  <si>
    <t>生活訓練</t>
    <rPh sb="0" eb="2">
      <t>セイカツ</t>
    </rPh>
    <rPh sb="2" eb="4">
      <t>クンレン</t>
    </rPh>
    <phoneticPr fontId="4"/>
  </si>
  <si>
    <t>地域移行支援員</t>
    <rPh sb="0" eb="4">
      <t>チイキイコウ</t>
    </rPh>
    <rPh sb="4" eb="7">
      <t>シエンイン</t>
    </rPh>
    <phoneticPr fontId="26"/>
  </si>
  <si>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</si>
  <si>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</si>
  <si>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 xml:space="preserve"> 　　 保有資格を全て記入するのではなく、人員基準・加配加算上、求められる資格等を入力してください。</t>
    <phoneticPr fontId="25"/>
  </si>
  <si>
    <t>就労選択支援</t>
    <rPh sb="0" eb="2">
      <t>シュウロウ</t>
    </rPh>
    <rPh sb="2" eb="4">
      <t>センタク</t>
    </rPh>
    <rPh sb="4" eb="6">
      <t>シエン</t>
    </rPh>
    <phoneticPr fontId="4"/>
  </si>
  <si>
    <t>就労選択支援員</t>
    <rPh sb="0" eb="2">
      <t>シュウロウ</t>
    </rPh>
    <rPh sb="2" eb="4">
      <t>センタク</t>
    </rPh>
    <rPh sb="4" eb="7">
      <t>シエンイン</t>
    </rPh>
    <phoneticPr fontId="26"/>
  </si>
  <si>
    <t>管理者</t>
    <rPh sb="0" eb="3">
      <t>カンリシャ</t>
    </rPh>
    <phoneticPr fontId="36"/>
  </si>
  <si>
    <t>就労選択支援員</t>
    <rPh sb="0" eb="7">
      <t>シュウロウセンタクシエンイン</t>
    </rPh>
    <phoneticPr fontId="36"/>
  </si>
  <si>
    <t>-</t>
    <phoneticPr fontId="36"/>
  </si>
  <si>
    <t>就労移行支援</t>
    <rPh sb="0" eb="2">
      <t>シュウロウ</t>
    </rPh>
    <rPh sb="2" eb="4">
      <t>イコウ</t>
    </rPh>
    <rPh sb="4" eb="6">
      <t>シエン</t>
    </rPh>
    <phoneticPr fontId="4"/>
  </si>
  <si>
    <t>　　(3)施設外就労の有無</t>
    <rPh sb="5" eb="7">
      <t>シセツ</t>
    </rPh>
    <rPh sb="7" eb="8">
      <t>ガイ</t>
    </rPh>
    <rPh sb="8" eb="10">
      <t>シュウロウ</t>
    </rPh>
    <rPh sb="11" eb="13">
      <t>ウム</t>
    </rPh>
    <phoneticPr fontId="4"/>
  </si>
  <si>
    <r>
      <t>(</t>
    </r>
    <r>
      <rPr>
        <sz val="10"/>
        <color rgb="FFFF0000"/>
        <rFont val="ＭＳ ゴシック"/>
        <family val="3"/>
        <charset val="128"/>
      </rPr>
      <t>4</t>
    </r>
    <r>
      <rPr>
        <sz val="10"/>
        <color theme="1"/>
        <rFont val="ＭＳ ゴシック"/>
        <family val="3"/>
        <charset val="128"/>
      </rPr>
      <t>)事業所における常勤の従業者が勤務すべき時間数</t>
    </r>
    <rPh sb="3" eb="6">
      <t>ジギョウショ</t>
    </rPh>
    <rPh sb="10" eb="12">
      <t>ジョウキン</t>
    </rPh>
    <rPh sb="13" eb="16">
      <t>ジュウギョウシャ</t>
    </rPh>
    <rPh sb="17" eb="19">
      <t>キンム</t>
    </rPh>
    <rPh sb="22" eb="24">
      <t>ジカン</t>
    </rPh>
    <rPh sb="24" eb="25">
      <t>スウ</t>
    </rPh>
    <phoneticPr fontId="25"/>
  </si>
  <si>
    <r>
      <t>(</t>
    </r>
    <r>
      <rPr>
        <sz val="9"/>
        <color rgb="FFFF0000"/>
        <rFont val="ＭＳ ゴシック"/>
        <family val="3"/>
        <charset val="128"/>
      </rPr>
      <t>5</t>
    </r>
    <r>
      <rPr>
        <sz val="9"/>
        <rFont val="ＭＳ ゴシック"/>
        <family val="3"/>
        <charset val="128"/>
      </rPr>
      <t>)職種</t>
    </r>
    <rPh sb="3" eb="5">
      <t>ショクシュ</t>
    </rPh>
    <phoneticPr fontId="4"/>
  </si>
  <si>
    <r>
      <t>(</t>
    </r>
    <r>
      <rPr>
        <sz val="9"/>
        <color rgb="FFFF0000"/>
        <rFont val="ＭＳ ゴシック"/>
        <family val="3"/>
        <charset val="128"/>
      </rPr>
      <t>6</t>
    </r>
    <r>
      <rPr>
        <sz val="9"/>
        <rFont val="ＭＳ ゴシック"/>
        <family val="3"/>
        <charset val="128"/>
      </rPr>
      <t>)勤務形態</t>
    </r>
    <rPh sb="3" eb="5">
      <t>キンム</t>
    </rPh>
    <rPh sb="5" eb="7">
      <t>ケイタイ</t>
    </rPh>
    <phoneticPr fontId="4"/>
  </si>
  <si>
    <r>
      <t>(</t>
    </r>
    <r>
      <rPr>
        <sz val="9"/>
        <color rgb="FFFF0000"/>
        <rFont val="ＭＳ ゴシック"/>
        <family val="3"/>
        <charset val="128"/>
      </rPr>
      <t>7</t>
    </r>
    <r>
      <rPr>
        <sz val="9"/>
        <rFont val="ＭＳ ゴシック"/>
        <family val="3"/>
        <charset val="128"/>
      </rPr>
      <t>)資格</t>
    </r>
    <rPh sb="3" eb="5">
      <t>シカク</t>
    </rPh>
    <phoneticPr fontId="4"/>
  </si>
  <si>
    <r>
      <t>(</t>
    </r>
    <r>
      <rPr>
        <sz val="9"/>
        <color rgb="FFFF0000"/>
        <rFont val="ＭＳ ゴシック"/>
        <family val="3"/>
        <charset val="128"/>
      </rPr>
      <t>8</t>
    </r>
    <r>
      <rPr>
        <sz val="9"/>
        <rFont val="ＭＳ ゴシック"/>
        <family val="3"/>
        <charset val="128"/>
      </rPr>
      <t>)氏名</t>
    </r>
    <rPh sb="3" eb="5">
      <t>シメイ</t>
    </rPh>
    <phoneticPr fontId="4"/>
  </si>
  <si>
    <r>
      <t>(</t>
    </r>
    <r>
      <rPr>
        <sz val="9"/>
        <color rgb="FFFF0000"/>
        <rFont val="ＭＳ ゴシック"/>
        <family val="3"/>
        <charset val="128"/>
      </rPr>
      <t>9</t>
    </r>
    <r>
      <rPr>
        <sz val="9"/>
        <rFont val="ＭＳ ゴシック"/>
        <family val="3"/>
        <charset val="128"/>
      </rPr>
      <t>)</t>
    </r>
    <phoneticPr fontId="4"/>
  </si>
  <si>
    <r>
      <t>(</t>
    </r>
    <r>
      <rPr>
        <sz val="9"/>
        <color rgb="FFFF0000"/>
        <rFont val="ＭＳ ゴシック"/>
        <family val="3"/>
        <charset val="128"/>
      </rPr>
      <t>10</t>
    </r>
    <r>
      <rPr>
        <sz val="9"/>
        <rFont val="ＭＳ ゴシック"/>
        <family val="3"/>
        <charset val="128"/>
      </rPr>
      <t>)勤務時間数合計</t>
    </r>
    <rPh sb="4" eb="6">
      <t>キンム</t>
    </rPh>
    <rPh sb="6" eb="8">
      <t>ジカン</t>
    </rPh>
    <rPh sb="8" eb="9">
      <t>スウ</t>
    </rPh>
    <rPh sb="9" eb="11">
      <t>ゴウケイ</t>
    </rPh>
    <phoneticPr fontId="4"/>
  </si>
  <si>
    <r>
      <t>(</t>
    </r>
    <r>
      <rPr>
        <sz val="9"/>
        <color rgb="FFFF0000"/>
        <rFont val="ＭＳ ゴシック"/>
        <family val="3"/>
        <charset val="128"/>
      </rPr>
      <t>11</t>
    </r>
    <r>
      <rPr>
        <sz val="9"/>
        <rFont val="ＭＳ ゴシック"/>
        <family val="3"/>
        <charset val="128"/>
      </rPr>
      <t>)週平均の勤務時間数</t>
    </r>
    <rPh sb="4" eb="7">
      <t>シュウヘイキン</t>
    </rPh>
    <rPh sb="8" eb="10">
      <t>キンム</t>
    </rPh>
    <rPh sb="10" eb="12">
      <t>ジカン</t>
    </rPh>
    <rPh sb="12" eb="13">
      <t>スウ</t>
    </rPh>
    <phoneticPr fontId="4"/>
  </si>
  <si>
    <r>
      <t>(</t>
    </r>
    <r>
      <rPr>
        <sz val="10"/>
        <color rgb="FFFF0000"/>
        <rFont val="ＭＳ ゴシック"/>
        <family val="3"/>
        <charset val="128"/>
      </rPr>
      <t>12</t>
    </r>
    <r>
      <rPr>
        <sz val="10"/>
        <rFont val="ＭＳ ゴシック"/>
        <family val="3"/>
        <charset val="128"/>
      </rPr>
      <t>)兼務状況
（兼務先／兼務する職務の内容）等</t>
    </r>
    <phoneticPr fontId="4"/>
  </si>
  <si>
    <t>就労支援員</t>
    <rPh sb="0" eb="5">
      <t>シュウロウシエンイン</t>
    </rPh>
    <phoneticPr fontId="26"/>
  </si>
  <si>
    <t>職業指導員</t>
    <rPh sb="0" eb="4">
      <t>ショクギョウシドウ</t>
    </rPh>
    <rPh sb="4" eb="5">
      <t>イン</t>
    </rPh>
    <phoneticPr fontId="26"/>
  </si>
  <si>
    <t>職業指導員及び生活支援員</t>
    <rPh sb="0" eb="2">
      <t>ショクギョウ</t>
    </rPh>
    <rPh sb="2" eb="4">
      <t>シドウ</t>
    </rPh>
    <rPh sb="4" eb="5">
      <t>イン</t>
    </rPh>
    <rPh sb="5" eb="6">
      <t>オヨ</t>
    </rPh>
    <rPh sb="7" eb="9">
      <t>セイカツ</t>
    </rPh>
    <rPh sb="9" eb="11">
      <t>シエン</t>
    </rPh>
    <rPh sb="11" eb="12">
      <t>イン</t>
    </rPh>
    <phoneticPr fontId="26"/>
  </si>
  <si>
    <t>就労支援員</t>
  </si>
  <si>
    <t>サービス管理責任者</t>
    <rPh sb="4" eb="6">
      <t>カンリ</t>
    </rPh>
    <rPh sb="6" eb="9">
      <t>セキニンシャ</t>
    </rPh>
    <phoneticPr fontId="36"/>
  </si>
  <si>
    <t>就労支援員</t>
    <rPh sb="0" eb="5">
      <t>シュウロウシエンイン</t>
    </rPh>
    <phoneticPr fontId="36"/>
  </si>
  <si>
    <t>職業指導員</t>
    <rPh sb="0" eb="5">
      <t>ショクギョウシドウイン</t>
    </rPh>
    <phoneticPr fontId="36"/>
  </si>
  <si>
    <t>生活支援員</t>
    <rPh sb="0" eb="5">
      <t>セイカツシエンイン</t>
    </rPh>
    <phoneticPr fontId="36"/>
  </si>
  <si>
    <t>　(3) 施設外就労について「有」「無」のいずれかを選択してください。</t>
    <rPh sb="5" eb="10">
      <t>シセツガイシュウロウ</t>
    </rPh>
    <rPh sb="15" eb="16">
      <t>ア</t>
    </rPh>
    <rPh sb="18" eb="19">
      <t>ナ</t>
    </rPh>
    <rPh sb="26" eb="28">
      <t>センタク</t>
    </rPh>
    <phoneticPr fontId="25"/>
  </si>
  <si>
    <r>
      <t>　(</t>
    </r>
    <r>
      <rPr>
        <sz val="9"/>
        <color rgb="FFFF0000"/>
        <rFont val="ＭＳ ゴシック"/>
        <family val="3"/>
        <charset val="128"/>
      </rPr>
      <t>4</t>
    </r>
    <r>
      <rPr>
        <sz val="9"/>
        <rFont val="ＭＳ ゴシック"/>
        <family val="3"/>
        <charset val="128"/>
      </rPr>
      <t>) 事業所における常勤の従業者が勤務すべき時間数を入力してください。</t>
    </r>
    <rPh sb="5" eb="8">
      <t>ジギョウショ</t>
    </rPh>
    <rPh sb="12" eb="14">
      <t>ジョウキン</t>
    </rPh>
    <rPh sb="15" eb="18">
      <t>ジュウギョウシャ</t>
    </rPh>
    <rPh sb="19" eb="21">
      <t>キンム</t>
    </rPh>
    <rPh sb="24" eb="26">
      <t>ジカン</t>
    </rPh>
    <rPh sb="26" eb="27">
      <t>スウ</t>
    </rPh>
    <rPh sb="28" eb="30">
      <t>ニュウリョク</t>
    </rPh>
    <phoneticPr fontId="25"/>
  </si>
  <si>
    <r>
      <t>　(</t>
    </r>
    <r>
      <rPr>
        <sz val="9"/>
        <color rgb="FFFF0000"/>
        <rFont val="ＭＳ ゴシック"/>
        <family val="3"/>
        <charset val="128"/>
      </rPr>
      <t>5</t>
    </r>
    <r>
      <rPr>
        <sz val="9"/>
        <rFont val="ＭＳ ゴシック"/>
        <family val="3"/>
        <charset val="128"/>
      </rPr>
      <t>) 従業者の職種を入力してください。</t>
    </r>
    <rPh sb="5" eb="8">
      <t>ジュウギョウシャ</t>
    </rPh>
    <rPh sb="9" eb="11">
      <t>ショクシュ</t>
    </rPh>
    <rPh sb="12" eb="14">
      <t>ニュウリョク</t>
    </rPh>
    <phoneticPr fontId="25"/>
  </si>
  <si>
    <r>
      <t>　(</t>
    </r>
    <r>
      <rPr>
        <sz val="9"/>
        <color rgb="FFFF0000"/>
        <rFont val="ＭＳ ゴシック"/>
        <family val="3"/>
        <charset val="128"/>
      </rPr>
      <t>6</t>
    </r>
    <r>
      <rPr>
        <sz val="9"/>
        <rFont val="ＭＳ ゴシック"/>
        <family val="3"/>
        <charset val="128"/>
      </rPr>
      <t>) 従業者の勤務形態について、下記のうち該当する区分の記号を入力してください。</t>
    </r>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</si>
  <si>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r>
      <t>　(</t>
    </r>
    <r>
      <rPr>
        <sz val="9"/>
        <color rgb="FFFF0000"/>
        <rFont val="ＭＳ ゴシック"/>
        <family val="3"/>
        <charset val="128"/>
      </rPr>
      <t>7</t>
    </r>
    <r>
      <rPr>
        <sz val="9"/>
        <rFont val="ＭＳ ゴシック"/>
        <family val="3"/>
        <charset val="128"/>
      </rPr>
      <t>) 従業者の保有する資格を入力してください。</t>
    </r>
    <rPh sb="5" eb="8">
      <t>ジュウギョウシャ</t>
    </rPh>
    <rPh sb="9" eb="11">
      <t>ホユウ</t>
    </rPh>
    <rPh sb="13" eb="15">
      <t>シカク</t>
    </rPh>
    <rPh sb="16" eb="18">
      <t>ニュウリョク</t>
    </rPh>
    <phoneticPr fontId="25"/>
  </si>
  <si>
    <r>
      <t>　(</t>
    </r>
    <r>
      <rPr>
        <sz val="9"/>
        <color rgb="FFFF0000"/>
        <rFont val="ＭＳ ゴシック"/>
        <family val="3"/>
        <charset val="128"/>
      </rPr>
      <t>8</t>
    </r>
    <r>
      <rPr>
        <sz val="9"/>
        <rFont val="ＭＳ ゴシック"/>
        <family val="3"/>
        <charset val="128"/>
      </rPr>
      <t>) 従業者の氏名を記入してください。</t>
    </r>
    <rPh sb="5" eb="8">
      <t>ジュウギョウシャ</t>
    </rPh>
    <rPh sb="9" eb="11">
      <t>シメイ</t>
    </rPh>
    <rPh sb="12" eb="14">
      <t>キニュウ</t>
    </rPh>
    <phoneticPr fontId="25"/>
  </si>
  <si>
    <r>
      <t>　(</t>
    </r>
    <r>
      <rPr>
        <sz val="9"/>
        <color rgb="FFFF0000"/>
        <rFont val="ＭＳ ゴシック"/>
        <family val="3"/>
        <charset val="128"/>
      </rPr>
      <t>9</t>
    </r>
    <r>
      <rPr>
        <sz val="9"/>
        <rFont val="ＭＳ ゴシック"/>
        <family val="3"/>
        <charset val="128"/>
      </rPr>
      <t>) 申請する事業に係る従業者（管理者を含む。）の1ヶ月分の勤務時間を入力してください。</t>
    </r>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5"/>
  </si>
  <si>
    <r>
      <t>　(</t>
    </r>
    <r>
      <rPr>
        <sz val="9"/>
        <color rgb="FFFF0000"/>
        <rFont val="ＭＳ ゴシック"/>
        <family val="3"/>
        <charset val="128"/>
      </rPr>
      <t>9・10</t>
    </r>
    <r>
      <rPr>
        <sz val="9"/>
        <rFont val="ＭＳ ゴシック"/>
        <family val="3"/>
        <charset val="128"/>
      </rPr>
      <t>) 常勤の職員の休暇等については、その期間が暦年で１月を超えるものでない限り、常勤換算の計算上は勤務したものとみなすことができます。</t>
    </r>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25"/>
  </si>
  <si>
    <r>
      <t>　(</t>
    </r>
    <r>
      <rPr>
        <sz val="9"/>
        <color rgb="FFFF0000"/>
        <rFont val="ＭＳ ゴシック"/>
        <family val="3"/>
        <charset val="128"/>
      </rPr>
      <t>10</t>
    </r>
    <r>
      <rPr>
        <sz val="9"/>
        <rFont val="ＭＳ ゴシック"/>
        <family val="3"/>
        <charset val="128"/>
      </rPr>
      <t>) 従業者ごとに、合計勤務時間数を入力してください。</t>
    </r>
    <rPh sb="6" eb="9">
      <t>ジュウギョウシャ</t>
    </rPh>
    <rPh sb="13" eb="15">
      <t>ゴウケイ</t>
    </rPh>
    <rPh sb="15" eb="17">
      <t>キンム</t>
    </rPh>
    <rPh sb="17" eb="20">
      <t>ジカンスウ</t>
    </rPh>
    <rPh sb="21" eb="23">
      <t>ニュウリョク</t>
    </rPh>
    <phoneticPr fontId="25"/>
  </si>
  <si>
    <r>
      <t>　(</t>
    </r>
    <r>
      <rPr>
        <sz val="9"/>
        <color rgb="FFFF0000"/>
        <rFont val="ＭＳ ゴシック"/>
        <family val="3"/>
        <charset val="128"/>
      </rPr>
      <t>11</t>
    </r>
    <r>
      <rPr>
        <sz val="9"/>
        <rFont val="ＭＳ ゴシック"/>
        <family val="3"/>
        <charset val="128"/>
      </rPr>
      <t>) 従業者ごとに、週平均の勤務時間数を入力してください。</t>
    </r>
    <rPh sb="6" eb="9">
      <t>ジュウギョウシャ</t>
    </rPh>
    <rPh sb="13" eb="16">
      <t>シュウヘイキン</t>
    </rPh>
    <rPh sb="17" eb="19">
      <t>キンム</t>
    </rPh>
    <rPh sb="19" eb="22">
      <t>ジカンスウ</t>
    </rPh>
    <rPh sb="23" eb="25">
      <t>ニュウリョク</t>
    </rPh>
    <phoneticPr fontId="25"/>
  </si>
  <si>
    <r>
      <t>　(</t>
    </r>
    <r>
      <rPr>
        <sz val="9"/>
        <color rgb="FFFF0000"/>
        <rFont val="ＭＳ ゴシック"/>
        <family val="3"/>
        <charset val="128"/>
      </rPr>
      <t>12</t>
    </r>
    <r>
      <rPr>
        <sz val="9"/>
        <rFont val="ＭＳ ゴシック"/>
        <family val="3"/>
        <charset val="128"/>
      </rPr>
      <t>) 申請する事業所以外の事業所・施設との兼務がある場合は、兼務先の事業所・施設の名称、兼務する職務の内容について記入してください。</t>
    </r>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5"/>
  </si>
  <si>
    <r>
      <t xml:space="preserve"> </t>
    </r>
    <r>
      <rPr>
        <sz val="9"/>
        <color rgb="FFFF0000"/>
        <rFont val="ＭＳ ゴシック"/>
        <family val="3"/>
        <charset val="128"/>
      </rPr>
      <t>・</t>
    </r>
    <r>
      <rPr>
        <sz val="9"/>
        <rFont val="ＭＳ ゴシック"/>
        <family val="3"/>
        <charset val="128"/>
      </rPr>
      <t>本表には計算式を設定していますが、結果に誤りがないかご確認ください。</t>
    </r>
    <rPh sb="2" eb="4">
      <t>ホンヒョウ</t>
    </rPh>
    <rPh sb="6" eb="9">
      <t>ケイサンシキ</t>
    </rPh>
    <rPh sb="10" eb="12">
      <t>セッテイ</t>
    </rPh>
    <rPh sb="19" eb="21">
      <t>ケッカ</t>
    </rPh>
    <rPh sb="22" eb="23">
      <t>アヤマ</t>
    </rPh>
    <rPh sb="29" eb="31">
      <t>カクニン</t>
    </rPh>
    <phoneticPr fontId="4"/>
  </si>
  <si>
    <r>
      <t xml:space="preserve"> </t>
    </r>
    <r>
      <rPr>
        <sz val="9"/>
        <color rgb="FFFF0000"/>
        <rFont val="ＭＳ ゴシック"/>
        <family val="3"/>
        <charset val="128"/>
      </rPr>
      <t>・</t>
    </r>
    <r>
      <rPr>
        <sz val="9"/>
        <rFont val="ＭＳ ゴシック"/>
        <family val="3"/>
        <charset val="128"/>
      </rPr>
      <t>必要項目を満たしていれば、各事業所で使用するシフト表等をもって代替書類として差し支えありません。</t>
    </r>
    <phoneticPr fontId="4"/>
  </si>
  <si>
    <t>認定指定就労移行支援</t>
    <rPh sb="0" eb="2">
      <t>ニンテイ</t>
    </rPh>
    <rPh sb="2" eb="4">
      <t>シテイ</t>
    </rPh>
    <rPh sb="4" eb="6">
      <t>シュウロウ</t>
    </rPh>
    <rPh sb="6" eb="8">
      <t>イコウ</t>
    </rPh>
    <rPh sb="8" eb="10">
      <t>シエン</t>
    </rPh>
    <phoneticPr fontId="4"/>
  </si>
  <si>
    <t>生活支援員</t>
    <rPh sb="0" eb="2">
      <t>セイカツ</t>
    </rPh>
    <rPh sb="2" eb="5">
      <t>シエンイン</t>
    </rPh>
    <phoneticPr fontId="26"/>
  </si>
  <si>
    <t>サービス管理責任者</t>
    <rPh sb="4" eb="8">
      <t>カンリセキニン</t>
    </rPh>
    <rPh sb="8" eb="9">
      <t>シャ</t>
    </rPh>
    <phoneticPr fontId="36"/>
  </si>
  <si>
    <r>
      <t>　(</t>
    </r>
    <r>
      <rPr>
        <sz val="9"/>
        <color rgb="FFFF0000"/>
        <rFont val="ＭＳ ゴシック"/>
        <family val="3"/>
        <charset val="128"/>
      </rPr>
      <t>11</t>
    </r>
    <r>
      <rPr>
        <sz val="9"/>
        <rFont val="ＭＳ ゴシック"/>
        <family val="3"/>
        <charset val="128"/>
      </rPr>
      <t>) 従業者ごとに、合計勤務時間数を入力してください。</t>
    </r>
    <rPh sb="6" eb="9">
      <t>ジュウギョウシャ</t>
    </rPh>
    <rPh sb="13" eb="15">
      <t>ゴウケイ</t>
    </rPh>
    <rPh sb="15" eb="17">
      <t>キンム</t>
    </rPh>
    <rPh sb="17" eb="20">
      <t>ジカンスウ</t>
    </rPh>
    <rPh sb="21" eb="23">
      <t>ニュウリョク</t>
    </rPh>
    <phoneticPr fontId="25"/>
  </si>
  <si>
    <r>
      <t>　(</t>
    </r>
    <r>
      <rPr>
        <sz val="9"/>
        <color rgb="FFFF0000"/>
        <rFont val="ＭＳ ゴシック"/>
        <family val="3"/>
        <charset val="128"/>
      </rPr>
      <t>12</t>
    </r>
    <r>
      <rPr>
        <sz val="9"/>
        <rFont val="ＭＳ ゴシック"/>
        <family val="3"/>
        <charset val="128"/>
      </rPr>
      <t>) 従業者ごとに、週平均の勤務時間数を入力してください。</t>
    </r>
    <rPh sb="6" eb="9">
      <t>ジュウギョウシャ</t>
    </rPh>
    <rPh sb="13" eb="16">
      <t>シュウヘイキン</t>
    </rPh>
    <rPh sb="17" eb="19">
      <t>キンム</t>
    </rPh>
    <rPh sb="19" eb="22">
      <t>ジカンスウ</t>
    </rPh>
    <rPh sb="23" eb="25">
      <t>ニュウリョク</t>
    </rPh>
    <phoneticPr fontId="25"/>
  </si>
  <si>
    <r>
      <t>　(</t>
    </r>
    <r>
      <rPr>
        <sz val="9"/>
        <color rgb="FFFF0000"/>
        <rFont val="ＭＳ ゴシック"/>
        <family val="3"/>
        <charset val="128"/>
      </rPr>
      <t>13</t>
    </r>
    <r>
      <rPr>
        <sz val="9"/>
        <rFont val="ＭＳ ゴシック"/>
        <family val="3"/>
        <charset val="128"/>
      </rPr>
      <t>) 申請する事業所以外の事業所・施設との兼務がある場合は、兼務先の事業所・施設の名称、兼務する職務の内容について記入してください。</t>
    </r>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5"/>
  </si>
  <si>
    <t>就労継続支援Ａ型・Ｂ型</t>
    <rPh sb="0" eb="2">
      <t>シュウロウ</t>
    </rPh>
    <rPh sb="2" eb="4">
      <t>ケイゾク</t>
    </rPh>
    <rPh sb="4" eb="6">
      <t>シエン</t>
    </rPh>
    <rPh sb="7" eb="8">
      <t>ガタ</t>
    </rPh>
    <rPh sb="10" eb="11">
      <t>ガタ</t>
    </rPh>
    <phoneticPr fontId="4"/>
  </si>
  <si>
    <t>サービス管理責任者</t>
    <rPh sb="4" eb="9">
      <t>カンリセキニンシャ</t>
    </rPh>
    <phoneticPr fontId="36"/>
  </si>
  <si>
    <t>職業指導員</t>
    <rPh sb="0" eb="2">
      <t>ショクギョウ</t>
    </rPh>
    <rPh sb="2" eb="5">
      <t>シドウイン</t>
    </rPh>
    <phoneticPr fontId="36"/>
  </si>
  <si>
    <t>就労定着支援</t>
    <rPh sb="0" eb="2">
      <t>シュウロウ</t>
    </rPh>
    <rPh sb="2" eb="4">
      <t>テイチャク</t>
    </rPh>
    <rPh sb="4" eb="6">
      <t>シエン</t>
    </rPh>
    <phoneticPr fontId="4"/>
  </si>
  <si>
    <t>就労定着支援員</t>
    <rPh sb="0" eb="2">
      <t>シュウロウ</t>
    </rPh>
    <rPh sb="2" eb="7">
      <t>テイチャクシエンイン</t>
    </rPh>
    <phoneticPr fontId="26"/>
  </si>
  <si>
    <t>就労定着支援員</t>
    <rPh sb="0" eb="4">
      <t>シュウロウテイチャク</t>
    </rPh>
    <rPh sb="4" eb="7">
      <t>シエンイン</t>
    </rPh>
    <phoneticPr fontId="26"/>
  </si>
  <si>
    <t>就労定着支援員</t>
    <rPh sb="0" eb="4">
      <t>シュウロウテイチャク</t>
    </rPh>
    <rPh sb="4" eb="7">
      <t>シエンイン</t>
    </rPh>
    <phoneticPr fontId="36"/>
  </si>
  <si>
    <t>自立生活援助</t>
    <rPh sb="0" eb="2">
      <t>ジリツ</t>
    </rPh>
    <rPh sb="2" eb="4">
      <t>セイカツ</t>
    </rPh>
    <rPh sb="4" eb="6">
      <t>エンジョ</t>
    </rPh>
    <phoneticPr fontId="4"/>
  </si>
  <si>
    <t>地域生活支援員</t>
    <rPh sb="0" eb="7">
      <t>チイキセイカツシエンイン</t>
    </rPh>
    <phoneticPr fontId="26"/>
  </si>
  <si>
    <t>サービス管理責任者
（常勤の場合）</t>
    <rPh sb="4" eb="6">
      <t>カンリ</t>
    </rPh>
    <rPh sb="6" eb="9">
      <t>セキニンシャ</t>
    </rPh>
    <rPh sb="11" eb="13">
      <t>ジョウキン</t>
    </rPh>
    <rPh sb="14" eb="16">
      <t>バアイ</t>
    </rPh>
    <phoneticPr fontId="26"/>
  </si>
  <si>
    <t>サービス管理責任者
（常勤以外の場合）</t>
    <rPh sb="4" eb="6">
      <t>カンリ</t>
    </rPh>
    <rPh sb="6" eb="8">
      <t>セキニン</t>
    </rPh>
    <rPh sb="8" eb="9">
      <t>シャ</t>
    </rPh>
    <rPh sb="11" eb="13">
      <t>ジョウキン</t>
    </rPh>
    <rPh sb="13" eb="15">
      <t>イガイ</t>
    </rPh>
    <rPh sb="16" eb="18">
      <t>バアイ</t>
    </rPh>
    <phoneticPr fontId="26"/>
  </si>
  <si>
    <t>地域生活支援員の数の標準</t>
    <rPh sb="0" eb="7">
      <t>チイキセイカツシエンイン</t>
    </rPh>
    <rPh sb="8" eb="9">
      <t>カズ</t>
    </rPh>
    <rPh sb="10" eb="12">
      <t>ヒョウジュン</t>
    </rPh>
    <phoneticPr fontId="26"/>
  </si>
  <si>
    <t>共同生活援助・介護サービス包括型</t>
    <rPh sb="0" eb="2">
      <t>キョウドウ</t>
    </rPh>
    <rPh sb="2" eb="4">
      <t>セイカツ</t>
    </rPh>
    <rPh sb="4" eb="6">
      <t>エンジョ</t>
    </rPh>
    <phoneticPr fontId="4"/>
  </si>
  <si>
    <t>世話人</t>
    <rPh sb="0" eb="3">
      <t>セワニン</t>
    </rPh>
    <phoneticPr fontId="26"/>
  </si>
  <si>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</si>
  <si>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</si>
  <si>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</si>
  <si>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一般相談支援事業</t>
    <rPh sb="2" eb="4">
      <t>ソウダン</t>
    </rPh>
    <rPh sb="4" eb="6">
      <t>シエン</t>
    </rPh>
    <rPh sb="6" eb="8">
      <t>ジギョウ</t>
    </rPh>
    <phoneticPr fontId="4"/>
  </si>
  <si>
    <t>職種①</t>
    <rPh sb="0" eb="2">
      <t>ショクシュ</t>
    </rPh>
    <phoneticPr fontId="26"/>
  </si>
  <si>
    <t>職種②</t>
    <rPh sb="0" eb="2">
      <t>ショクシュ</t>
    </rPh>
    <phoneticPr fontId="26"/>
  </si>
  <si>
    <t>職種③</t>
    <rPh sb="0" eb="2">
      <t>ショクシュ</t>
    </rPh>
    <phoneticPr fontId="26"/>
  </si>
  <si>
    <t>職種④</t>
    <rPh sb="0" eb="2">
      <t>ショクシュ</t>
    </rPh>
    <phoneticPr fontId="26"/>
  </si>
  <si>
    <t>職種⑤</t>
    <rPh sb="0" eb="2">
      <t>ショクシュ</t>
    </rPh>
    <phoneticPr fontId="26"/>
  </si>
  <si>
    <t>職種⑥</t>
    <rPh sb="0" eb="2">
      <t>ショクシュ</t>
    </rPh>
    <phoneticPr fontId="26"/>
  </si>
  <si>
    <t>職種⑦</t>
    <rPh sb="0" eb="2">
      <t>ショクシュ</t>
    </rPh>
    <phoneticPr fontId="26"/>
  </si>
  <si>
    <t>職種⑧</t>
    <rPh sb="0" eb="2">
      <t>ショクシュ</t>
    </rPh>
    <phoneticPr fontId="26"/>
  </si>
  <si>
    <t>職種⑨</t>
    <phoneticPr fontId="26"/>
  </si>
  <si>
    <t>職種⑩</t>
    <phoneticPr fontId="26"/>
  </si>
  <si>
    <t>居宅介護</t>
    <phoneticPr fontId="4"/>
  </si>
  <si>
    <t>重度訪問介護</t>
    <rPh sb="0" eb="2">
      <t>ジュウド</t>
    </rPh>
    <rPh sb="2" eb="4">
      <t>ホウモン</t>
    </rPh>
    <rPh sb="4" eb="6">
      <t>カイゴ</t>
    </rPh>
    <phoneticPr fontId="26"/>
  </si>
  <si>
    <t>同行援護</t>
    <rPh sb="0" eb="2">
      <t>ドウコウ</t>
    </rPh>
    <rPh sb="2" eb="4">
      <t>エンゴ</t>
    </rPh>
    <phoneticPr fontId="26"/>
  </si>
  <si>
    <t>作業療法士</t>
    <rPh sb="0" eb="5">
      <t>サギョウリョウホウシ</t>
    </rPh>
    <phoneticPr fontId="26"/>
  </si>
  <si>
    <t>言語聴覚士</t>
    <rPh sb="0" eb="2">
      <t>ゲンゴ</t>
    </rPh>
    <rPh sb="2" eb="5">
      <t>チョウカクシ</t>
    </rPh>
    <phoneticPr fontId="26"/>
  </si>
  <si>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</si>
  <si>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</si>
  <si>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</si>
  <si>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</si>
  <si>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夜間支援従事者</t>
    <rPh sb="0" eb="7">
      <t>ヤカンシエンジュウジシャ</t>
    </rPh>
    <phoneticPr fontId="26"/>
  </si>
  <si>
    <t>就労支援員</t>
    <rPh sb="0" eb="2">
      <t>シュウロウ</t>
    </rPh>
    <rPh sb="2" eb="5">
      <t>シエンイン</t>
    </rPh>
    <phoneticPr fontId="26"/>
  </si>
  <si>
    <t>職業指導員</t>
    <rPh sb="0" eb="2">
      <t>ショクギョウ</t>
    </rPh>
    <rPh sb="2" eb="4">
      <t>シドウ</t>
    </rPh>
    <rPh sb="4" eb="5">
      <t>イン</t>
    </rPh>
    <phoneticPr fontId="26"/>
  </si>
  <si>
    <t>就労選択支援</t>
    <rPh sb="0" eb="2">
      <t>シュウロウ</t>
    </rPh>
    <rPh sb="2" eb="4">
      <t>センタク</t>
    </rPh>
    <rPh sb="4" eb="6">
      <t>シエン</t>
    </rPh>
    <phoneticPr fontId="26"/>
  </si>
  <si>
    <t>特定相談支援・障害児相談支援</t>
    <rPh sb="0" eb="2">
      <t>トクテイ</t>
    </rPh>
    <rPh sb="2" eb="4">
      <t>ソウダン</t>
    </rPh>
    <rPh sb="4" eb="6">
      <t>シエン</t>
    </rPh>
    <rPh sb="7" eb="10">
      <t>ショウガイジ</t>
    </rPh>
    <rPh sb="10" eb="12">
      <t>ソウダン</t>
    </rPh>
    <rPh sb="12" eb="14">
      <t>シエン</t>
    </rPh>
    <phoneticPr fontId="25"/>
  </si>
  <si>
    <t>相談支援専門員</t>
    <rPh sb="0" eb="7">
      <t>ソウダンシエンセンモンイン</t>
    </rPh>
    <phoneticPr fontId="26"/>
  </si>
  <si>
    <t>相談支援員</t>
    <rPh sb="0" eb="2">
      <t>ソウダン</t>
    </rPh>
    <rPh sb="2" eb="5">
      <t>シエンイン</t>
    </rPh>
    <phoneticPr fontId="26"/>
  </si>
  <si>
    <t>児童発達支援・放課後等デイサービス</t>
    <rPh sb="0" eb="2">
      <t>ジドウ</t>
    </rPh>
    <rPh sb="2" eb="4">
      <t>ハッタツ</t>
    </rPh>
    <rPh sb="4" eb="6">
      <t>シエン</t>
    </rPh>
    <rPh sb="7" eb="11">
      <t>ホウカゴトウ</t>
    </rPh>
    <phoneticPr fontId="25"/>
  </si>
  <si>
    <t>児童発達支援管理責任者</t>
    <rPh sb="0" eb="2">
      <t>ジドウ</t>
    </rPh>
    <rPh sb="2" eb="6">
      <t>ハッタツシエン</t>
    </rPh>
    <rPh sb="6" eb="8">
      <t>カンリ</t>
    </rPh>
    <rPh sb="8" eb="11">
      <t>セキニンシャ</t>
    </rPh>
    <phoneticPr fontId="26"/>
  </si>
  <si>
    <t>児童指導員</t>
    <rPh sb="0" eb="2">
      <t>ジドウ</t>
    </rPh>
    <rPh sb="2" eb="5">
      <t>シドウイン</t>
    </rPh>
    <phoneticPr fontId="26"/>
  </si>
  <si>
    <t>保育士</t>
    <rPh sb="0" eb="3">
      <t>ホイクシ</t>
    </rPh>
    <phoneticPr fontId="26"/>
  </si>
  <si>
    <t>機能訓練担当職員</t>
    <rPh sb="0" eb="4">
      <t>キノウクンレン</t>
    </rPh>
    <rPh sb="4" eb="6">
      <t>タントウ</t>
    </rPh>
    <rPh sb="6" eb="8">
      <t>ショクイン</t>
    </rPh>
    <phoneticPr fontId="26"/>
  </si>
  <si>
    <t>その他職員</t>
    <rPh sb="2" eb="3">
      <t>タ</t>
    </rPh>
    <rPh sb="3" eb="5">
      <t>ショクイン</t>
    </rPh>
    <phoneticPr fontId="26"/>
  </si>
  <si>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6"/>
  </si>
  <si>
    <t>嘱託医</t>
    <rPh sb="0" eb="2">
      <t>ショクタク</t>
    </rPh>
    <phoneticPr fontId="26"/>
  </si>
  <si>
    <t>児童発達支援・児童発達支援センターであるもの</t>
    <rPh sb="0" eb="6">
      <t>ジドウハッタツシエン</t>
    </rPh>
    <rPh sb="7" eb="11">
      <t>ジドウハッタツ</t>
    </rPh>
    <rPh sb="11" eb="13">
      <t>シエン</t>
    </rPh>
    <phoneticPr fontId="26"/>
  </si>
  <si>
    <t>栄養士</t>
    <rPh sb="0" eb="3">
      <t>エイヨウシ</t>
    </rPh>
    <phoneticPr fontId="26"/>
  </si>
  <si>
    <t>調理員</t>
    <rPh sb="0" eb="3">
      <t>チョウリイン</t>
    </rPh>
    <phoneticPr fontId="26"/>
  </si>
  <si>
    <t>保育所等訪問支援</t>
    <rPh sb="0" eb="3">
      <t>ホイクショ</t>
    </rPh>
    <rPh sb="3" eb="4">
      <t>トウ</t>
    </rPh>
    <rPh sb="4" eb="6">
      <t>ホウモン</t>
    </rPh>
    <rPh sb="6" eb="8">
      <t>シエン</t>
    </rPh>
    <phoneticPr fontId="25"/>
  </si>
  <si>
    <t>訪問支援員</t>
    <rPh sb="0" eb="2">
      <t>ホウモン</t>
    </rPh>
    <rPh sb="2" eb="5">
      <t>シエンイン</t>
    </rPh>
    <phoneticPr fontId="26"/>
  </si>
  <si>
    <t>居宅訪問型児童発達支援</t>
    <rPh sb="0" eb="2">
      <t>キョタク</t>
    </rPh>
    <rPh sb="2" eb="4">
      <t>ホウモン</t>
    </rPh>
    <rPh sb="4" eb="5">
      <t>ガタ</t>
    </rPh>
    <rPh sb="5" eb="7">
      <t>ジドウ</t>
    </rPh>
    <rPh sb="7" eb="9">
      <t>ハッタツ</t>
    </rPh>
    <rPh sb="9" eb="11">
      <t>シエン</t>
    </rPh>
    <phoneticPr fontId="25"/>
  </si>
  <si>
    <t>福祉型障害児入所施設</t>
    <rPh sb="0" eb="3">
      <t>フクシガタ</t>
    </rPh>
    <rPh sb="3" eb="6">
      <t>ショウガイジ</t>
    </rPh>
    <rPh sb="6" eb="8">
      <t>ニュウショ</t>
    </rPh>
    <rPh sb="8" eb="10">
      <t>シセツ</t>
    </rPh>
    <phoneticPr fontId="25"/>
  </si>
  <si>
    <t>心理担当職員</t>
    <rPh sb="0" eb="6">
      <t>シンリタントウショクイン</t>
    </rPh>
    <phoneticPr fontId="26"/>
  </si>
  <si>
    <t>医療型障害児入所施設</t>
    <rPh sb="0" eb="2">
      <t>イリョウ</t>
    </rPh>
    <rPh sb="2" eb="3">
      <t>ガタ</t>
    </rPh>
    <rPh sb="3" eb="6">
      <t>ショウガイジ</t>
    </rPh>
    <rPh sb="6" eb="8">
      <t>ニュウショ</t>
    </rPh>
    <rPh sb="8" eb="10">
      <t>シセツ</t>
    </rPh>
    <phoneticPr fontId="25"/>
  </si>
  <si>
    <t>理学療法士又は作業療法士</t>
    <rPh sb="0" eb="5">
      <t>リガクリョウホウシ</t>
    </rPh>
    <rPh sb="5" eb="6">
      <t>マタ</t>
    </rPh>
    <rPh sb="7" eb="12">
      <t>サギョウリョウホウシ</t>
    </rPh>
    <phoneticPr fontId="26"/>
  </si>
  <si>
    <t>職業指導員</t>
    <rPh sb="0" eb="5">
      <t>ショクギョウシドウイン</t>
    </rPh>
    <phoneticPr fontId="26"/>
  </si>
  <si>
    <t>実施年月</t>
    <rPh sb="0" eb="2">
      <t>ジッシ</t>
    </rPh>
    <rPh sb="2" eb="4">
      <t>ネンゲツ</t>
    </rPh>
    <phoneticPr fontId="1"/>
  </si>
  <si>
    <t>　年　月</t>
    <rPh sb="1" eb="2">
      <t>ネン</t>
    </rPh>
    <rPh sb="3" eb="4">
      <t>ゲツ</t>
    </rPh>
    <phoneticPr fontId="1"/>
  </si>
  <si>
    <t>　年　月</t>
    <rPh sb="1" eb="2">
      <t>トシ</t>
    </rPh>
    <rPh sb="3" eb="4">
      <t>ツキ</t>
    </rPh>
    <phoneticPr fontId="1"/>
  </si>
  <si>
    <t xml:space="preserve">　年　月
</t>
    <rPh sb="1" eb="2">
      <t>トシ</t>
    </rPh>
    <rPh sb="3" eb="4">
      <t>ゲツ</t>
    </rPh>
    <phoneticPr fontId="1"/>
  </si>
  <si>
    <t>　
　年　月</t>
    <rPh sb="3" eb="4">
      <t>トシ</t>
    </rPh>
    <rPh sb="5" eb="6">
      <t>ツキ</t>
    </rPh>
    <phoneticPr fontId="1"/>
  </si>
  <si>
    <t>実施年月：研修及び訓練、委員会の開催等については直近の実施年月をご記入ください</t>
    <phoneticPr fontId="1"/>
  </si>
  <si>
    <t>就労継続支援Ｂ型</t>
    <rPh sb="0" eb="2">
      <t>シュウロウ</t>
    </rPh>
    <rPh sb="2" eb="4">
      <t>ケイゾク</t>
    </rPh>
    <rPh sb="4" eb="6">
      <t>シエン</t>
    </rPh>
    <rPh sb="7" eb="8">
      <t>ガタ</t>
    </rPh>
    <phoneticPr fontId="4"/>
  </si>
  <si>
    <t>就労継続支援Ａ型</t>
    <rPh sb="0" eb="2">
      <t>シュウロウ</t>
    </rPh>
    <rPh sb="2" eb="4">
      <t>ケイゾク</t>
    </rPh>
    <rPh sb="4" eb="6">
      <t>シエン</t>
    </rPh>
    <rPh sb="7" eb="8">
      <t>ガタ</t>
    </rPh>
    <phoneticPr fontId="4"/>
  </si>
  <si>
    <t>利用者数</t>
    <rPh sb="0" eb="4">
      <t>リヨウシャスウ</t>
    </rPh>
    <phoneticPr fontId="1"/>
  </si>
  <si>
    <r>
      <t>加算</t>
    </r>
    <r>
      <rPr>
        <sz val="12"/>
        <color theme="1"/>
        <rFont val="ＭＳ ゴシック"/>
        <family val="3"/>
        <charset val="128"/>
      </rPr>
      <t>算定</t>
    </r>
    <r>
      <rPr>
        <sz val="12"/>
        <rFont val="ＭＳ ゴシック"/>
        <family val="3"/>
        <charset val="128"/>
      </rPr>
      <t>状況（前年度及び本年度直近月までの状況）</t>
    </r>
    <r>
      <rPr>
        <sz val="12"/>
        <color rgb="FFFF0000"/>
        <rFont val="ＭＳ ゴシック"/>
        <family val="3"/>
        <charset val="128"/>
      </rPr>
      <t>※各サービス提供月について、加算を算定した実利用者数を記入</t>
    </r>
    <rPh sb="2" eb="4">
      <t>サンテイ</t>
    </rPh>
    <rPh sb="25" eb="26">
      <t>カク</t>
    </rPh>
    <rPh sb="30" eb="32">
      <t>テイキョウ</t>
    </rPh>
    <rPh sb="32" eb="33">
      <t>ツキ</t>
    </rPh>
    <rPh sb="38" eb="40">
      <t>カサン</t>
    </rPh>
    <rPh sb="41" eb="43">
      <t>サンテイ</t>
    </rPh>
    <rPh sb="45" eb="46">
      <t>ジツ</t>
    </rPh>
    <rPh sb="46" eb="49">
      <t>リヨウシャ</t>
    </rPh>
    <rPh sb="49" eb="50">
      <t>スウ</t>
    </rPh>
    <rPh sb="51" eb="53">
      <t>キニュウ</t>
    </rPh>
    <phoneticPr fontId="1"/>
  </si>
  <si>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ナ</t>
    </rPh>
    <rPh sb="23" eb="24">
      <t>オヨ</t>
    </rPh>
    <rPh sb="25" eb="29">
      <t>カサンクブン</t>
    </rPh>
    <phoneticPr fontId="4"/>
  </si>
  <si>
    <t>○○加算Ⅰ</t>
    <rPh sb="2" eb="4">
      <t>カサン</t>
    </rPh>
    <phoneticPr fontId="1"/>
  </si>
  <si>
    <t>各サービス提供月について１日でも当該加算を算定した実利用者数</t>
    <rPh sb="0" eb="1">
      <t>カク</t>
    </rPh>
    <rPh sb="5" eb="7">
      <t>テイキョウ</t>
    </rPh>
    <rPh sb="7" eb="8">
      <t>ツキ</t>
    </rPh>
    <rPh sb="13" eb="14">
      <t>ニチ</t>
    </rPh>
    <rPh sb="16" eb="18">
      <t>トウガイ</t>
    </rPh>
    <rPh sb="18" eb="20">
      <t>カサン</t>
    </rPh>
    <rPh sb="21" eb="23">
      <t>サンテイ</t>
    </rPh>
    <rPh sb="25" eb="26">
      <t>ジツ</t>
    </rPh>
    <rPh sb="26" eb="28">
      <t>リヨウ</t>
    </rPh>
    <rPh sb="28" eb="29">
      <t>シャ</t>
    </rPh>
    <rPh sb="29" eb="30">
      <t>スウ</t>
    </rPh>
    <phoneticPr fontId="1"/>
  </si>
  <si>
    <t>　(注)１　この表は、サービスの種類ごとに作成すること。</t>
    <rPh sb="2" eb="3">
      <t>チュウ</t>
    </rPh>
    <rPh sb="8" eb="9">
      <t>ヒョウ</t>
    </rPh>
    <rPh sb="16" eb="18">
      <t>シュルイ</t>
    </rPh>
    <rPh sb="21" eb="23">
      <t>サクセイ</t>
    </rPh>
    <phoneticPr fontId="4"/>
  </si>
  <si>
    <t>　　　２　前年度及び本年度直近月までに収入のあった全ての加算について、加算名及び加算区分を記入するとともに、各サービス提供月ごとに１日でも当該加算を算定した実利用者数を記入すること。</t>
    <rPh sb="5" eb="6">
      <t>マエ</t>
    </rPh>
    <rPh sb="8" eb="9">
      <t>オヨ</t>
    </rPh>
    <rPh sb="10" eb="13">
      <t>ホンネンド</t>
    </rPh>
    <rPh sb="13" eb="15">
      <t>チョッキン</t>
    </rPh>
    <rPh sb="15" eb="16">
      <t>ツキ</t>
    </rPh>
    <rPh sb="19" eb="21">
      <t>シュウニュウ</t>
    </rPh>
    <rPh sb="25" eb="26">
      <t>スベ</t>
    </rPh>
    <rPh sb="28" eb="30">
      <t>カサン</t>
    </rPh>
    <rPh sb="35" eb="37">
      <t>カサン</t>
    </rPh>
    <rPh sb="37" eb="38">
      <t>メイ</t>
    </rPh>
    <rPh sb="38" eb="39">
      <t>オヨ</t>
    </rPh>
    <rPh sb="40" eb="42">
      <t>カサン</t>
    </rPh>
    <rPh sb="42" eb="44">
      <t>クブン</t>
    </rPh>
    <rPh sb="45" eb="47">
      <t>キニュウ</t>
    </rPh>
    <rPh sb="54" eb="55">
      <t>カク</t>
    </rPh>
    <rPh sb="59" eb="61">
      <t>テイキョウ</t>
    </rPh>
    <rPh sb="61" eb="62">
      <t>ツキ</t>
    </rPh>
    <rPh sb="66" eb="67">
      <t>ニチ</t>
    </rPh>
    <rPh sb="69" eb="71">
      <t>トウガイ</t>
    </rPh>
    <rPh sb="71" eb="73">
      <t>カサン</t>
    </rPh>
    <phoneticPr fontId="4"/>
  </si>
  <si>
    <t>　　　　　（注：延べ人数ではない）</t>
    <phoneticPr fontId="1"/>
  </si>
  <si>
    <t>　　　　　【例】４月のサービス提供について、ある加算を利用者Ａに対して１０日分、利用者Ｂに対して２０日分算定した場合</t>
    <rPh sb="6" eb="7">
      <t>レイ</t>
    </rPh>
    <rPh sb="9" eb="10">
      <t>ツキ</t>
    </rPh>
    <rPh sb="15" eb="17">
      <t>テイキョウ</t>
    </rPh>
    <rPh sb="24" eb="26">
      <t>カサン</t>
    </rPh>
    <rPh sb="27" eb="30">
      <t>リヨウシャ</t>
    </rPh>
    <rPh sb="32" eb="33">
      <t>タイ</t>
    </rPh>
    <rPh sb="37" eb="38">
      <t>ニチ</t>
    </rPh>
    <rPh sb="38" eb="39">
      <t>ブン</t>
    </rPh>
    <rPh sb="40" eb="43">
      <t>リヨウシャ</t>
    </rPh>
    <rPh sb="45" eb="46">
      <t>タイ</t>
    </rPh>
    <rPh sb="50" eb="51">
      <t>ニチ</t>
    </rPh>
    <rPh sb="51" eb="52">
      <t>ブン</t>
    </rPh>
    <rPh sb="52" eb="54">
      <t>サンテイ</t>
    </rPh>
    <rPh sb="56" eb="58">
      <t>バアイ</t>
    </rPh>
    <phoneticPr fontId="9"/>
  </si>
  <si>
    <t>　　　　　　　　１日でも当該加算を算定した実利用者数は利用者Ａと利用者Ｂで２人のため、当該加算の縦列の４月の段に「２」を記入する。</t>
    <rPh sb="9" eb="10">
      <t>ニチ</t>
    </rPh>
    <rPh sb="12" eb="14">
      <t>トウガイ</t>
    </rPh>
    <rPh sb="14" eb="16">
      <t>カサン</t>
    </rPh>
    <rPh sb="17" eb="19">
      <t>サンテイ</t>
    </rPh>
    <rPh sb="21" eb="22">
      <t>ジツ</t>
    </rPh>
    <rPh sb="22" eb="25">
      <t>リヨウシャ</t>
    </rPh>
    <rPh sb="25" eb="26">
      <t>スウ</t>
    </rPh>
    <rPh sb="27" eb="30">
      <t>リヨウシャ</t>
    </rPh>
    <rPh sb="32" eb="35">
      <t>リヨウシャ</t>
    </rPh>
    <rPh sb="38" eb="39">
      <t>ニン</t>
    </rPh>
    <rPh sb="43" eb="45">
      <t>トウガイ</t>
    </rPh>
    <rPh sb="45" eb="47">
      <t>カサン</t>
    </rPh>
    <rPh sb="48" eb="49">
      <t>タテ</t>
    </rPh>
    <rPh sb="49" eb="50">
      <t>レツ</t>
    </rPh>
    <rPh sb="52" eb="53">
      <t>ガツ</t>
    </rPh>
    <rPh sb="54" eb="55">
      <t>ダン</t>
    </rPh>
    <rPh sb="60" eb="6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</si>
</sst>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409]d;@"/>
    <numFmt numFmtId="179" formatCode="aaa"/>
    <numFmt numFmtId="180" formatCode="[$-409]d&quot;月&quot;"/>
  </numFmts>
  <fonts count="42">
    <font>
      <sz val="11"/>
      <color theme="1"/>
      <name val="游ゴシック"/>
      <family val="2"/>
      <charset val="128"/>
      <scheme val="minor"/>
    </font>
    <font>
      <sz val="6"/>
      <name val="游ゴシック"/>
      <family val="2"/>
      <charset val="128"/>
      <scheme val="minor"/>
    </font>
    <font>
      <sz val="10"/>
      <color rgb="FF000000"/>
      <name val="Times New Roman"/>
      <family val="1"/>
    </font>
    <font>
      <sz val="10"/>
      <name val="ＭＳ 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ゴシック"/>
      <family val="3"/>
      <charset val="128"/>
    </font>
    <font>
      <sz val="14"/>
      <name val="ＭＳ ゴシック"/>
      <family val="3"/>
      <charset val="128"/>
    </font>
    <font>
      <sz val="6"/>
      <name val="ＭＳ Ｐ明朝"/>
      <family val="1"/>
      <charset val="128"/>
    </font>
    <font>
      <sz val="8"/>
      <name val="ＭＳ ゴシック"/>
      <family val="3"/>
      <charset val="128"/>
    </font>
    <font>
      <sz val="9"/>
      <name val="ＭＳ ゴシック"/>
      <family val="3"/>
      <charset val="128"/>
    </font>
    <font>
      <b/>
      <sz val="12"/>
      <name val="ＭＳ ゴシック"/>
      <family val="3"/>
      <charset val="128"/>
    </font>
    <font>
      <b/>
      <sz val="14"/>
      <name val="ＭＳ ゴシック"/>
      <family val="3"/>
      <charset val="128"/>
    </font>
    <font>
      <sz val="6"/>
      <name val="ＪＳ明朝"/>
      <family val="1"/>
      <charset val="128"/>
    </font>
    <font>
      <sz val="12"/>
      <name val="ＭＳ ゴシック"/>
      <family val="3"/>
      <charset val="128"/>
    </font>
    <font>
      <sz val="10"/>
      <name val="ＭＳ Ｐ明朝"/>
      <family val="1"/>
      <charset val="128"/>
    </font>
    <font>
      <sz val="18"/>
      <name val="ＭＳ ゴシック"/>
      <family val="3"/>
      <charset val="128"/>
    </font>
    <font>
      <sz val="7"/>
      <name val="ＭＳ ゴシック"/>
      <family val="3"/>
      <charset val="128"/>
    </font>
    <font>
      <sz val="10"/>
      <color rgb="FFFF0000"/>
      <name val="ＭＳ ゴシック"/>
      <family val="3"/>
      <charset val="128"/>
    </font>
    <font>
      <sz val="11"/>
      <color theme="1"/>
      <name val="ＭＳ ゴシック"/>
      <family val="3"/>
      <charset val="128"/>
    </font>
    <font>
      <b/>
      <sz val="12"/>
      <color theme="1"/>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10"/>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6"/>
      <name val="ＭＳ ゴシック"/>
      <family val="3"/>
      <charset val="128"/>
    </font>
    <font>
      <sz val="9"/>
      <color rgb="FFFF0000"/>
      <name val="ＭＳ ゴシック"/>
      <family val="3"/>
      <charset val="128"/>
    </font>
    <font>
      <sz val="6"/>
      <name val="游ゴシック"/>
      <family val="3"/>
      <charset val="128"/>
      <scheme val="minor"/>
    </font>
    <font>
      <sz val="11"/>
      <name val="游ゴシック"/>
      <family val="3"/>
      <charset val="128"/>
      <scheme val="minor"/>
    </font>
    <font>
      <sz val="11"/>
      <color rgb="FFFF0000"/>
      <name val="游ゴシック"/>
      <family val="2"/>
      <charset val="128"/>
      <scheme val="minor"/>
    </font>
    <font>
      <sz val="12"/>
      <color theme="1"/>
      <name val="ＭＳ ゴシック"/>
      <family val="3"/>
      <charset val="128"/>
    </font>
    <font>
      <sz val="12"/>
      <color rgb="FFFF0000"/>
      <name val="ＭＳ ゴシック"/>
      <family val="3"/>
      <charset val="128"/>
    </font>
    <font>
      <sz val="11"/>
      <color rgb="FFFF000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1">
    <xf numFmtId="0" fontId="0" fillId="0" borderId="0">
      <alignment vertical="center"/>
    </xf>
    <xf numFmtId="0" fontId="2" fillId="0" borderId="0"/>
    <xf numFmtId="0" fontId="5"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0" fontId="23" fillId="0" borderId="0">
      <alignment vertical="center"/>
    </xf>
    <xf numFmtId="0" fontId="27" fillId="0" borderId="0">
      <alignment vertical="center"/>
    </xf>
  </cellStyleXfs>
  <cellXfs count="412">
    <xf numFmtId="0" fontId="0" fillId="0" borderId="0" xfId="0">
      <alignment vertical="center"/>
    </xf>
    <xf numFmtId="0" fontId="7" fillId="0" borderId="0" xfId="4" applyFont="1">
      <alignment vertical="center"/>
    </xf>
    <xf numFmtId="0" fontId="7" fillId="2" borderId="0" xfId="4" applyFont="1" applyFill="1">
      <alignment vertical="center"/>
    </xf>
    <xf numFmtId="0" fontId="7" fillId="3" borderId="7" xfId="4" applyFont="1" applyFill="1" applyBorder="1" applyAlignment="1">
      <alignment horizontal="center" vertical="center"/>
    </xf>
    <xf numFmtId="0" fontId="3" fillId="3" borderId="7" xfId="4" applyFont="1" applyFill="1" applyBorder="1" applyAlignment="1">
      <alignment horizontal="center" vertical="center" wrapText="1"/>
    </xf>
    <xf numFmtId="0" fontId="7" fillId="0" borderId="7" xfId="4" applyFont="1" applyBorder="1" applyAlignment="1">
      <alignment horizontal="center" vertical="center"/>
    </xf>
    <xf numFmtId="0" fontId="7" fillId="3" borderId="13" xfId="5" applyFont="1" applyFill="1" applyBorder="1" applyAlignment="1">
      <alignment horizontal="center" vertical="center"/>
    </xf>
    <xf numFmtId="0" fontId="7" fillId="3" borderId="7" xfId="5" applyFont="1" applyFill="1" applyBorder="1" applyAlignment="1">
      <alignment horizontal="center" vertical="center"/>
    </xf>
    <xf numFmtId="0" fontId="7" fillId="3" borderId="14" xfId="5" applyFont="1" applyFill="1" applyBorder="1" applyAlignment="1">
      <alignment horizontal="center" vertical="center"/>
    </xf>
    <xf numFmtId="0" fontId="3" fillId="0" borderId="0" xfId="4" applyFont="1">
      <alignment vertical="center"/>
    </xf>
    <xf numFmtId="0" fontId="7" fillId="0" borderId="0" xfId="5" applyFont="1">
      <alignment vertical="center"/>
    </xf>
    <xf numFmtId="0" fontId="12" fillId="0" borderId="0" xfId="5" applyFont="1">
      <alignment vertical="center"/>
    </xf>
    <xf numFmtId="0" fontId="3" fillId="0" borderId="0" xfId="5" applyFont="1" applyAlignment="1">
      <alignment horizontal="right"/>
    </xf>
    <xf numFmtId="0" fontId="7" fillId="0" borderId="0" xfId="6" applyFont="1">
      <alignment vertical="center"/>
    </xf>
    <xf numFmtId="177" fontId="7" fillId="0" borderId="13" xfId="5" applyNumberFormat="1" applyFont="1" applyBorder="1" applyAlignment="1">
      <alignment horizontal="right" vertical="center"/>
    </xf>
    <xf numFmtId="177" fontId="7" fillId="0" borderId="7" xfId="5" applyNumberFormat="1" applyFont="1" applyBorder="1" applyAlignment="1">
      <alignment horizontal="right" vertical="center"/>
    </xf>
    <xf numFmtId="177" fontId="7" fillId="0" borderId="14" xfId="5" applyNumberFormat="1" applyFont="1" applyBorder="1" applyAlignment="1">
      <alignment horizontal="right" vertical="center"/>
    </xf>
    <xf numFmtId="177" fontId="7" fillId="3" borderId="13" xfId="5" applyNumberFormat="1" applyFont="1" applyFill="1" applyBorder="1" applyAlignment="1">
      <alignment horizontal="right" vertical="center"/>
    </xf>
    <xf numFmtId="0" fontId="3" fillId="0" borderId="0" xfId="5" applyFont="1" applyAlignment="1">
      <alignment horizontal="left" vertical="center"/>
    </xf>
    <xf numFmtId="0" fontId="3" fillId="0" borderId="0" xfId="5" applyFont="1">
      <alignment vertical="center"/>
    </xf>
    <xf numFmtId="0" fontId="13" fillId="0" borderId="0" xfId="4" applyFont="1">
      <alignment vertical="center"/>
    </xf>
    <xf numFmtId="0" fontId="3" fillId="0" borderId="0" xfId="5" applyFont="1" applyAlignment="1">
      <alignment horizontal="left"/>
    </xf>
    <xf numFmtId="0" fontId="11" fillId="3" borderId="4" xfId="4" applyFont="1" applyFill="1" applyBorder="1">
      <alignment vertical="center"/>
    </xf>
    <xf numFmtId="0" fontId="11" fillId="3" borderId="5" xfId="4" applyFont="1" applyFill="1" applyBorder="1">
      <alignment vertical="center"/>
    </xf>
    <xf numFmtId="0" fontId="11" fillId="3" borderId="6" xfId="4" applyFont="1" applyFill="1" applyBorder="1" applyAlignment="1">
      <alignment horizontal="right" vertical="center"/>
    </xf>
    <xf numFmtId="0" fontId="7" fillId="3" borderId="7" xfId="4" quotePrefix="1" applyFont="1" applyFill="1" applyBorder="1" applyAlignment="1">
      <alignment horizontal="center" vertical="center"/>
    </xf>
    <xf numFmtId="0" fontId="7" fillId="3" borderId="15" xfId="4" quotePrefix="1" applyFont="1" applyFill="1" applyBorder="1" applyAlignment="1">
      <alignment horizontal="center" vertical="center"/>
    </xf>
    <xf numFmtId="0" fontId="7" fillId="3" borderId="16" xfId="4" applyFont="1" applyFill="1" applyBorder="1" applyAlignment="1">
      <alignment horizontal="center" vertical="center"/>
    </xf>
    <xf numFmtId="0" fontId="3" fillId="0" borderId="0" xfId="4" applyFont="1" applyAlignment="1">
      <alignment horizontal="left" vertical="center"/>
    </xf>
    <xf numFmtId="0" fontId="8" fillId="0" borderId="0" xfId="4" applyFont="1">
      <alignment vertical="center"/>
    </xf>
    <xf numFmtId="0" fontId="8" fillId="0" borderId="0" xfId="4" applyFont="1" applyAlignment="1">
      <alignment horizontal="left" vertical="center"/>
    </xf>
    <xf numFmtId="0" fontId="7" fillId="3" borderId="7" xfId="4" applyFont="1" applyFill="1" applyBorder="1" applyAlignment="1">
      <alignment horizontal="left" vertical="center" wrapText="1"/>
    </xf>
    <xf numFmtId="0" fontId="11" fillId="3" borderId="7" xfId="4" applyFont="1" applyFill="1" applyBorder="1" applyAlignment="1">
      <alignment horizontal="center" vertical="center" wrapText="1"/>
    </xf>
    <xf numFmtId="0" fontId="7" fillId="0" borderId="7" xfId="4" applyFont="1" applyBorder="1" applyAlignment="1">
      <alignment horizontal="right" vertical="center" wrapText="1"/>
    </xf>
    <xf numFmtId="0" fontId="11" fillId="0" borderId="0" xfId="4" applyFont="1">
      <alignment vertical="center"/>
    </xf>
    <xf numFmtId="0" fontId="7" fillId="0" borderId="0" xfId="4" applyFont="1" applyAlignment="1">
      <alignment horizontal="right" vertical="center" wrapText="1"/>
    </xf>
    <xf numFmtId="0" fontId="7" fillId="3" borderId="7" xfId="4" applyFont="1" applyFill="1" applyBorder="1">
      <alignment vertical="center"/>
    </xf>
    <xf numFmtId="0" fontId="7" fillId="3" borderId="7" xfId="4" applyFont="1" applyFill="1" applyBorder="1" applyAlignment="1">
      <alignment horizontal="center" vertical="center" wrapText="1"/>
    </xf>
    <xf numFmtId="0" fontId="7" fillId="0" borderId="7" xfId="4" applyFont="1" applyBorder="1">
      <alignment vertical="center"/>
    </xf>
    <xf numFmtId="38" fontId="7" fillId="0" borderId="7" xfId="7" applyFont="1" applyBorder="1">
      <alignment vertical="center"/>
    </xf>
    <xf numFmtId="38" fontId="7" fillId="3" borderId="7" xfId="7" applyFont="1" applyFill="1" applyBorder="1">
      <alignment vertical="center"/>
    </xf>
    <xf numFmtId="0" fontId="7" fillId="2" borderId="0" xfId="4" applyFont="1" applyFill="1" applyAlignment="1">
      <alignment vertical="center" wrapText="1"/>
    </xf>
    <xf numFmtId="0" fontId="7" fillId="0" borderId="0" xfId="4" applyFont="1" applyAlignment="1">
      <alignment vertical="top"/>
    </xf>
    <xf numFmtId="0" fontId="6" fillId="0" borderId="0" xfId="4">
      <alignment vertical="center"/>
    </xf>
    <xf numFmtId="0" fontId="10" fillId="0" borderId="0" xfId="4" applyFont="1">
      <alignment vertical="center"/>
    </xf>
    <xf numFmtId="0" fontId="15" fillId="0" borderId="0" xfId="4" applyFont="1">
      <alignment vertical="center"/>
    </xf>
    <xf numFmtId="0" fontId="11" fillId="3" borderId="4" xfId="4" applyFont="1" applyFill="1" applyBorder="1" applyAlignment="1">
      <alignment horizontal="center" vertical="center"/>
    </xf>
    <xf numFmtId="0" fontId="11" fillId="3" borderId="5" xfId="4" applyFont="1" applyFill="1" applyBorder="1" applyAlignment="1">
      <alignment horizontal="center" vertical="center"/>
    </xf>
    <xf numFmtId="0" fontId="7" fillId="3" borderId="13" xfId="4" applyFont="1" applyFill="1" applyBorder="1" applyAlignment="1">
      <alignment horizontal="center" vertical="center"/>
    </xf>
    <xf numFmtId="0" fontId="11" fillId="0" borderId="2" xfId="4" applyFont="1" applyBorder="1" applyAlignment="1">
      <alignment vertical="center" wrapText="1"/>
    </xf>
    <xf numFmtId="0" fontId="8" fillId="0" borderId="0" xfId="4" applyFont="1" applyAlignment="1">
      <alignment horizontal="center" vertical="center"/>
    </xf>
    <xf numFmtId="0" fontId="20" fillId="0" borderId="7" xfId="4" applyFont="1" applyBorder="1" applyAlignment="1">
      <alignment horizontal="center" vertical="center"/>
    </xf>
    <xf numFmtId="0" fontId="7" fillId="0" borderId="0" xfId="8" applyFont="1">
      <alignment vertical="center"/>
    </xf>
    <xf numFmtId="0" fontId="21" fillId="0" borderId="0" xfId="0" applyFont="1">
      <alignment vertical="center"/>
    </xf>
    <xf numFmtId="0" fontId="7" fillId="0" borderId="1" xfId="8" applyFont="1" applyBorder="1">
      <alignment vertical="center"/>
    </xf>
    <xf numFmtId="0" fontId="20" fillId="0" borderId="2" xfId="0" applyFont="1" applyBorder="1">
      <alignment vertical="center"/>
    </xf>
    <xf numFmtId="0" fontId="20" fillId="0" borderId="2" xfId="0" applyFont="1" applyBorder="1" applyAlignment="1">
      <alignment horizontal="right" vertical="center"/>
    </xf>
    <xf numFmtId="0" fontId="7" fillId="0" borderId="2" xfId="8" applyFont="1" applyBorder="1">
      <alignment vertical="center"/>
    </xf>
    <xf numFmtId="0" fontId="7" fillId="0" borderId="3" xfId="8" applyFont="1" applyBorder="1">
      <alignment vertical="center"/>
    </xf>
    <xf numFmtId="0" fontId="7" fillId="0" borderId="11" xfId="8" applyFont="1" applyBorder="1">
      <alignment vertical="center"/>
    </xf>
    <xf numFmtId="0" fontId="20" fillId="0" borderId="12" xfId="0" applyFont="1" applyBorder="1">
      <alignment vertical="center"/>
    </xf>
    <xf numFmtId="0" fontId="20" fillId="0" borderId="7" xfId="0" applyFont="1" applyBorder="1">
      <alignment vertical="center"/>
    </xf>
    <xf numFmtId="0" fontId="7" fillId="0" borderId="12" xfId="8" applyFont="1" applyBorder="1">
      <alignment vertical="center"/>
    </xf>
    <xf numFmtId="0" fontId="20" fillId="0" borderId="0" xfId="0" applyFont="1">
      <alignment vertical="center"/>
    </xf>
    <xf numFmtId="0" fontId="20" fillId="0" borderId="5" xfId="0" applyFont="1" applyBorder="1">
      <alignment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0" fontId="7" fillId="0" borderId="4" xfId="8" applyFont="1" applyBorder="1">
      <alignment vertical="center"/>
    </xf>
    <xf numFmtId="0" fontId="7" fillId="0" borderId="5" xfId="8" applyFont="1" applyBorder="1">
      <alignment vertical="center"/>
    </xf>
    <xf numFmtId="0" fontId="7" fillId="0" borderId="6" xfId="8" applyFont="1" applyBorder="1">
      <alignment vertical="center"/>
    </xf>
    <xf numFmtId="0" fontId="7" fillId="0" borderId="11" xfId="4" applyFont="1" applyBorder="1">
      <alignment vertical="center"/>
    </xf>
    <xf numFmtId="0" fontId="0" fillId="0" borderId="5" xfId="0" applyBorder="1">
      <alignment vertical="center"/>
    </xf>
    <xf numFmtId="0" fontId="7" fillId="0" borderId="9" xfId="8" applyFont="1" applyBorder="1">
      <alignment vertical="center"/>
    </xf>
    <xf numFmtId="0" fontId="22" fillId="0" borderId="0" xfId="2" applyFont="1" applyAlignment="1">
      <alignment horizontal="left" vertical="center"/>
    </xf>
    <xf numFmtId="0" fontId="15" fillId="0" borderId="0" xfId="2" applyFont="1" applyAlignment="1">
      <alignment vertical="center" textRotation="255" shrinkToFit="1"/>
    </xf>
    <xf numFmtId="0" fontId="7" fillId="0" borderId="0" xfId="2" applyFont="1" applyAlignment="1">
      <alignment horizontal="left" vertical="center"/>
    </xf>
    <xf numFmtId="0" fontId="3" fillId="0" borderId="0" xfId="2" applyFont="1" applyAlignment="1">
      <alignment horizontal="left" vertical="center"/>
    </xf>
    <xf numFmtId="0" fontId="3" fillId="0" borderId="0" xfId="2" applyFont="1">
      <alignment vertical="center"/>
    </xf>
    <xf numFmtId="0" fontId="24" fillId="0" borderId="0" xfId="9" applyFont="1">
      <alignment vertical="center"/>
    </xf>
    <xf numFmtId="0" fontId="3" fillId="0" borderId="0" xfId="2" applyFont="1" applyAlignment="1">
      <alignment horizontal="right" vertical="center"/>
    </xf>
    <xf numFmtId="0" fontId="15" fillId="0" borderId="0" xfId="2" applyFont="1">
      <alignment vertical="center"/>
    </xf>
    <xf numFmtId="0" fontId="3" fillId="0" borderId="0" xfId="2" applyFont="1" applyAlignment="1">
      <alignment horizontal="center" vertical="center"/>
    </xf>
    <xf numFmtId="0" fontId="20" fillId="0" borderId="0" xfId="9" applyFont="1">
      <alignment vertical="center"/>
    </xf>
    <xf numFmtId="0" fontId="27" fillId="0" borderId="0" xfId="9" applyFont="1">
      <alignment vertical="center"/>
    </xf>
    <xf numFmtId="0" fontId="27" fillId="0" borderId="0" xfId="9" applyFont="1" applyAlignment="1">
      <alignment horizontal="right" vertical="center"/>
    </xf>
    <xf numFmtId="0" fontId="11" fillId="0" borderId="0" xfId="2" applyFont="1" applyAlignment="1">
      <alignment horizontal="center" vertical="center"/>
    </xf>
    <xf numFmtId="0" fontId="3" fillId="0" borderId="7" xfId="2" applyFont="1" applyBorder="1">
      <alignment vertical="center"/>
    </xf>
    <xf numFmtId="0" fontId="11" fillId="0" borderId="7" xfId="2" applyFont="1" applyBorder="1" applyAlignment="1">
      <alignment horizontal="center" vertical="center"/>
    </xf>
    <xf numFmtId="0" fontId="11" fillId="0" borderId="7" xfId="2" applyFont="1" applyBorder="1" applyAlignment="1">
      <alignment horizontal="center" vertical="center" wrapText="1"/>
    </xf>
    <xf numFmtId="178" fontId="11" fillId="0" borderId="7" xfId="2" applyNumberFormat="1" applyFont="1" applyBorder="1">
      <alignment vertical="center"/>
    </xf>
    <xf numFmtId="179" fontId="11" fillId="0" borderId="7" xfId="2" applyNumberFormat="1" applyFont="1" applyBorder="1">
      <alignment vertical="center"/>
    </xf>
    <xf numFmtId="0" fontId="11" fillId="4" borderId="8" xfId="2" applyFont="1" applyFill="1" applyBorder="1" applyAlignment="1">
      <alignment horizontal="center" vertical="center"/>
    </xf>
    <xf numFmtId="0" fontId="11" fillId="5" borderId="7" xfId="2" applyFont="1" applyFill="1" applyBorder="1" applyAlignment="1">
      <alignment horizontal="right" vertical="center"/>
    </xf>
    <xf numFmtId="0" fontId="11" fillId="0" borderId="10" xfId="2" applyFont="1" applyBorder="1" applyAlignment="1">
      <alignment horizontal="right" vertical="center"/>
    </xf>
    <xf numFmtId="176" fontId="11" fillId="0" borderId="7" xfId="2" applyNumberFormat="1" applyFont="1" applyBorder="1" applyAlignment="1">
      <alignment horizontal="right" vertical="center"/>
    </xf>
    <xf numFmtId="0" fontId="11" fillId="0" borderId="7" xfId="2" applyFont="1" applyBorder="1" applyAlignment="1">
      <alignment horizontal="right" vertical="center"/>
    </xf>
    <xf numFmtId="0" fontId="11" fillId="5" borderId="13" xfId="2" applyFont="1" applyFill="1" applyBorder="1" applyAlignment="1">
      <alignment horizontal="right" vertical="center"/>
    </xf>
    <xf numFmtId="0" fontId="11" fillId="0" borderId="25" xfId="2" applyFont="1" applyBorder="1" applyAlignment="1">
      <alignment horizontal="right" vertical="center"/>
    </xf>
    <xf numFmtId="0" fontId="11" fillId="0" borderId="0" xfId="2" applyFont="1">
      <alignment vertical="center"/>
    </xf>
    <xf numFmtId="0" fontId="28" fillId="0" borderId="0" xfId="2" applyFont="1" applyAlignment="1">
      <alignment horizontal="center" vertical="center"/>
    </xf>
    <xf numFmtId="0" fontId="28" fillId="0" borderId="0" xfId="10" applyFont="1" applyAlignment="1">
      <alignment horizontal="center" vertical="center"/>
    </xf>
    <xf numFmtId="0" fontId="28" fillId="0" borderId="0" xfId="2" applyFont="1">
      <alignment vertical="center"/>
    </xf>
    <xf numFmtId="0" fontId="29" fillId="0" borderId="0" xfId="10" applyFont="1" applyAlignment="1">
      <alignment horizontal="center" vertical="center"/>
    </xf>
    <xf numFmtId="0" fontId="29" fillId="0" borderId="0" xfId="2" applyFont="1">
      <alignment vertical="center"/>
    </xf>
    <xf numFmtId="0" fontId="29" fillId="0" borderId="0" xfId="2" applyFont="1" applyAlignment="1">
      <alignment horizontal="center" vertical="center"/>
    </xf>
    <xf numFmtId="0" fontId="11" fillId="0" borderId="0" xfId="2" applyFont="1" applyAlignment="1">
      <alignment horizontal="left" vertical="center"/>
    </xf>
    <xf numFmtId="0" fontId="11" fillId="0" borderId="0" xfId="2" applyFont="1" applyAlignment="1">
      <alignment vertical="center" textRotation="255" shrinkToFit="1"/>
    </xf>
    <xf numFmtId="0" fontId="11" fillId="0" borderId="7" xfId="2" applyFont="1" applyBorder="1" applyAlignment="1">
      <alignment vertical="center" textRotation="255" shrinkToFit="1"/>
    </xf>
    <xf numFmtId="0" fontId="27" fillId="7" borderId="7" xfId="9" applyFont="1" applyFill="1" applyBorder="1">
      <alignment vertical="center"/>
    </xf>
    <xf numFmtId="0" fontId="11" fillId="4" borderId="7" xfId="2" applyFont="1" applyFill="1" applyBorder="1" applyAlignment="1">
      <alignment horizontal="left" vertical="center"/>
    </xf>
    <xf numFmtId="0" fontId="11" fillId="6" borderId="7" xfId="2" applyFont="1" applyFill="1" applyBorder="1">
      <alignment vertical="center"/>
    </xf>
    <xf numFmtId="0" fontId="11" fillId="6" borderId="8" xfId="2" applyFont="1" applyFill="1" applyBorder="1">
      <alignment vertical="center"/>
    </xf>
    <xf numFmtId="0" fontId="23" fillId="0" borderId="0" xfId="9">
      <alignment vertical="center"/>
    </xf>
    <xf numFmtId="0" fontId="10" fillId="0" borderId="0" xfId="2" applyFont="1">
      <alignment vertical="center"/>
    </xf>
    <xf numFmtId="0" fontId="35" fillId="0" borderId="0" xfId="2" applyFont="1">
      <alignment vertical="center"/>
    </xf>
    <xf numFmtId="0" fontId="11" fillId="0" borderId="8" xfId="2" applyFont="1" applyBorder="1" applyAlignment="1">
      <alignment horizontal="left" vertical="center"/>
    </xf>
    <xf numFmtId="0" fontId="11" fillId="0" borderId="10" xfId="2" applyFont="1" applyBorder="1" applyAlignment="1">
      <alignment horizontal="left" vertical="center"/>
    </xf>
    <xf numFmtId="0" fontId="11" fillId="0" borderId="8" xfId="10" applyFont="1" applyBorder="1" applyAlignment="1">
      <alignment horizontal="center" vertical="center"/>
    </xf>
    <xf numFmtId="0" fontId="11" fillId="0" borderId="7" xfId="10" applyFont="1" applyBorder="1" applyAlignment="1">
      <alignment horizontal="center" vertical="center"/>
    </xf>
    <xf numFmtId="0" fontId="3" fillId="0" borderId="0" xfId="10" applyFont="1" applyAlignment="1">
      <alignment horizontal="center" vertical="center"/>
    </xf>
    <xf numFmtId="180" fontId="11" fillId="0" borderId="7" xfId="2" applyNumberFormat="1" applyFont="1" applyBorder="1" applyAlignment="1">
      <alignment horizontal="center" vertical="center"/>
    </xf>
    <xf numFmtId="0" fontId="18" fillId="0" borderId="9" xfId="2" applyFont="1" applyBorder="1" applyAlignment="1">
      <alignment horizontal="left" vertical="center"/>
    </xf>
    <xf numFmtId="176" fontId="11" fillId="0" borderId="7" xfId="2" applyNumberFormat="1" applyFont="1" applyBorder="1">
      <alignment vertical="center"/>
    </xf>
    <xf numFmtId="176" fontId="11" fillId="0" borderId="26" xfId="2" applyNumberFormat="1" applyFont="1" applyBorder="1">
      <alignment vertical="center"/>
    </xf>
    <xf numFmtId="0" fontId="35" fillId="5" borderId="7" xfId="2" applyFont="1" applyFill="1" applyBorder="1" applyAlignment="1">
      <alignment horizontal="right" vertical="center"/>
    </xf>
    <xf numFmtId="0" fontId="27" fillId="8" borderId="0" xfId="9" applyFont="1" applyFill="1">
      <alignment vertical="center"/>
    </xf>
    <xf numFmtId="0" fontId="19" fillId="8" borderId="0" xfId="9" applyFont="1" applyFill="1" applyAlignment="1">
      <alignment horizontal="right" vertical="center"/>
    </xf>
    <xf numFmtId="0" fontId="27" fillId="7" borderId="13" xfId="9" applyFont="1" applyFill="1" applyBorder="1">
      <alignment vertical="center"/>
    </xf>
    <xf numFmtId="0" fontId="19" fillId="7" borderId="7" xfId="9" applyFont="1" applyFill="1" applyBorder="1">
      <alignment vertical="center"/>
    </xf>
    <xf numFmtId="0" fontId="19" fillId="8" borderId="0" xfId="9" applyFont="1" applyFill="1">
      <alignment vertical="center"/>
    </xf>
    <xf numFmtId="0" fontId="19" fillId="8" borderId="0" xfId="2" applyFont="1" applyFill="1" applyAlignment="1">
      <alignment horizontal="right" vertical="center"/>
    </xf>
    <xf numFmtId="0" fontId="37" fillId="0" borderId="0" xfId="9" applyFont="1">
      <alignment vertical="center"/>
    </xf>
    <xf numFmtId="0" fontId="7" fillId="0" borderId="25" xfId="8" applyFont="1" applyBorder="1" applyAlignment="1">
      <alignment horizontal="right" vertical="center"/>
    </xf>
    <xf numFmtId="0" fontId="7" fillId="0" borderId="7" xfId="8" applyFont="1" applyBorder="1" applyAlignment="1">
      <alignment horizontal="right" vertical="center"/>
    </xf>
    <xf numFmtId="0" fontId="7" fillId="0" borderId="7" xfId="8" applyFont="1" applyBorder="1" applyAlignment="1">
      <alignment horizontal="right" vertical="center" wrapText="1"/>
    </xf>
    <xf numFmtId="0" fontId="11" fillId="7" borderId="7" xfId="2" applyFont="1" applyFill="1" applyBorder="1">
      <alignment vertical="center"/>
    </xf>
    <xf numFmtId="0" fontId="11" fillId="0" borderId="25" xfId="2" applyFont="1" applyBorder="1" applyAlignment="1">
      <alignment horizontal="center" vertical="center"/>
    </xf>
    <xf numFmtId="0" fontId="15" fillId="0" borderId="0" xfId="5" applyFont="1">
      <alignment vertical="center"/>
    </xf>
    <xf numFmtId="0" fontId="7" fillId="0" borderId="12" xfId="6" applyFont="1" applyBorder="1">
      <alignment vertical="center"/>
    </xf>
    <xf numFmtId="0" fontId="7" fillId="0" borderId="5" xfId="5" applyFont="1" applyBorder="1" applyAlignment="1">
      <alignment horizontal="center" vertical="center"/>
    </xf>
    <xf numFmtId="0" fontId="11" fillId="0" borderId="6" xfId="6" applyFont="1" applyBorder="1" applyAlignment="1">
      <alignment horizontal="right" vertical="top" wrapText="1"/>
    </xf>
    <xf numFmtId="0" fontId="19" fillId="0" borderId="4" xfId="6" applyFont="1" applyBorder="1" applyAlignment="1">
      <alignment horizontal="left" vertical="center" wrapText="1"/>
    </xf>
    <xf numFmtId="0" fontId="3" fillId="0" borderId="4" xfId="6" applyFont="1" applyBorder="1" applyAlignment="1">
      <alignment horizontal="left" vertical="center" wrapText="1"/>
    </xf>
    <xf numFmtId="0" fontId="3" fillId="0" borderId="7" xfId="6" applyFont="1" applyBorder="1" applyAlignment="1">
      <alignment horizontal="left" vertical="center" wrapText="1"/>
    </xf>
    <xf numFmtId="0" fontId="19" fillId="0" borderId="0" xfId="5" applyFont="1" applyAlignment="1">
      <alignment horizontal="left" vertical="center"/>
    </xf>
    <xf numFmtId="0" fontId="19" fillId="0" borderId="0" xfId="5" applyFont="1">
      <alignment vertical="center"/>
    </xf>
    <xf numFmtId="0" fontId="41" fillId="0" borderId="0" xfId="5" applyFont="1">
      <alignment vertical="center"/>
    </xf>
    <xf numFmtId="0" fontId="19" fillId="0" borderId="0" xfId="5" applyFont="1" applyAlignment="1">
      <alignment horizontal="left" vertical="center" wrapText="1"/>
    </xf>
    <xf numFmtId="0" fontId="38" fillId="0" borderId="0" xfId="0" applyFont="1">
      <alignment vertical="center"/>
    </xf>
    <xf numFmtId="0" fontId="7" fillId="3" borderId="7" xfId="5" applyFont="1" applyFill="1" applyBorder="1" applyAlignment="1">
      <alignment horizontal="center" vertical="center"/>
    </xf>
    <xf numFmtId="0" fontId="7" fillId="3" borderId="7" xfId="5" applyFont="1" applyFill="1" applyBorder="1" applyAlignment="1">
      <alignment horizontal="left" vertical="center"/>
    </xf>
    <xf numFmtId="0" fontId="7" fillId="3" borderId="7" xfId="5" applyFont="1" applyFill="1" applyBorder="1" applyAlignment="1">
      <alignment horizontal="center" vertical="center" wrapText="1"/>
    </xf>
    <xf numFmtId="0" fontId="7" fillId="0" borderId="7" xfId="5" applyFont="1" applyBorder="1" applyAlignment="1">
      <alignment horizontal="center" vertical="center" wrapText="1"/>
    </xf>
    <xf numFmtId="0" fontId="7" fillId="3" borderId="8" xfId="6" applyFont="1" applyFill="1" applyBorder="1" applyAlignment="1">
      <alignment horizontal="center" vertical="center"/>
    </xf>
    <xf numFmtId="0" fontId="7" fillId="3" borderId="9" xfId="6" applyFont="1" applyFill="1" applyBorder="1" applyAlignment="1">
      <alignment horizontal="center" vertical="center"/>
    </xf>
    <xf numFmtId="0" fontId="7" fillId="3" borderId="10" xfId="6" applyFont="1" applyFill="1" applyBorder="1" applyAlignment="1">
      <alignment horizontal="center" vertical="center"/>
    </xf>
    <xf numFmtId="0" fontId="41" fillId="3" borderId="15" xfId="5" applyFont="1" applyFill="1" applyBorder="1" applyAlignment="1">
      <alignment vertical="center" textRotation="255"/>
    </xf>
    <xf numFmtId="0" fontId="38" fillId="3" borderId="17" xfId="0" applyFont="1" applyFill="1" applyBorder="1" applyAlignment="1">
      <alignment vertical="center" textRotation="255"/>
    </xf>
    <xf numFmtId="0" fontId="38" fillId="3" borderId="13" xfId="0" applyFont="1" applyFill="1" applyBorder="1" applyAlignment="1">
      <alignment vertical="center" textRotation="255"/>
    </xf>
    <xf numFmtId="0" fontId="7" fillId="3" borderId="15" xfId="5" applyFont="1" applyFill="1" applyBorder="1" applyAlignment="1">
      <alignment horizontal="center" vertical="center" textRotation="255"/>
    </xf>
    <xf numFmtId="0" fontId="7" fillId="3" borderId="17" xfId="5" applyFont="1" applyFill="1" applyBorder="1" applyAlignment="1">
      <alignment horizontal="center" vertical="center" textRotation="255"/>
    </xf>
    <xf numFmtId="0" fontId="7" fillId="3" borderId="13" xfId="5" applyFont="1" applyFill="1" applyBorder="1" applyAlignment="1">
      <alignment horizontal="center" vertical="center" textRotation="255"/>
    </xf>
    <xf numFmtId="0" fontId="7" fillId="0" borderId="7" xfId="4" applyFont="1" applyBorder="1">
      <alignment vertical="center"/>
    </xf>
    <xf numFmtId="0" fontId="10" fillId="0" borderId="8" xfId="4" applyFont="1" applyBorder="1" applyAlignment="1">
      <alignment horizontal="left" vertical="center" wrapText="1"/>
    </xf>
    <xf numFmtId="0" fontId="10" fillId="0" borderId="10" xfId="4" applyFont="1" applyBorder="1" applyAlignment="1">
      <alignment horizontal="left" vertical="center" wrapText="1"/>
    </xf>
    <xf numFmtId="0" fontId="7" fillId="3" borderId="8" xfId="4" applyFont="1" applyFill="1" applyBorder="1" applyAlignment="1">
      <alignment horizontal="center" vertical="center"/>
    </xf>
    <xf numFmtId="0" fontId="7" fillId="3" borderId="10" xfId="4" applyFont="1" applyFill="1" applyBorder="1" applyAlignment="1">
      <alignment horizontal="center" vertical="center"/>
    </xf>
    <xf numFmtId="0" fontId="11" fillId="0" borderId="8" xfId="4" applyFont="1" applyBorder="1" applyAlignment="1">
      <alignment horizontal="center" vertical="center"/>
    </xf>
    <xf numFmtId="0" fontId="11" fillId="0" borderId="10" xfId="4" applyFont="1" applyBorder="1" applyAlignment="1">
      <alignment horizontal="center" vertical="center"/>
    </xf>
    <xf numFmtId="0" fontId="18" fillId="0" borderId="8" xfId="4" applyFont="1" applyBorder="1" applyAlignment="1">
      <alignment horizontal="left" vertical="center" wrapText="1"/>
    </xf>
    <xf numFmtId="0" fontId="18" fillId="0" borderId="10" xfId="4" applyFont="1" applyBorder="1" applyAlignment="1">
      <alignment horizontal="left" vertical="center" wrapText="1"/>
    </xf>
    <xf numFmtId="0" fontId="11" fillId="0" borderId="8"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8" xfId="4" applyFont="1" applyBorder="1" applyAlignment="1">
      <alignment vertical="center" wrapText="1"/>
    </xf>
    <xf numFmtId="0" fontId="11" fillId="0" borderId="10" xfId="4" applyFont="1" applyBorder="1" applyAlignment="1">
      <alignment vertical="center" wrapText="1"/>
    </xf>
    <xf numFmtId="0" fontId="7" fillId="0" borderId="7" xfId="4" applyFont="1" applyBorder="1" applyAlignment="1">
      <alignment vertical="center" wrapText="1"/>
    </xf>
    <xf numFmtId="0" fontId="7" fillId="0" borderId="0" xfId="4" applyFont="1" applyAlignment="1">
      <alignment horizontal="right" vertical="center"/>
    </xf>
    <xf numFmtId="0" fontId="17" fillId="0" borderId="0" xfId="4" applyFont="1" applyAlignment="1">
      <alignment horizontal="center" vertical="center" wrapText="1"/>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8" xfId="4" applyFont="1" applyBorder="1" applyAlignment="1">
      <alignment horizontal="left" vertical="center"/>
    </xf>
    <xf numFmtId="0" fontId="7" fillId="0" borderId="9" xfId="4" applyFont="1" applyBorder="1" applyAlignment="1">
      <alignment horizontal="left" vertical="center"/>
    </xf>
    <xf numFmtId="0" fontId="7" fillId="0" borderId="10" xfId="4" applyFont="1" applyBorder="1" applyAlignment="1">
      <alignment horizontal="left" vertical="center"/>
    </xf>
    <xf numFmtId="0" fontId="7" fillId="3" borderId="8"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7" fillId="3" borderId="4" xfId="4" applyFont="1" applyFill="1" applyBorder="1" applyAlignment="1">
      <alignment horizontal="center" vertical="center"/>
    </xf>
    <xf numFmtId="0" fontId="7" fillId="3" borderId="6" xfId="4" applyFont="1" applyFill="1" applyBorder="1" applyAlignment="1">
      <alignment horizontal="center" vertical="center"/>
    </xf>
    <xf numFmtId="38" fontId="7" fillId="0" borderId="17" xfId="7" applyFont="1" applyBorder="1" applyAlignment="1">
      <alignment horizontal="right" vertical="center"/>
    </xf>
    <xf numFmtId="0" fontId="7" fillId="3" borderId="18"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20" xfId="4" applyFont="1" applyFill="1" applyBorder="1" applyAlignment="1">
      <alignment horizontal="center" vertical="center"/>
    </xf>
    <xf numFmtId="38" fontId="7" fillId="3" borderId="18" xfId="4" applyNumberFormat="1" applyFont="1" applyFill="1" applyBorder="1" applyAlignment="1">
      <alignment horizontal="right" vertical="center"/>
    </xf>
    <xf numFmtId="0" fontId="7" fillId="3" borderId="19" xfId="4" applyFont="1" applyFill="1" applyBorder="1" applyAlignment="1">
      <alignment horizontal="right" vertical="center"/>
    </xf>
    <xf numFmtId="0" fontId="7" fillId="3" borderId="20" xfId="4" applyFont="1" applyFill="1" applyBorder="1" applyAlignment="1">
      <alignment horizontal="right" vertical="center"/>
    </xf>
    <xf numFmtId="0" fontId="7" fillId="3" borderId="9" xfId="4" applyFont="1" applyFill="1" applyBorder="1" applyAlignment="1">
      <alignment horizontal="center" vertical="center"/>
    </xf>
    <xf numFmtId="0" fontId="7" fillId="3" borderId="8" xfId="4" applyFont="1" applyFill="1" applyBorder="1" applyAlignment="1">
      <alignment horizontal="left" vertical="center" wrapText="1"/>
    </xf>
    <xf numFmtId="0" fontId="7" fillId="3" borderId="9" xfId="4" applyFont="1" applyFill="1" applyBorder="1" applyAlignment="1">
      <alignment horizontal="left" vertical="center" wrapText="1"/>
    </xf>
    <xf numFmtId="0" fontId="7" fillId="3" borderId="10" xfId="4" applyFont="1" applyFill="1" applyBorder="1" applyAlignment="1">
      <alignment horizontal="left" vertical="center" wrapText="1"/>
    </xf>
    <xf numFmtId="0" fontId="7" fillId="0" borderId="4" xfId="4" applyFont="1" applyBorder="1" applyAlignment="1">
      <alignment horizontal="left" vertical="center"/>
    </xf>
    <xf numFmtId="0" fontId="7" fillId="0" borderId="5" xfId="4" applyFont="1" applyBorder="1" applyAlignment="1">
      <alignment horizontal="left" vertical="center"/>
    </xf>
    <xf numFmtId="0" fontId="7" fillId="0" borderId="6" xfId="4" applyFont="1" applyBorder="1" applyAlignment="1">
      <alignment horizontal="left" vertical="center"/>
    </xf>
    <xf numFmtId="0" fontId="7" fillId="0" borderId="4" xfId="4" applyFont="1" applyBorder="1">
      <alignment vertical="center"/>
    </xf>
    <xf numFmtId="0" fontId="7" fillId="0" borderId="5" xfId="4" applyFont="1" applyBorder="1">
      <alignment vertical="center"/>
    </xf>
    <xf numFmtId="0" fontId="7" fillId="0" borderId="6" xfId="4" applyFont="1" applyBorder="1">
      <alignment vertical="center"/>
    </xf>
    <xf numFmtId="0" fontId="7" fillId="0" borderId="4" xfId="4" applyFont="1" applyBorder="1" applyAlignment="1">
      <alignment horizontal="left" vertical="center" shrinkToFit="1"/>
    </xf>
    <xf numFmtId="0" fontId="7" fillId="0" borderId="5" xfId="4" applyFont="1" applyBorder="1" applyAlignment="1">
      <alignment horizontal="left" vertical="center" shrinkToFit="1"/>
    </xf>
    <xf numFmtId="0" fontId="7" fillId="0" borderId="6" xfId="4" applyFont="1" applyBorder="1" applyAlignment="1">
      <alignment horizontal="left" vertical="center" shrinkToFit="1"/>
    </xf>
    <xf numFmtId="38" fontId="7" fillId="0" borderId="4" xfId="7" applyFont="1" applyBorder="1" applyAlignment="1">
      <alignment horizontal="right" vertical="center"/>
    </xf>
    <xf numFmtId="38" fontId="7" fillId="0" borderId="5" xfId="7" applyFont="1" applyBorder="1" applyAlignment="1">
      <alignment horizontal="right" vertical="center"/>
    </xf>
    <xf numFmtId="38" fontId="7" fillId="0" borderId="24" xfId="7" applyFont="1" applyBorder="1" applyAlignment="1">
      <alignment horizontal="right" vertical="center"/>
    </xf>
    <xf numFmtId="0" fontId="7" fillId="0" borderId="11" xfId="4" applyFont="1" applyBorder="1" applyAlignment="1">
      <alignment horizontal="left" vertical="center" shrinkToFit="1"/>
    </xf>
    <xf numFmtId="0" fontId="7" fillId="0" borderId="0" xfId="4" applyFont="1" applyAlignment="1">
      <alignment horizontal="left" vertical="center" shrinkToFit="1"/>
    </xf>
    <xf numFmtId="0" fontId="7" fillId="0" borderId="12" xfId="4" applyFont="1" applyBorder="1" applyAlignment="1">
      <alignment horizontal="left" vertical="center" shrinkToFit="1"/>
    </xf>
    <xf numFmtId="0" fontId="7" fillId="0" borderId="11" xfId="4" applyFont="1" applyBorder="1" applyAlignment="1">
      <alignment horizontal="left" vertical="center"/>
    </xf>
    <xf numFmtId="0" fontId="7" fillId="0" borderId="0" xfId="4" applyFont="1" applyAlignment="1">
      <alignment horizontal="left" vertical="center"/>
    </xf>
    <xf numFmtId="0" fontId="7" fillId="0" borderId="12" xfId="4" applyFont="1" applyBorder="1" applyAlignment="1">
      <alignment horizontal="left" vertical="center"/>
    </xf>
    <xf numFmtId="0" fontId="7" fillId="0" borderId="11" xfId="4" applyFont="1" applyBorder="1">
      <alignment vertical="center"/>
    </xf>
    <xf numFmtId="0" fontId="7" fillId="0" borderId="0" xfId="4" applyFont="1">
      <alignment vertical="center"/>
    </xf>
    <xf numFmtId="0" fontId="7" fillId="0" borderId="12" xfId="4" applyFont="1" applyBorder="1">
      <alignment vertical="center"/>
    </xf>
    <xf numFmtId="38" fontId="7" fillId="0" borderId="11" xfId="7" applyFont="1" applyBorder="1" applyAlignment="1">
      <alignment horizontal="right" vertical="center"/>
    </xf>
    <xf numFmtId="38" fontId="7" fillId="0" borderId="0" xfId="7" applyFont="1" applyBorder="1" applyAlignment="1">
      <alignment horizontal="right" vertical="center"/>
    </xf>
    <xf numFmtId="38" fontId="7" fillId="0" borderId="23" xfId="7" applyFont="1" applyBorder="1" applyAlignment="1">
      <alignment horizontal="right" vertical="center"/>
    </xf>
    <xf numFmtId="0" fontId="7" fillId="3" borderId="7" xfId="4" applyFont="1" applyFill="1" applyBorder="1" applyAlignment="1">
      <alignment horizontal="center" vertical="center"/>
    </xf>
    <xf numFmtId="0" fontId="7" fillId="0" borderId="1" xfId="4" applyFont="1" applyBorder="1" applyAlignment="1">
      <alignment horizontal="left" vertical="center" shrinkToFit="1"/>
    </xf>
    <xf numFmtId="0" fontId="7" fillId="0" borderId="2" xfId="4" applyFont="1" applyBorder="1" applyAlignment="1">
      <alignment horizontal="left" vertical="center" shrinkToFit="1"/>
    </xf>
    <xf numFmtId="0" fontId="7" fillId="0" borderId="3" xfId="4" applyFont="1" applyBorder="1" applyAlignment="1">
      <alignment horizontal="left" vertical="center" shrinkToFit="1"/>
    </xf>
    <xf numFmtId="38" fontId="7" fillId="0" borderId="1" xfId="7" applyFont="1" applyBorder="1" applyAlignment="1">
      <alignment horizontal="right" vertical="center"/>
    </xf>
    <xf numFmtId="38" fontId="7" fillId="0" borderId="2" xfId="7" applyFont="1" applyBorder="1" applyAlignment="1">
      <alignment horizontal="right" vertical="center"/>
    </xf>
    <xf numFmtId="38" fontId="7" fillId="0" borderId="22" xfId="7" applyFont="1" applyBorder="1" applyAlignment="1">
      <alignment horizontal="right" vertical="center"/>
    </xf>
    <xf numFmtId="38" fontId="7" fillId="0" borderId="15" xfId="7" applyFont="1" applyBorder="1" applyAlignment="1">
      <alignment horizontal="right" vertical="center"/>
    </xf>
    <xf numFmtId="0" fontId="7" fillId="3" borderId="21" xfId="4" applyFont="1" applyFill="1" applyBorder="1" applyAlignment="1">
      <alignment horizontal="center" vertical="center"/>
    </xf>
    <xf numFmtId="38" fontId="3" fillId="3" borderId="18" xfId="7" applyFont="1" applyFill="1" applyBorder="1" applyAlignment="1">
      <alignment horizontal="right"/>
    </xf>
    <xf numFmtId="38" fontId="3" fillId="3" borderId="19" xfId="7" applyFont="1" applyFill="1" applyBorder="1" applyAlignment="1">
      <alignment horizontal="right"/>
    </xf>
    <xf numFmtId="38" fontId="3" fillId="3" borderId="20" xfId="7" applyFont="1" applyFill="1" applyBorder="1" applyAlignment="1">
      <alignment horizontal="right"/>
    </xf>
    <xf numFmtId="38" fontId="3" fillId="3" borderId="8" xfId="7" applyFont="1" applyFill="1" applyBorder="1" applyAlignment="1">
      <alignment horizontal="right"/>
    </xf>
    <xf numFmtId="38" fontId="3" fillId="3" borderId="9" xfId="7" applyFont="1" applyFill="1" applyBorder="1" applyAlignment="1">
      <alignment horizontal="right"/>
    </xf>
    <xf numFmtId="38" fontId="3" fillId="3" borderId="10" xfId="7" applyFont="1" applyFill="1" applyBorder="1" applyAlignment="1">
      <alignment horizontal="right"/>
    </xf>
    <xf numFmtId="38" fontId="3" fillId="0" borderId="1" xfId="7" applyFont="1" applyBorder="1" applyAlignment="1">
      <alignment horizontal="right"/>
    </xf>
    <xf numFmtId="38" fontId="3" fillId="0" borderId="2" xfId="7" applyFont="1" applyBorder="1" applyAlignment="1">
      <alignment horizontal="right"/>
    </xf>
    <xf numFmtId="38" fontId="3" fillId="0" borderId="3" xfId="7" applyFont="1" applyBorder="1" applyAlignment="1">
      <alignment horizontal="right"/>
    </xf>
    <xf numFmtId="38" fontId="3" fillId="3" borderId="1" xfId="7" applyFont="1" applyFill="1" applyBorder="1" applyAlignment="1">
      <alignment horizontal="right"/>
    </xf>
    <xf numFmtId="38" fontId="3" fillId="3" borderId="2" xfId="7" applyFont="1" applyFill="1" applyBorder="1" applyAlignment="1">
      <alignment horizontal="right"/>
    </xf>
    <xf numFmtId="38" fontId="3" fillId="3" borderId="3" xfId="7" applyFont="1" applyFill="1" applyBorder="1" applyAlignment="1">
      <alignment horizontal="right"/>
    </xf>
    <xf numFmtId="38" fontId="3" fillId="0" borderId="8" xfId="7" applyFont="1" applyBorder="1" applyAlignment="1">
      <alignment horizontal="right"/>
    </xf>
    <xf numFmtId="38" fontId="3" fillId="0" borderId="9" xfId="7" applyFont="1" applyBorder="1" applyAlignment="1">
      <alignment horizontal="right"/>
    </xf>
    <xf numFmtId="38" fontId="3" fillId="0" borderId="10" xfId="7" applyFont="1" applyBorder="1" applyAlignment="1">
      <alignment horizontal="right"/>
    </xf>
    <xf numFmtId="0" fontId="7" fillId="0" borderId="1" xfId="4" applyFont="1" applyBorder="1">
      <alignment vertical="center"/>
    </xf>
    <xf numFmtId="0" fontId="7" fillId="0" borderId="2" xfId="4" applyFont="1" applyBorder="1">
      <alignment vertical="center"/>
    </xf>
    <xf numFmtId="0" fontId="7" fillId="0" borderId="3" xfId="4" applyFont="1" applyBorder="1">
      <alignment vertical="center"/>
    </xf>
    <xf numFmtId="0" fontId="3" fillId="0" borderId="0" xfId="4" applyFont="1" applyAlignment="1">
      <alignment horizontal="left" vertical="center"/>
    </xf>
    <xf numFmtId="0" fontId="7" fillId="3" borderId="8" xfId="5" applyFont="1" applyFill="1" applyBorder="1" applyAlignment="1">
      <alignment horizontal="center" vertical="center" wrapText="1"/>
    </xf>
    <xf numFmtId="0" fontId="7" fillId="3" borderId="9" xfId="5" applyFont="1" applyFill="1" applyBorder="1" applyAlignment="1">
      <alignment horizontal="center" vertical="center" wrapText="1"/>
    </xf>
    <xf numFmtId="0" fontId="7" fillId="3" borderId="10" xfId="5" applyFont="1" applyFill="1" applyBorder="1" applyAlignment="1">
      <alignment horizontal="center" vertical="center" wrapText="1"/>
    </xf>
    <xf numFmtId="0" fontId="7" fillId="0" borderId="8" xfId="4" applyFont="1" applyBorder="1" applyAlignment="1">
      <alignment horizontal="left" vertical="center" wrapText="1"/>
    </xf>
    <xf numFmtId="0" fontId="7" fillId="0" borderId="9" xfId="4" applyFont="1" applyBorder="1" applyAlignment="1">
      <alignment horizontal="left" vertical="center" wrapText="1"/>
    </xf>
    <xf numFmtId="0" fontId="7" fillId="0" borderId="10" xfId="4" applyFont="1" applyBorder="1" applyAlignment="1">
      <alignment horizontal="left" vertical="center" wrapText="1"/>
    </xf>
    <xf numFmtId="0" fontId="7" fillId="3" borderId="1" xfId="4" applyFont="1" applyFill="1" applyBorder="1" applyAlignment="1">
      <alignment horizontal="center" vertical="center"/>
    </xf>
    <xf numFmtId="0" fontId="7" fillId="3" borderId="2" xfId="4" applyFont="1" applyFill="1" applyBorder="1" applyAlignment="1">
      <alignment horizontal="center" vertical="center"/>
    </xf>
    <xf numFmtId="0" fontId="7" fillId="3" borderId="5" xfId="4" applyFont="1" applyFill="1" applyBorder="1" applyAlignment="1">
      <alignment horizontal="center" vertical="center"/>
    </xf>
    <xf numFmtId="0" fontId="7" fillId="3" borderId="3" xfId="4" applyFont="1" applyFill="1" applyBorder="1" applyAlignment="1">
      <alignment horizontal="center" vertical="center"/>
    </xf>
    <xf numFmtId="0" fontId="7" fillId="3" borderId="15" xfId="4" applyFont="1" applyFill="1" applyBorder="1" applyAlignment="1">
      <alignment horizontal="center" vertical="center"/>
    </xf>
    <xf numFmtId="0" fontId="7" fillId="3" borderId="17" xfId="4" applyFont="1" applyFill="1" applyBorder="1" applyAlignment="1">
      <alignment horizontal="center" vertical="center"/>
    </xf>
    <xf numFmtId="0" fontId="7" fillId="3" borderId="13" xfId="4" applyFont="1" applyFill="1" applyBorder="1" applyAlignment="1">
      <alignment horizontal="center" vertical="center"/>
    </xf>
    <xf numFmtId="0" fontId="11" fillId="3" borderId="7" xfId="4" applyFont="1" applyFill="1" applyBorder="1" applyAlignment="1">
      <alignment horizontal="center" vertical="center" wrapText="1"/>
    </xf>
    <xf numFmtId="0" fontId="11" fillId="3" borderId="15" xfId="4" applyFont="1" applyFill="1" applyBorder="1" applyAlignment="1">
      <alignment horizontal="center" vertical="center" wrapText="1"/>
    </xf>
    <xf numFmtId="0" fontId="11" fillId="3" borderId="7" xfId="4" applyFont="1" applyFill="1" applyBorder="1" applyAlignment="1">
      <alignment horizontal="center" vertical="center"/>
    </xf>
    <xf numFmtId="0" fontId="11" fillId="3" borderId="1" xfId="4" applyFont="1" applyFill="1" applyBorder="1" applyAlignment="1">
      <alignment horizontal="center" vertical="center" wrapText="1"/>
    </xf>
    <xf numFmtId="0" fontId="11" fillId="3" borderId="2" xfId="4" applyFont="1" applyFill="1" applyBorder="1" applyAlignment="1">
      <alignment horizontal="center" vertical="center"/>
    </xf>
    <xf numFmtId="0" fontId="11" fillId="3" borderId="3" xfId="4" applyFont="1" applyFill="1" applyBorder="1" applyAlignment="1">
      <alignment horizontal="center" vertical="center"/>
    </xf>
    <xf numFmtId="0" fontId="11" fillId="3" borderId="11" xfId="4" applyFont="1" applyFill="1" applyBorder="1" applyAlignment="1">
      <alignment horizontal="center" vertical="center"/>
    </xf>
    <xf numFmtId="0" fontId="11" fillId="3" borderId="0" xfId="4" applyFont="1" applyFill="1" applyAlignment="1">
      <alignment horizontal="center" vertical="center"/>
    </xf>
    <xf numFmtId="0" fontId="11" fillId="3" borderId="12" xfId="4" applyFont="1" applyFill="1" applyBorder="1" applyAlignment="1">
      <alignment horizontal="center" vertical="center"/>
    </xf>
    <xf numFmtId="0" fontId="11" fillId="3" borderId="4" xfId="4" applyFont="1" applyFill="1" applyBorder="1" applyAlignment="1">
      <alignment horizontal="center" vertical="center"/>
    </xf>
    <xf numFmtId="0" fontId="11" fillId="3" borderId="5" xfId="4" applyFont="1" applyFill="1" applyBorder="1" applyAlignment="1">
      <alignment horizontal="center" vertical="center"/>
    </xf>
    <xf numFmtId="0" fontId="11" fillId="3" borderId="6" xfId="4" applyFont="1" applyFill="1" applyBorder="1" applyAlignment="1">
      <alignment horizontal="center" vertical="center"/>
    </xf>
    <xf numFmtId="0" fontId="11" fillId="0" borderId="2" xfId="4" applyFont="1" applyBorder="1" applyAlignment="1">
      <alignment horizontal="center" vertical="center" wrapText="1"/>
    </xf>
    <xf numFmtId="0" fontId="7" fillId="0" borderId="11"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11" fillId="3" borderId="15" xfId="4" applyFont="1" applyFill="1" applyBorder="1" applyAlignment="1">
      <alignment horizontal="center" vertical="center"/>
    </xf>
    <xf numFmtId="0" fontId="7" fillId="0" borderId="1"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7" fillId="3" borderId="15" xfId="4" applyFont="1" applyFill="1" applyBorder="1" applyAlignment="1">
      <alignment horizontal="center" vertical="center" textRotation="255"/>
    </xf>
    <xf numFmtId="0" fontId="7" fillId="3" borderId="17" xfId="4" applyFont="1" applyFill="1" applyBorder="1" applyAlignment="1">
      <alignment horizontal="center" vertical="center" textRotation="255"/>
    </xf>
    <xf numFmtId="0" fontId="7" fillId="3" borderId="13" xfId="4" applyFont="1" applyFill="1" applyBorder="1" applyAlignment="1">
      <alignment horizontal="center" vertical="center" textRotation="255"/>
    </xf>
    <xf numFmtId="0" fontId="3" fillId="0" borderId="2" xfId="4" applyFont="1" applyBorder="1" applyAlignment="1">
      <alignment vertical="top" wrapText="1"/>
    </xf>
    <xf numFmtId="0" fontId="3" fillId="0" borderId="11" xfId="4" applyFont="1" applyBorder="1">
      <alignment vertical="center"/>
    </xf>
    <xf numFmtId="0" fontId="3" fillId="0" borderId="0" xfId="4" applyFont="1">
      <alignment vertical="center"/>
    </xf>
    <xf numFmtId="0" fontId="3" fillId="0" borderId="12" xfId="4" applyFont="1" applyBorder="1">
      <alignment vertical="center"/>
    </xf>
    <xf numFmtId="0" fontId="3" fillId="0" borderId="11" xfId="4" applyFont="1" applyBorder="1" applyAlignment="1">
      <alignment horizontal="right" vertical="center"/>
    </xf>
    <xf numFmtId="0" fontId="3" fillId="0" borderId="0" xfId="4" applyFont="1" applyAlignment="1">
      <alignment horizontal="right" vertical="center"/>
    </xf>
    <xf numFmtId="0" fontId="3" fillId="0" borderId="12" xfId="4" applyFont="1" applyBorder="1" applyAlignment="1">
      <alignment horizontal="right" vertical="center"/>
    </xf>
    <xf numFmtId="0" fontId="3" fillId="0" borderId="11" xfId="4" applyFont="1" applyBorder="1" applyAlignment="1">
      <alignment horizontal="left" vertical="center"/>
    </xf>
    <xf numFmtId="0" fontId="3" fillId="0" borderId="12" xfId="4" applyFont="1" applyBorder="1" applyAlignment="1">
      <alignment horizontal="left" vertical="center"/>
    </xf>
    <xf numFmtId="0" fontId="3" fillId="0" borderId="11" xfId="4" applyFont="1" applyBorder="1" applyAlignment="1">
      <alignment horizontal="center" vertical="center"/>
    </xf>
    <xf numFmtId="0" fontId="3" fillId="0" borderId="0" xfId="4" applyFont="1" applyAlignment="1">
      <alignment horizontal="center" vertical="center"/>
    </xf>
    <xf numFmtId="0" fontId="3" fillId="0" borderId="12" xfId="4" applyFont="1" applyBorder="1" applyAlignment="1">
      <alignment horizontal="center" vertical="center"/>
    </xf>
    <xf numFmtId="0" fontId="3" fillId="3" borderId="8" xfId="4" applyFont="1" applyFill="1" applyBorder="1" applyAlignment="1">
      <alignment horizontal="left" vertical="center" wrapText="1"/>
    </xf>
    <xf numFmtId="0" fontId="3" fillId="3" borderId="9" xfId="4" applyFont="1" applyFill="1" applyBorder="1" applyAlignment="1">
      <alignment horizontal="left" vertical="center" wrapText="1"/>
    </xf>
    <xf numFmtId="0" fontId="3" fillId="3" borderId="10" xfId="4" applyFont="1" applyFill="1" applyBorder="1" applyAlignment="1">
      <alignment horizontal="left" vertical="center" wrapText="1"/>
    </xf>
    <xf numFmtId="0" fontId="11" fillId="3" borderId="8" xfId="4" applyFont="1" applyFill="1" applyBorder="1" applyAlignment="1">
      <alignment horizontal="center" vertical="center" wrapText="1"/>
    </xf>
    <xf numFmtId="0" fontId="11" fillId="3" borderId="9" xfId="4" applyFont="1" applyFill="1" applyBorder="1" applyAlignment="1">
      <alignment horizontal="center" vertical="center" wrapText="1"/>
    </xf>
    <xf numFmtId="0" fontId="11" fillId="3" borderId="10" xfId="4" applyFont="1" applyFill="1" applyBorder="1" applyAlignment="1">
      <alignment horizontal="center" vertical="center" wrapText="1"/>
    </xf>
    <xf numFmtId="0" fontId="3" fillId="3" borderId="8" xfId="4" applyFont="1" applyFill="1" applyBorder="1" applyAlignment="1">
      <alignment horizontal="center" vertical="center"/>
    </xf>
    <xf numFmtId="0" fontId="3" fillId="3" borderId="9" xfId="4" applyFont="1" applyFill="1" applyBorder="1" applyAlignment="1">
      <alignment horizontal="center" vertical="center"/>
    </xf>
    <xf numFmtId="0" fontId="3" fillId="3" borderId="10" xfId="4" applyFont="1" applyFill="1" applyBorder="1" applyAlignment="1">
      <alignment horizontal="center" vertical="center"/>
    </xf>
    <xf numFmtId="0" fontId="3" fillId="3" borderId="7" xfId="4" applyFont="1" applyFill="1" applyBorder="1" applyAlignment="1">
      <alignment horizontal="center" vertical="center" wrapText="1"/>
    </xf>
    <xf numFmtId="0" fontId="3" fillId="3" borderId="7" xfId="4" applyFont="1" applyFill="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4" xfId="4" applyFont="1" applyBorder="1" applyAlignment="1">
      <alignment horizontal="left" vertical="center"/>
    </xf>
    <xf numFmtId="0" fontId="3" fillId="0" borderId="5" xfId="4" applyFont="1" applyBorder="1" applyAlignment="1">
      <alignment horizontal="left" vertical="center"/>
    </xf>
    <xf numFmtId="0" fontId="3" fillId="0" borderId="6" xfId="4" applyFont="1" applyBorder="1" applyAlignment="1">
      <alignment horizontal="left" vertical="center"/>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16" fillId="0" borderId="1" xfId="4" applyFont="1" applyBorder="1" applyAlignment="1">
      <alignment horizontal="left" vertical="center"/>
    </xf>
    <xf numFmtId="0" fontId="16" fillId="0" borderId="2" xfId="4" applyFont="1" applyBorder="1" applyAlignment="1">
      <alignment horizontal="left" vertical="center"/>
    </xf>
    <xf numFmtId="0" fontId="16" fillId="0" borderId="3" xfId="4" applyFont="1" applyBorder="1" applyAlignment="1">
      <alignment horizontal="left" vertical="center"/>
    </xf>
    <xf numFmtId="0" fontId="16" fillId="0" borderId="11" xfId="4" applyFont="1" applyBorder="1" applyAlignment="1">
      <alignment horizontal="left" vertical="center"/>
    </xf>
    <xf numFmtId="0" fontId="16" fillId="0" borderId="0" xfId="4" applyFont="1" applyAlignment="1">
      <alignment horizontal="left" vertical="center"/>
    </xf>
    <xf numFmtId="0" fontId="16" fillId="0" borderId="12" xfId="4" applyFont="1" applyBorder="1" applyAlignment="1">
      <alignment horizontal="left" vertical="center"/>
    </xf>
    <xf numFmtId="0" fontId="16" fillId="0" borderId="4" xfId="4" applyFont="1" applyBorder="1" applyAlignment="1">
      <alignment horizontal="left" vertical="center"/>
    </xf>
    <xf numFmtId="0" fontId="16" fillId="0" borderId="5" xfId="4" applyFont="1" applyBorder="1" applyAlignment="1">
      <alignment horizontal="left" vertical="center"/>
    </xf>
    <xf numFmtId="0" fontId="16" fillId="0" borderId="6" xfId="4" applyFont="1" applyBorder="1" applyAlignment="1">
      <alignment horizontal="left" vertical="center"/>
    </xf>
    <xf numFmtId="0" fontId="7" fillId="3" borderId="8" xfId="4" applyFont="1" applyFill="1" applyBorder="1" applyAlignment="1">
      <alignment horizontal="left" vertical="center"/>
    </xf>
    <xf numFmtId="0" fontId="7" fillId="3" borderId="9" xfId="4" applyFont="1" applyFill="1" applyBorder="1" applyAlignment="1">
      <alignment horizontal="left" vertical="center"/>
    </xf>
    <xf numFmtId="0" fontId="7" fillId="3" borderId="10" xfId="4" applyFont="1" applyFill="1" applyBorder="1" applyAlignment="1">
      <alignment horizontal="left" vertical="center"/>
    </xf>
    <xf numFmtId="0" fontId="22" fillId="3" borderId="15" xfId="8" applyFont="1" applyFill="1" applyBorder="1" applyAlignment="1">
      <alignment horizontal="center" vertical="center" wrapText="1"/>
    </xf>
    <xf numFmtId="0" fontId="22" fillId="3" borderId="17" xfId="8" applyFont="1" applyFill="1" applyBorder="1" applyAlignment="1">
      <alignment horizontal="center" vertical="center"/>
    </xf>
    <xf numFmtId="0" fontId="22" fillId="3" borderId="13" xfId="8" applyFont="1" applyFill="1" applyBorder="1" applyAlignment="1">
      <alignment horizontal="center" vertical="center"/>
    </xf>
    <xf numFmtId="0" fontId="3" fillId="0" borderId="8" xfId="8" applyFont="1" applyBorder="1" applyAlignment="1">
      <alignment horizontal="left" vertical="center" wrapText="1"/>
    </xf>
    <xf numFmtId="0" fontId="3" fillId="0" borderId="10" xfId="8" applyFont="1" applyBorder="1" applyAlignment="1">
      <alignment horizontal="left" vertical="center" wrapText="1"/>
    </xf>
    <xf numFmtId="0" fontId="22" fillId="3" borderId="17" xfId="8" applyFont="1" applyFill="1" applyBorder="1" applyAlignment="1">
      <alignment horizontal="center" vertical="center" wrapText="1"/>
    </xf>
    <xf numFmtId="0" fontId="22" fillId="3" borderId="13" xfId="8" applyFont="1" applyFill="1" applyBorder="1" applyAlignment="1">
      <alignment horizontal="center" vertical="center" wrapText="1"/>
    </xf>
    <xf numFmtId="0" fontId="8" fillId="0" borderId="0" xfId="4" applyFont="1" applyAlignment="1">
      <alignment horizontal="center" vertical="center"/>
    </xf>
    <xf numFmtId="0" fontId="3" fillId="3" borderId="8"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10" fillId="0" borderId="0" xfId="4" applyFont="1" applyAlignment="1">
      <alignment horizontal="right" vertical="center" wrapText="1"/>
    </xf>
    <xf numFmtId="0" fontId="11" fillId="0" borderId="7" xfId="2" applyFont="1" applyBorder="1">
      <alignment vertical="center"/>
    </xf>
    <xf numFmtId="0" fontId="11" fillId="0" borderId="8" xfId="10" applyFont="1" applyBorder="1" applyAlignment="1">
      <alignment horizontal="center" vertical="center" wrapText="1"/>
    </xf>
    <xf numFmtId="0" fontId="11" fillId="0" borderId="9" xfId="10" applyFont="1" applyBorder="1" applyAlignment="1">
      <alignment horizontal="center" vertical="center" wrapText="1"/>
    </xf>
    <xf numFmtId="0" fontId="11" fillId="0" borderId="10" xfId="10" applyFont="1" applyBorder="1" applyAlignment="1">
      <alignment horizontal="center" vertical="center" wrapText="1"/>
    </xf>
    <xf numFmtId="0" fontId="11" fillId="0" borderId="7" xfId="2" applyFont="1" applyBorder="1" applyAlignment="1">
      <alignment horizontal="center" vertical="center"/>
    </xf>
    <xf numFmtId="0" fontId="11" fillId="0" borderId="8" xfId="10" applyFont="1" applyBorder="1" applyAlignment="1">
      <alignment horizontal="center" vertical="center"/>
    </xf>
    <xf numFmtId="0" fontId="11" fillId="0" borderId="9" xfId="10" applyFont="1" applyBorder="1" applyAlignment="1">
      <alignment horizontal="center" vertical="center"/>
    </xf>
    <xf numFmtId="0" fontId="11" fillId="0" borderId="10" xfId="10" applyFont="1" applyBorder="1" applyAlignment="1">
      <alignment horizontal="center" vertical="center"/>
    </xf>
    <xf numFmtId="0" fontId="11" fillId="0" borderId="7" xfId="10" applyFont="1" applyBorder="1" applyAlignment="1">
      <alignment horizontal="center" vertical="center" wrapText="1"/>
    </xf>
    <xf numFmtId="0" fontId="11" fillId="0" borderId="7" xfId="10" applyFont="1" applyBorder="1" applyAlignment="1">
      <alignment horizontal="center" vertical="center"/>
    </xf>
    <xf numFmtId="0" fontId="11" fillId="0" borderId="7" xfId="2" applyFont="1" applyBorder="1" applyAlignment="1">
      <alignment horizontal="center" vertical="center" wrapText="1"/>
    </xf>
    <xf numFmtId="0" fontId="11" fillId="0" borderId="7" xfId="2" applyFont="1" applyBorder="1" applyAlignment="1">
      <alignment horizontal="right" vertical="center"/>
    </xf>
    <xf numFmtId="0" fontId="11" fillId="5" borderId="7" xfId="2" applyFont="1" applyFill="1" applyBorder="1" applyAlignment="1">
      <alignment horizontal="right" vertical="center"/>
    </xf>
    <xf numFmtId="0" fontId="11" fillId="0" borderId="7" xfId="2" applyFont="1" applyBorder="1" applyAlignment="1">
      <alignment horizontal="left" vertical="center"/>
    </xf>
    <xf numFmtId="0" fontId="18" fillId="0" borderId="9" xfId="2" applyFont="1" applyBorder="1" applyAlignment="1">
      <alignment horizontal="left" vertical="center" wrapText="1"/>
    </xf>
    <xf numFmtId="0" fontId="18" fillId="0" borderId="10" xfId="2" applyFont="1" applyBorder="1" applyAlignment="1">
      <alignment horizontal="left" vertical="center" wrapText="1"/>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11" fillId="0" borderId="10" xfId="2" applyFont="1" applyBorder="1" applyAlignment="1">
      <alignment horizontal="left" vertical="center"/>
    </xf>
    <xf numFmtId="176" fontId="11" fillId="0" borderId="15" xfId="2" applyNumberFormat="1" applyFont="1" applyBorder="1">
      <alignment vertical="center"/>
    </xf>
    <xf numFmtId="176" fontId="11" fillId="0" borderId="17" xfId="2" applyNumberFormat="1" applyFont="1" applyBorder="1">
      <alignment vertical="center"/>
    </xf>
    <xf numFmtId="176" fontId="11" fillId="0" borderId="13" xfId="2" applyNumberFormat="1" applyFont="1" applyBorder="1">
      <alignment vertical="center"/>
    </xf>
    <xf numFmtId="180" fontId="11" fillId="0" borderId="7" xfId="2" applyNumberFormat="1" applyFont="1" applyBorder="1" applyAlignment="1">
      <alignment horizontal="center" vertical="center"/>
    </xf>
    <xf numFmtId="0" fontId="3" fillId="6" borderId="7" xfId="2" applyFont="1" applyFill="1" applyBorder="1">
      <alignment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3" fillId="0" borderId="7" xfId="2" applyFont="1" applyBorder="1">
      <alignment vertical="center"/>
    </xf>
    <xf numFmtId="0" fontId="11" fillId="0" borderId="10" xfId="2" applyFont="1" applyBorder="1" applyAlignment="1">
      <alignment horizontal="center" vertical="center"/>
    </xf>
    <xf numFmtId="0" fontId="3" fillId="0" borderId="7" xfId="2" applyFont="1" applyBorder="1" applyAlignment="1">
      <alignment horizontal="center" vertical="center"/>
    </xf>
    <xf numFmtId="0" fontId="3" fillId="0" borderId="7" xfId="2" applyFont="1" applyBorder="1" applyAlignment="1">
      <alignment horizontal="center" vertical="center" wrapText="1"/>
    </xf>
    <xf numFmtId="0" fontId="11" fillId="0" borderId="1" xfId="2" applyFont="1" applyBorder="1" applyAlignment="1">
      <alignment horizontal="center" vertical="center"/>
    </xf>
    <xf numFmtId="0" fontId="11" fillId="0" borderId="11" xfId="2" applyFont="1" applyBorder="1" applyAlignment="1">
      <alignment horizontal="center" vertical="center"/>
    </xf>
    <xf numFmtId="0" fontId="11" fillId="0" borderId="1"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4" xfId="2" applyFont="1" applyBorder="1" applyAlignment="1">
      <alignment horizontal="center" vertical="center" wrapText="1"/>
    </xf>
    <xf numFmtId="49" fontId="11" fillId="0" borderId="7" xfId="2" applyNumberFormat="1" applyFont="1" applyBorder="1" applyAlignment="1">
      <alignment horizontal="center" vertical="center"/>
    </xf>
    <xf numFmtId="0" fontId="11" fillId="0" borderId="10" xfId="2" applyFont="1" applyBorder="1" applyAlignment="1">
      <alignment horizontal="center" vertical="center" wrapText="1"/>
    </xf>
    <xf numFmtId="0" fontId="33" fillId="0" borderId="11" xfId="2" applyFont="1" applyBorder="1" applyAlignment="1">
      <alignment horizontal="center" vertical="center" wrapText="1"/>
    </xf>
    <xf numFmtId="0" fontId="33" fillId="0" borderId="4" xfId="2" applyFont="1" applyBorder="1" applyAlignment="1">
      <alignment horizontal="center" vertical="center" wrapText="1"/>
    </xf>
    <xf numFmtId="0" fontId="3" fillId="4" borderId="7" xfId="2" applyFont="1" applyFill="1" applyBorder="1" applyAlignment="1">
      <alignment horizontal="center" vertical="center" wrapText="1"/>
    </xf>
    <xf numFmtId="0" fontId="3" fillId="5" borderId="5" xfId="2" applyFont="1" applyFill="1" applyBorder="1" applyAlignment="1">
      <alignment horizontal="center" vertical="center"/>
    </xf>
    <xf numFmtId="0" fontId="3" fillId="0" borderId="5" xfId="2" applyFont="1" applyBorder="1" applyAlignment="1">
      <alignment horizontal="center" vertical="center"/>
    </xf>
    <xf numFmtId="0" fontId="3" fillId="6" borderId="7" xfId="2" applyFont="1" applyFill="1" applyBorder="1" applyAlignment="1">
      <alignment horizontal="center" vertical="center"/>
    </xf>
    <xf numFmtId="0" fontId="3" fillId="4" borderId="7" xfId="2" applyFont="1" applyFill="1" applyBorder="1" applyAlignment="1">
      <alignment horizontal="center" vertical="center"/>
    </xf>
    <xf numFmtId="0" fontId="27" fillId="7" borderId="7" xfId="9" applyFont="1" applyFill="1" applyBorder="1">
      <alignment vertical="center"/>
    </xf>
    <xf numFmtId="0" fontId="11" fillId="0" borderId="7" xfId="2" applyFont="1" applyBorder="1" applyAlignment="1">
      <alignment horizontal="left" vertical="center" wrapText="1"/>
    </xf>
    <xf numFmtId="0" fontId="35" fillId="0" borderId="8" xfId="2" applyFont="1" applyBorder="1" applyAlignment="1">
      <alignment horizontal="right" vertical="center"/>
    </xf>
    <xf numFmtId="0" fontId="35" fillId="0" borderId="10" xfId="2" applyFont="1" applyBorder="1" applyAlignment="1">
      <alignment horizontal="right" vertical="center"/>
    </xf>
    <xf numFmtId="0" fontId="11" fillId="0" borderId="17" xfId="2" applyFont="1" applyBorder="1" applyAlignment="1">
      <alignment horizontal="right" vertical="center"/>
    </xf>
    <xf numFmtId="0" fontId="11" fillId="0" borderId="11" xfId="2" applyFont="1" applyBorder="1" applyAlignment="1">
      <alignment horizontal="right" vertical="center"/>
    </xf>
    <xf numFmtId="0" fontId="11" fillId="0" borderId="12" xfId="2" applyFont="1" applyBorder="1" applyAlignment="1">
      <alignment horizontal="right" vertical="center"/>
    </xf>
    <xf numFmtId="0" fontId="11" fillId="0" borderId="17" xfId="2" applyFont="1" applyBorder="1" applyAlignment="1">
      <alignment horizontal="center" vertical="center" wrapText="1"/>
    </xf>
    <xf numFmtId="0" fontId="11" fillId="0" borderId="0" xfId="10" applyFont="1" applyAlignment="1">
      <alignment horizontal="center" vertical="center" wrapText="1"/>
    </xf>
    <xf numFmtId="0" fontId="35" fillId="5" borderId="7" xfId="2" applyFont="1" applyFill="1" applyBorder="1" applyAlignment="1">
      <alignment horizontal="right" vertical="center"/>
    </xf>
    <xf numFmtId="0" fontId="19" fillId="8" borderId="8" xfId="2" applyFont="1" applyFill="1" applyBorder="1" applyAlignment="1">
      <alignment horizontal="center" vertical="center" wrapText="1"/>
    </xf>
    <xf numFmtId="0" fontId="19" fillId="8" borderId="9" xfId="2" applyFont="1" applyFill="1" applyBorder="1" applyAlignment="1">
      <alignment horizontal="center" vertical="center" wrapText="1"/>
    </xf>
    <xf numFmtId="0" fontId="19" fillId="8" borderId="10" xfId="2" applyFont="1" applyFill="1" applyBorder="1" applyAlignment="1">
      <alignment horizontal="center" vertical="center" wrapText="1"/>
    </xf>
    <xf numFmtId="0" fontId="11" fillId="0" borderId="0" xfId="2" applyFont="1" applyAlignment="1">
      <alignment horizontal="right" vertical="center"/>
    </xf>
    <xf numFmtId="0" fontId="27" fillId="7" borderId="8" xfId="9" applyFont="1" applyFill="1" applyBorder="1">
      <alignment vertical="center"/>
    </xf>
    <xf numFmtId="0" fontId="27" fillId="7" borderId="9" xfId="9" applyFont="1" applyFill="1" applyBorder="1">
      <alignment vertical="center"/>
    </xf>
    <xf numFmtId="0" fontId="27" fillId="7" borderId="10" xfId="9" applyFont="1" applyFill="1" applyBorder="1">
      <alignment vertical="center"/>
    </xf>
    <xf numFmtId="0" fontId="11" fillId="5" borderId="8" xfId="2" applyFont="1" applyFill="1" applyBorder="1" applyAlignment="1">
      <alignment horizontal="right" vertical="center"/>
    </xf>
    <xf numFmtId="0" fontId="11" fillId="5" borderId="9" xfId="2" applyFont="1" applyFill="1" applyBorder="1" applyAlignment="1">
      <alignment horizontal="right" vertical="center"/>
    </xf>
    <xf numFmtId="0" fontId="11" fillId="5" borderId="10" xfId="2" applyFont="1" applyFill="1" applyBorder="1" applyAlignment="1">
      <alignment horizontal="right" vertical="center"/>
    </xf>
    <xf numFmtId="0" fontId="19" fillId="8" borderId="7" xfId="2" applyFont="1" applyFill="1" applyBorder="1" applyAlignment="1">
      <alignment horizontal="center" vertical="center"/>
    </xf>
  </cellXfs>
  <cellStyles count="11">
    <cellStyle name="桁区切り 2" xfId="7" xr:uid="{00000000-0005-0000-0000-000000000000}"/>
    <cellStyle name="標準" xfId="0" builtinId="0"/>
    <cellStyle name="標準 2" xfId="1" xr:uid="{00000000-0005-0000-0000-000002000000}"/>
    <cellStyle name="標準 2 2" xfId="5" xr:uid="{00000000-0005-0000-0000-000003000000}"/>
    <cellStyle name="標準 2 3" xfId="10" xr:uid="{DFCAB78F-3E97-4087-B9EF-3F6988B656B8}"/>
    <cellStyle name="標準 3" xfId="3" xr:uid="{00000000-0005-0000-0000-000004000000}"/>
    <cellStyle name="標準 4" xfId="4" xr:uid="{00000000-0005-0000-0000-000005000000}"/>
    <cellStyle name="標準 4 2" xfId="8" xr:uid="{00000000-0005-0000-0000-000006000000}"/>
    <cellStyle name="標準 5" xfId="9" xr:uid="{E118678A-ACA1-45B6-951A-CC6797ADC7C4}"/>
    <cellStyle name="標準_14-00-01収入額 2" xfId="6" xr:uid="{00000000-0005-0000-0000-000007000000}"/>
    <cellStyle name="標準_③-２加算様式（就労）"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603250</xdr:colOff>
      <xdr:row>4</xdr:row>
      <xdr:rowOff>171450</xdr:rowOff>
    </xdr:from>
    <xdr:to>
      <xdr:col>6</xdr:col>
      <xdr:colOff>148167</xdr:colOff>
      <xdr:row>5</xdr:row>
      <xdr:rowOff>52917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576917" y="1483783"/>
          <a:ext cx="4953000" cy="262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ja-JP" sz="1100">
              <a:solidFill>
                <a:schemeClr val="dk1"/>
              </a:solidFill>
              <a:effectLst/>
              <a:latin typeface="+mn-lt"/>
              <a:ea typeface="+mn-ea"/>
              <a:cs typeface="+mn-cs"/>
            </a:rPr>
            <a:t>「はい」の場合は実施年月も記載してください。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52"/>
  <sheetViews>
    <sheetView tabSelected="1" topLeftCell="A5" zoomScaleNormal="100" workbookViewId="0">
      <selection activeCell="H17" sqref="H17"/>
    </sheetView>
  </sheetViews>
  <sheetFormatPr defaultRowHeight="13"/>
  <cols>
    <col min="1" max="1" width="8.58203125" style="1"/>
    <col min="2" max="2" width="4.25" style="1" customWidth="1"/>
    <col min="3" max="3" width="28.08203125" style="1" customWidth="1"/>
    <col min="4" max="4" width="17.08203125" style="1" customWidth="1"/>
    <col min="5" max="5" width="11.58203125" style="1" customWidth="1"/>
    <col min="6" max="8" width="8.58203125" style="1"/>
    <col min="9" max="9" width="3" style="1" customWidth="1"/>
    <col min="10" max="257" width="8.58203125" style="1"/>
    <col min="258" max="258" width="4.25" style="1" customWidth="1"/>
    <col min="259" max="259" width="28.08203125" style="1" customWidth="1"/>
    <col min="260" max="260" width="17.08203125" style="1" customWidth="1"/>
    <col min="261" max="261" width="11.58203125" style="1" customWidth="1"/>
    <col min="262" max="264" width="8.58203125" style="1"/>
    <col min="265" max="265" width="3" style="1" customWidth="1"/>
    <col min="266" max="513" width="8.58203125" style="1"/>
    <col min="514" max="514" width="4.25" style="1" customWidth="1"/>
    <col min="515" max="515" width="28.08203125" style="1" customWidth="1"/>
    <col min="516" max="516" width="17.08203125" style="1" customWidth="1"/>
    <col min="517" max="517" width="11.58203125" style="1" customWidth="1"/>
    <col min="518" max="520" width="8.58203125" style="1"/>
    <col min="521" max="521" width="3" style="1" customWidth="1"/>
    <col min="522" max="769" width="8.58203125" style="1"/>
    <col min="770" max="770" width="4.25" style="1" customWidth="1"/>
    <col min="771" max="771" width="28.08203125" style="1" customWidth="1"/>
    <col min="772" max="772" width="17.08203125" style="1" customWidth="1"/>
    <col min="773" max="773" width="11.58203125" style="1" customWidth="1"/>
    <col min="774" max="776" width="8.58203125" style="1"/>
    <col min="777" max="777" width="3" style="1" customWidth="1"/>
    <col min="778" max="1025" width="8.58203125" style="1"/>
    <col min="1026" max="1026" width="4.25" style="1" customWidth="1"/>
    <col min="1027" max="1027" width="28.08203125" style="1" customWidth="1"/>
    <col min="1028" max="1028" width="17.08203125" style="1" customWidth="1"/>
    <col min="1029" max="1029" width="11.58203125" style="1" customWidth="1"/>
    <col min="1030" max="1032" width="8.58203125" style="1"/>
    <col min="1033" max="1033" width="3" style="1" customWidth="1"/>
    <col min="1034" max="1281" width="8.58203125" style="1"/>
    <col min="1282" max="1282" width="4.25" style="1" customWidth="1"/>
    <col min="1283" max="1283" width="28.08203125" style="1" customWidth="1"/>
    <col min="1284" max="1284" width="17.08203125" style="1" customWidth="1"/>
    <col min="1285" max="1285" width="11.58203125" style="1" customWidth="1"/>
    <col min="1286" max="1288" width="8.58203125" style="1"/>
    <col min="1289" max="1289" width="3" style="1" customWidth="1"/>
    <col min="1290" max="1537" width="8.58203125" style="1"/>
    <col min="1538" max="1538" width="4.25" style="1" customWidth="1"/>
    <col min="1539" max="1539" width="28.08203125" style="1" customWidth="1"/>
    <col min="1540" max="1540" width="17.08203125" style="1" customWidth="1"/>
    <col min="1541" max="1541" width="11.58203125" style="1" customWidth="1"/>
    <col min="1542" max="1544" width="8.58203125" style="1"/>
    <col min="1545" max="1545" width="3" style="1" customWidth="1"/>
    <col min="1546" max="1793" width="8.58203125" style="1"/>
    <col min="1794" max="1794" width="4.25" style="1" customWidth="1"/>
    <col min="1795" max="1795" width="28.08203125" style="1" customWidth="1"/>
    <col min="1796" max="1796" width="17.08203125" style="1" customWidth="1"/>
    <col min="1797" max="1797" width="11.58203125" style="1" customWidth="1"/>
    <col min="1798" max="1800" width="8.58203125" style="1"/>
    <col min="1801" max="1801" width="3" style="1" customWidth="1"/>
    <col min="1802" max="2049" width="8.58203125" style="1"/>
    <col min="2050" max="2050" width="4.25" style="1" customWidth="1"/>
    <col min="2051" max="2051" width="28.08203125" style="1" customWidth="1"/>
    <col min="2052" max="2052" width="17.08203125" style="1" customWidth="1"/>
    <col min="2053" max="2053" width="11.58203125" style="1" customWidth="1"/>
    <col min="2054" max="2056" width="8.58203125" style="1"/>
    <col min="2057" max="2057" width="3" style="1" customWidth="1"/>
    <col min="2058" max="2305" width="8.58203125" style="1"/>
    <col min="2306" max="2306" width="4.25" style="1" customWidth="1"/>
    <col min="2307" max="2307" width="28.08203125" style="1" customWidth="1"/>
    <col min="2308" max="2308" width="17.08203125" style="1" customWidth="1"/>
    <col min="2309" max="2309" width="11.58203125" style="1" customWidth="1"/>
    <col min="2310" max="2312" width="8.58203125" style="1"/>
    <col min="2313" max="2313" width="3" style="1" customWidth="1"/>
    <col min="2314" max="2561" width="8.58203125" style="1"/>
    <col min="2562" max="2562" width="4.25" style="1" customWidth="1"/>
    <col min="2563" max="2563" width="28.08203125" style="1" customWidth="1"/>
    <col min="2564" max="2564" width="17.08203125" style="1" customWidth="1"/>
    <col min="2565" max="2565" width="11.58203125" style="1" customWidth="1"/>
    <col min="2566" max="2568" width="8.58203125" style="1"/>
    <col min="2569" max="2569" width="3" style="1" customWidth="1"/>
    <col min="2570" max="2817" width="8.58203125" style="1"/>
    <col min="2818" max="2818" width="4.25" style="1" customWidth="1"/>
    <col min="2819" max="2819" width="28.08203125" style="1" customWidth="1"/>
    <col min="2820" max="2820" width="17.08203125" style="1" customWidth="1"/>
    <col min="2821" max="2821" width="11.58203125" style="1" customWidth="1"/>
    <col min="2822" max="2824" width="8.58203125" style="1"/>
    <col min="2825" max="2825" width="3" style="1" customWidth="1"/>
    <col min="2826" max="3073" width="8.58203125" style="1"/>
    <col min="3074" max="3074" width="4.25" style="1" customWidth="1"/>
    <col min="3075" max="3075" width="28.08203125" style="1" customWidth="1"/>
    <col min="3076" max="3076" width="17.08203125" style="1" customWidth="1"/>
    <col min="3077" max="3077" width="11.58203125" style="1" customWidth="1"/>
    <col min="3078" max="3080" width="8.58203125" style="1"/>
    <col min="3081" max="3081" width="3" style="1" customWidth="1"/>
    <col min="3082" max="3329" width="8.58203125" style="1"/>
    <col min="3330" max="3330" width="4.25" style="1" customWidth="1"/>
    <col min="3331" max="3331" width="28.08203125" style="1" customWidth="1"/>
    <col min="3332" max="3332" width="17.08203125" style="1" customWidth="1"/>
    <col min="3333" max="3333" width="11.58203125" style="1" customWidth="1"/>
    <col min="3334" max="3336" width="8.58203125" style="1"/>
    <col min="3337" max="3337" width="3" style="1" customWidth="1"/>
    <col min="3338" max="3585" width="8.58203125" style="1"/>
    <col min="3586" max="3586" width="4.25" style="1" customWidth="1"/>
    <col min="3587" max="3587" width="28.08203125" style="1" customWidth="1"/>
    <col min="3588" max="3588" width="17.08203125" style="1" customWidth="1"/>
    <col min="3589" max="3589" width="11.58203125" style="1" customWidth="1"/>
    <col min="3590" max="3592" width="8.58203125" style="1"/>
    <col min="3593" max="3593" width="3" style="1" customWidth="1"/>
    <col min="3594" max="3841" width="8.58203125" style="1"/>
    <col min="3842" max="3842" width="4.25" style="1" customWidth="1"/>
    <col min="3843" max="3843" width="28.08203125" style="1" customWidth="1"/>
    <col min="3844" max="3844" width="17.08203125" style="1" customWidth="1"/>
    <col min="3845" max="3845" width="11.58203125" style="1" customWidth="1"/>
    <col min="3846" max="3848" width="8.58203125" style="1"/>
    <col min="3849" max="3849" width="3" style="1" customWidth="1"/>
    <col min="3850" max="4097" width="8.58203125" style="1"/>
    <col min="4098" max="4098" width="4.25" style="1" customWidth="1"/>
    <col min="4099" max="4099" width="28.08203125" style="1" customWidth="1"/>
    <col min="4100" max="4100" width="17.08203125" style="1" customWidth="1"/>
    <col min="4101" max="4101" width="11.58203125" style="1" customWidth="1"/>
    <col min="4102" max="4104" width="8.58203125" style="1"/>
    <col min="4105" max="4105" width="3" style="1" customWidth="1"/>
    <col min="4106" max="4353" width="8.58203125" style="1"/>
    <col min="4354" max="4354" width="4.25" style="1" customWidth="1"/>
    <col min="4355" max="4355" width="28.08203125" style="1" customWidth="1"/>
    <col min="4356" max="4356" width="17.08203125" style="1" customWidth="1"/>
    <col min="4357" max="4357" width="11.58203125" style="1" customWidth="1"/>
    <col min="4358" max="4360" width="8.58203125" style="1"/>
    <col min="4361" max="4361" width="3" style="1" customWidth="1"/>
    <col min="4362" max="4609" width="8.58203125" style="1"/>
    <col min="4610" max="4610" width="4.25" style="1" customWidth="1"/>
    <col min="4611" max="4611" width="28.08203125" style="1" customWidth="1"/>
    <col min="4612" max="4612" width="17.08203125" style="1" customWidth="1"/>
    <col min="4613" max="4613" width="11.58203125" style="1" customWidth="1"/>
    <col min="4614" max="4616" width="8.58203125" style="1"/>
    <col min="4617" max="4617" width="3" style="1" customWidth="1"/>
    <col min="4618" max="4865" width="8.58203125" style="1"/>
    <col min="4866" max="4866" width="4.25" style="1" customWidth="1"/>
    <col min="4867" max="4867" width="28.08203125" style="1" customWidth="1"/>
    <col min="4868" max="4868" width="17.08203125" style="1" customWidth="1"/>
    <col min="4869" max="4869" width="11.58203125" style="1" customWidth="1"/>
    <col min="4870" max="4872" width="8.58203125" style="1"/>
    <col min="4873" max="4873" width="3" style="1" customWidth="1"/>
    <col min="4874" max="5121" width="8.58203125" style="1"/>
    <col min="5122" max="5122" width="4.25" style="1" customWidth="1"/>
    <col min="5123" max="5123" width="28.08203125" style="1" customWidth="1"/>
    <col min="5124" max="5124" width="17.08203125" style="1" customWidth="1"/>
    <col min="5125" max="5125" width="11.58203125" style="1" customWidth="1"/>
    <col min="5126" max="5128" width="8.58203125" style="1"/>
    <col min="5129" max="5129" width="3" style="1" customWidth="1"/>
    <col min="5130" max="5377" width="8.58203125" style="1"/>
    <col min="5378" max="5378" width="4.25" style="1" customWidth="1"/>
    <col min="5379" max="5379" width="28.08203125" style="1" customWidth="1"/>
    <col min="5380" max="5380" width="17.08203125" style="1" customWidth="1"/>
    <col min="5381" max="5381" width="11.58203125" style="1" customWidth="1"/>
    <col min="5382" max="5384" width="8.58203125" style="1"/>
    <col min="5385" max="5385" width="3" style="1" customWidth="1"/>
    <col min="5386" max="5633" width="8.58203125" style="1"/>
    <col min="5634" max="5634" width="4.25" style="1" customWidth="1"/>
    <col min="5635" max="5635" width="28.08203125" style="1" customWidth="1"/>
    <col min="5636" max="5636" width="17.08203125" style="1" customWidth="1"/>
    <col min="5637" max="5637" width="11.58203125" style="1" customWidth="1"/>
    <col min="5638" max="5640" width="8.58203125" style="1"/>
    <col min="5641" max="5641" width="3" style="1" customWidth="1"/>
    <col min="5642" max="5889" width="8.58203125" style="1"/>
    <col min="5890" max="5890" width="4.25" style="1" customWidth="1"/>
    <col min="5891" max="5891" width="28.08203125" style="1" customWidth="1"/>
    <col min="5892" max="5892" width="17.08203125" style="1" customWidth="1"/>
    <col min="5893" max="5893" width="11.58203125" style="1" customWidth="1"/>
    <col min="5894" max="5896" width="8.58203125" style="1"/>
    <col min="5897" max="5897" width="3" style="1" customWidth="1"/>
    <col min="5898" max="6145" width="8.58203125" style="1"/>
    <col min="6146" max="6146" width="4.25" style="1" customWidth="1"/>
    <col min="6147" max="6147" width="28.08203125" style="1" customWidth="1"/>
    <col min="6148" max="6148" width="17.08203125" style="1" customWidth="1"/>
    <col min="6149" max="6149" width="11.58203125" style="1" customWidth="1"/>
    <col min="6150" max="6152" width="8.58203125" style="1"/>
    <col min="6153" max="6153" width="3" style="1" customWidth="1"/>
    <col min="6154" max="6401" width="8.58203125" style="1"/>
    <col min="6402" max="6402" width="4.25" style="1" customWidth="1"/>
    <col min="6403" max="6403" width="28.08203125" style="1" customWidth="1"/>
    <col min="6404" max="6404" width="17.08203125" style="1" customWidth="1"/>
    <col min="6405" max="6405" width="11.58203125" style="1" customWidth="1"/>
    <col min="6406" max="6408" width="8.58203125" style="1"/>
    <col min="6409" max="6409" width="3" style="1" customWidth="1"/>
    <col min="6410" max="6657" width="8.58203125" style="1"/>
    <col min="6658" max="6658" width="4.25" style="1" customWidth="1"/>
    <col min="6659" max="6659" width="28.08203125" style="1" customWidth="1"/>
    <col min="6660" max="6660" width="17.08203125" style="1" customWidth="1"/>
    <col min="6661" max="6661" width="11.58203125" style="1" customWidth="1"/>
    <col min="6662" max="6664" width="8.58203125" style="1"/>
    <col min="6665" max="6665" width="3" style="1" customWidth="1"/>
    <col min="6666" max="6913" width="8.58203125" style="1"/>
    <col min="6914" max="6914" width="4.25" style="1" customWidth="1"/>
    <col min="6915" max="6915" width="28.08203125" style="1" customWidth="1"/>
    <col min="6916" max="6916" width="17.08203125" style="1" customWidth="1"/>
    <col min="6917" max="6917" width="11.58203125" style="1" customWidth="1"/>
    <col min="6918" max="6920" width="8.58203125" style="1"/>
    <col min="6921" max="6921" width="3" style="1" customWidth="1"/>
    <col min="6922" max="7169" width="8.58203125" style="1"/>
    <col min="7170" max="7170" width="4.25" style="1" customWidth="1"/>
    <col min="7171" max="7171" width="28.08203125" style="1" customWidth="1"/>
    <col min="7172" max="7172" width="17.08203125" style="1" customWidth="1"/>
    <col min="7173" max="7173" width="11.58203125" style="1" customWidth="1"/>
    <col min="7174" max="7176" width="8.58203125" style="1"/>
    <col min="7177" max="7177" width="3" style="1" customWidth="1"/>
    <col min="7178" max="7425" width="8.58203125" style="1"/>
    <col min="7426" max="7426" width="4.25" style="1" customWidth="1"/>
    <col min="7427" max="7427" width="28.08203125" style="1" customWidth="1"/>
    <col min="7428" max="7428" width="17.08203125" style="1" customWidth="1"/>
    <col min="7429" max="7429" width="11.58203125" style="1" customWidth="1"/>
    <col min="7430" max="7432" width="8.58203125" style="1"/>
    <col min="7433" max="7433" width="3" style="1" customWidth="1"/>
    <col min="7434" max="7681" width="8.58203125" style="1"/>
    <col min="7682" max="7682" width="4.25" style="1" customWidth="1"/>
    <col min="7683" max="7683" width="28.08203125" style="1" customWidth="1"/>
    <col min="7684" max="7684" width="17.08203125" style="1" customWidth="1"/>
    <col min="7685" max="7685" width="11.58203125" style="1" customWidth="1"/>
    <col min="7686" max="7688" width="8.58203125" style="1"/>
    <col min="7689" max="7689" width="3" style="1" customWidth="1"/>
    <col min="7690" max="7937" width="8.58203125" style="1"/>
    <col min="7938" max="7938" width="4.25" style="1" customWidth="1"/>
    <col min="7939" max="7939" width="28.08203125" style="1" customWidth="1"/>
    <col min="7940" max="7940" width="17.08203125" style="1" customWidth="1"/>
    <col min="7941" max="7941" width="11.58203125" style="1" customWidth="1"/>
    <col min="7942" max="7944" width="8.58203125" style="1"/>
    <col min="7945" max="7945" width="3" style="1" customWidth="1"/>
    <col min="7946" max="8193" width="8.58203125" style="1"/>
    <col min="8194" max="8194" width="4.25" style="1" customWidth="1"/>
    <col min="8195" max="8195" width="28.08203125" style="1" customWidth="1"/>
    <col min="8196" max="8196" width="17.08203125" style="1" customWidth="1"/>
    <col min="8197" max="8197" width="11.58203125" style="1" customWidth="1"/>
    <col min="8198" max="8200" width="8.58203125" style="1"/>
    <col min="8201" max="8201" width="3" style="1" customWidth="1"/>
    <col min="8202" max="8449" width="8.58203125" style="1"/>
    <col min="8450" max="8450" width="4.25" style="1" customWidth="1"/>
    <col min="8451" max="8451" width="28.08203125" style="1" customWidth="1"/>
    <col min="8452" max="8452" width="17.08203125" style="1" customWidth="1"/>
    <col min="8453" max="8453" width="11.58203125" style="1" customWidth="1"/>
    <col min="8454" max="8456" width="8.58203125" style="1"/>
    <col min="8457" max="8457" width="3" style="1" customWidth="1"/>
    <col min="8458" max="8705" width="8.58203125" style="1"/>
    <col min="8706" max="8706" width="4.25" style="1" customWidth="1"/>
    <col min="8707" max="8707" width="28.08203125" style="1" customWidth="1"/>
    <col min="8708" max="8708" width="17.08203125" style="1" customWidth="1"/>
    <col min="8709" max="8709" width="11.58203125" style="1" customWidth="1"/>
    <col min="8710" max="8712" width="8.58203125" style="1"/>
    <col min="8713" max="8713" width="3" style="1" customWidth="1"/>
    <col min="8714" max="8961" width="8.58203125" style="1"/>
    <col min="8962" max="8962" width="4.25" style="1" customWidth="1"/>
    <col min="8963" max="8963" width="28.08203125" style="1" customWidth="1"/>
    <col min="8964" max="8964" width="17.08203125" style="1" customWidth="1"/>
    <col min="8965" max="8965" width="11.58203125" style="1" customWidth="1"/>
    <col min="8966" max="8968" width="8.58203125" style="1"/>
    <col min="8969" max="8969" width="3" style="1" customWidth="1"/>
    <col min="8970" max="9217" width="8.58203125" style="1"/>
    <col min="9218" max="9218" width="4.25" style="1" customWidth="1"/>
    <col min="9219" max="9219" width="28.08203125" style="1" customWidth="1"/>
    <col min="9220" max="9220" width="17.08203125" style="1" customWidth="1"/>
    <col min="9221" max="9221" width="11.58203125" style="1" customWidth="1"/>
    <col min="9222" max="9224" width="8.58203125" style="1"/>
    <col min="9225" max="9225" width="3" style="1" customWidth="1"/>
    <col min="9226" max="9473" width="8.58203125" style="1"/>
    <col min="9474" max="9474" width="4.25" style="1" customWidth="1"/>
    <col min="9475" max="9475" width="28.08203125" style="1" customWidth="1"/>
    <col min="9476" max="9476" width="17.08203125" style="1" customWidth="1"/>
    <col min="9477" max="9477" width="11.58203125" style="1" customWidth="1"/>
    <col min="9478" max="9480" width="8.58203125" style="1"/>
    <col min="9481" max="9481" width="3" style="1" customWidth="1"/>
    <col min="9482" max="9729" width="8.58203125" style="1"/>
    <col min="9730" max="9730" width="4.25" style="1" customWidth="1"/>
    <col min="9731" max="9731" width="28.08203125" style="1" customWidth="1"/>
    <col min="9732" max="9732" width="17.08203125" style="1" customWidth="1"/>
    <col min="9733" max="9733" width="11.58203125" style="1" customWidth="1"/>
    <col min="9734" max="9736" width="8.58203125" style="1"/>
    <col min="9737" max="9737" width="3" style="1" customWidth="1"/>
    <col min="9738" max="9985" width="8.58203125" style="1"/>
    <col min="9986" max="9986" width="4.25" style="1" customWidth="1"/>
    <col min="9987" max="9987" width="28.08203125" style="1" customWidth="1"/>
    <col min="9988" max="9988" width="17.08203125" style="1" customWidth="1"/>
    <col min="9989" max="9989" width="11.58203125" style="1" customWidth="1"/>
    <col min="9990" max="9992" width="8.58203125" style="1"/>
    <col min="9993" max="9993" width="3" style="1" customWidth="1"/>
    <col min="9994" max="10241" width="8.58203125" style="1"/>
    <col min="10242" max="10242" width="4.25" style="1" customWidth="1"/>
    <col min="10243" max="10243" width="28.08203125" style="1" customWidth="1"/>
    <col min="10244" max="10244" width="17.08203125" style="1" customWidth="1"/>
    <col min="10245" max="10245" width="11.58203125" style="1" customWidth="1"/>
    <col min="10246" max="10248" width="8.58203125" style="1"/>
    <col min="10249" max="10249" width="3" style="1" customWidth="1"/>
    <col min="10250" max="10497" width="8.58203125" style="1"/>
    <col min="10498" max="10498" width="4.25" style="1" customWidth="1"/>
    <col min="10499" max="10499" width="28.08203125" style="1" customWidth="1"/>
    <col min="10500" max="10500" width="17.08203125" style="1" customWidth="1"/>
    <col min="10501" max="10501" width="11.58203125" style="1" customWidth="1"/>
    <col min="10502" max="10504" width="8.58203125" style="1"/>
    <col min="10505" max="10505" width="3" style="1" customWidth="1"/>
    <col min="10506" max="10753" width="8.58203125" style="1"/>
    <col min="10754" max="10754" width="4.25" style="1" customWidth="1"/>
    <col min="10755" max="10755" width="28.08203125" style="1" customWidth="1"/>
    <col min="10756" max="10756" width="17.08203125" style="1" customWidth="1"/>
    <col min="10757" max="10757" width="11.58203125" style="1" customWidth="1"/>
    <col min="10758" max="10760" width="8.58203125" style="1"/>
    <col min="10761" max="10761" width="3" style="1" customWidth="1"/>
    <col min="10762" max="11009" width="8.58203125" style="1"/>
    <col min="11010" max="11010" width="4.25" style="1" customWidth="1"/>
    <col min="11011" max="11011" width="28.08203125" style="1" customWidth="1"/>
    <col min="11012" max="11012" width="17.08203125" style="1" customWidth="1"/>
    <col min="11013" max="11013" width="11.58203125" style="1" customWidth="1"/>
    <col min="11014" max="11016" width="8.58203125" style="1"/>
    <col min="11017" max="11017" width="3" style="1" customWidth="1"/>
    <col min="11018" max="11265" width="8.58203125" style="1"/>
    <col min="11266" max="11266" width="4.25" style="1" customWidth="1"/>
    <col min="11267" max="11267" width="28.08203125" style="1" customWidth="1"/>
    <col min="11268" max="11268" width="17.08203125" style="1" customWidth="1"/>
    <col min="11269" max="11269" width="11.58203125" style="1" customWidth="1"/>
    <col min="11270" max="11272" width="8.58203125" style="1"/>
    <col min="11273" max="11273" width="3" style="1" customWidth="1"/>
    <col min="11274" max="11521" width="8.58203125" style="1"/>
    <col min="11522" max="11522" width="4.25" style="1" customWidth="1"/>
    <col min="11523" max="11523" width="28.08203125" style="1" customWidth="1"/>
    <col min="11524" max="11524" width="17.08203125" style="1" customWidth="1"/>
    <col min="11525" max="11525" width="11.58203125" style="1" customWidth="1"/>
    <col min="11526" max="11528" width="8.58203125" style="1"/>
    <col min="11529" max="11529" width="3" style="1" customWidth="1"/>
    <col min="11530" max="11777" width="8.58203125" style="1"/>
    <col min="11778" max="11778" width="4.25" style="1" customWidth="1"/>
    <col min="11779" max="11779" width="28.08203125" style="1" customWidth="1"/>
    <col min="11780" max="11780" width="17.08203125" style="1" customWidth="1"/>
    <col min="11781" max="11781" width="11.58203125" style="1" customWidth="1"/>
    <col min="11782" max="11784" width="8.58203125" style="1"/>
    <col min="11785" max="11785" width="3" style="1" customWidth="1"/>
    <col min="11786" max="12033" width="8.58203125" style="1"/>
    <col min="12034" max="12034" width="4.25" style="1" customWidth="1"/>
    <col min="12035" max="12035" width="28.08203125" style="1" customWidth="1"/>
    <col min="12036" max="12036" width="17.08203125" style="1" customWidth="1"/>
    <col min="12037" max="12037" width="11.58203125" style="1" customWidth="1"/>
    <col min="12038" max="12040" width="8.58203125" style="1"/>
    <col min="12041" max="12041" width="3" style="1" customWidth="1"/>
    <col min="12042" max="12289" width="8.58203125" style="1"/>
    <col min="12290" max="12290" width="4.25" style="1" customWidth="1"/>
    <col min="12291" max="12291" width="28.08203125" style="1" customWidth="1"/>
    <col min="12292" max="12292" width="17.08203125" style="1" customWidth="1"/>
    <col min="12293" max="12293" width="11.58203125" style="1" customWidth="1"/>
    <col min="12294" max="12296" width="8.58203125" style="1"/>
    <col min="12297" max="12297" width="3" style="1" customWidth="1"/>
    <col min="12298" max="12545" width="8.58203125" style="1"/>
    <col min="12546" max="12546" width="4.25" style="1" customWidth="1"/>
    <col min="12547" max="12547" width="28.08203125" style="1" customWidth="1"/>
    <col min="12548" max="12548" width="17.08203125" style="1" customWidth="1"/>
    <col min="12549" max="12549" width="11.58203125" style="1" customWidth="1"/>
    <col min="12550" max="12552" width="8.58203125" style="1"/>
    <col min="12553" max="12553" width="3" style="1" customWidth="1"/>
    <col min="12554" max="12801" width="8.58203125" style="1"/>
    <col min="12802" max="12802" width="4.25" style="1" customWidth="1"/>
    <col min="12803" max="12803" width="28.08203125" style="1" customWidth="1"/>
    <col min="12804" max="12804" width="17.08203125" style="1" customWidth="1"/>
    <col min="12805" max="12805" width="11.58203125" style="1" customWidth="1"/>
    <col min="12806" max="12808" width="8.58203125" style="1"/>
    <col min="12809" max="12809" width="3" style="1" customWidth="1"/>
    <col min="12810" max="13057" width="8.58203125" style="1"/>
    <col min="13058" max="13058" width="4.25" style="1" customWidth="1"/>
    <col min="13059" max="13059" width="28.08203125" style="1" customWidth="1"/>
    <col min="13060" max="13060" width="17.08203125" style="1" customWidth="1"/>
    <col min="13061" max="13061" width="11.58203125" style="1" customWidth="1"/>
    <col min="13062" max="13064" width="8.58203125" style="1"/>
    <col min="13065" max="13065" width="3" style="1" customWidth="1"/>
    <col min="13066" max="13313" width="8.58203125" style="1"/>
    <col min="13314" max="13314" width="4.25" style="1" customWidth="1"/>
    <col min="13315" max="13315" width="28.08203125" style="1" customWidth="1"/>
    <col min="13316" max="13316" width="17.08203125" style="1" customWidth="1"/>
    <col min="13317" max="13317" width="11.58203125" style="1" customWidth="1"/>
    <col min="13318" max="13320" width="8.58203125" style="1"/>
    <col min="13321" max="13321" width="3" style="1" customWidth="1"/>
    <col min="13322" max="13569" width="8.58203125" style="1"/>
    <col min="13570" max="13570" width="4.25" style="1" customWidth="1"/>
    <col min="13571" max="13571" width="28.08203125" style="1" customWidth="1"/>
    <col min="13572" max="13572" width="17.08203125" style="1" customWidth="1"/>
    <col min="13573" max="13573" width="11.58203125" style="1" customWidth="1"/>
    <col min="13574" max="13576" width="8.58203125" style="1"/>
    <col min="13577" max="13577" width="3" style="1" customWidth="1"/>
    <col min="13578" max="13825" width="8.58203125" style="1"/>
    <col min="13826" max="13826" width="4.25" style="1" customWidth="1"/>
    <col min="13827" max="13827" width="28.08203125" style="1" customWidth="1"/>
    <col min="13828" max="13828" width="17.08203125" style="1" customWidth="1"/>
    <col min="13829" max="13829" width="11.58203125" style="1" customWidth="1"/>
    <col min="13830" max="13832" width="8.58203125" style="1"/>
    <col min="13833" max="13833" width="3" style="1" customWidth="1"/>
    <col min="13834" max="14081" width="8.58203125" style="1"/>
    <col min="14082" max="14082" width="4.25" style="1" customWidth="1"/>
    <col min="14083" max="14083" width="28.08203125" style="1" customWidth="1"/>
    <col min="14084" max="14084" width="17.08203125" style="1" customWidth="1"/>
    <col min="14085" max="14085" width="11.58203125" style="1" customWidth="1"/>
    <col min="14086" max="14088" width="8.58203125" style="1"/>
    <col min="14089" max="14089" width="3" style="1" customWidth="1"/>
    <col min="14090" max="14337" width="8.58203125" style="1"/>
    <col min="14338" max="14338" width="4.25" style="1" customWidth="1"/>
    <col min="14339" max="14339" width="28.08203125" style="1" customWidth="1"/>
    <col min="14340" max="14340" width="17.08203125" style="1" customWidth="1"/>
    <col min="14341" max="14341" width="11.58203125" style="1" customWidth="1"/>
    <col min="14342" max="14344" width="8.58203125" style="1"/>
    <col min="14345" max="14345" width="3" style="1" customWidth="1"/>
    <col min="14346" max="14593" width="8.58203125" style="1"/>
    <col min="14594" max="14594" width="4.25" style="1" customWidth="1"/>
    <col min="14595" max="14595" width="28.08203125" style="1" customWidth="1"/>
    <col min="14596" max="14596" width="17.08203125" style="1" customWidth="1"/>
    <col min="14597" max="14597" width="11.58203125" style="1" customWidth="1"/>
    <col min="14598" max="14600" width="8.58203125" style="1"/>
    <col min="14601" max="14601" width="3" style="1" customWidth="1"/>
    <col min="14602" max="14849" width="8.58203125" style="1"/>
    <col min="14850" max="14850" width="4.25" style="1" customWidth="1"/>
    <col min="14851" max="14851" width="28.08203125" style="1" customWidth="1"/>
    <col min="14852" max="14852" width="17.08203125" style="1" customWidth="1"/>
    <col min="14853" max="14853" width="11.58203125" style="1" customWidth="1"/>
    <col min="14854" max="14856" width="8.58203125" style="1"/>
    <col min="14857" max="14857" width="3" style="1" customWidth="1"/>
    <col min="14858" max="15105" width="8.58203125" style="1"/>
    <col min="15106" max="15106" width="4.25" style="1" customWidth="1"/>
    <col min="15107" max="15107" width="28.08203125" style="1" customWidth="1"/>
    <col min="15108" max="15108" width="17.08203125" style="1" customWidth="1"/>
    <col min="15109" max="15109" width="11.58203125" style="1" customWidth="1"/>
    <col min="15110" max="15112" width="8.58203125" style="1"/>
    <col min="15113" max="15113" width="3" style="1" customWidth="1"/>
    <col min="15114" max="15361" width="8.58203125" style="1"/>
    <col min="15362" max="15362" width="4.25" style="1" customWidth="1"/>
    <col min="15363" max="15363" width="28.08203125" style="1" customWidth="1"/>
    <col min="15364" max="15364" width="17.08203125" style="1" customWidth="1"/>
    <col min="15365" max="15365" width="11.58203125" style="1" customWidth="1"/>
    <col min="15366" max="15368" width="8.58203125" style="1"/>
    <col min="15369" max="15369" width="3" style="1" customWidth="1"/>
    <col min="15370" max="15617" width="8.58203125" style="1"/>
    <col min="15618" max="15618" width="4.25" style="1" customWidth="1"/>
    <col min="15619" max="15619" width="28.08203125" style="1" customWidth="1"/>
    <col min="15620" max="15620" width="17.08203125" style="1" customWidth="1"/>
    <col min="15621" max="15621" width="11.58203125" style="1" customWidth="1"/>
    <col min="15622" max="15624" width="8.58203125" style="1"/>
    <col min="15625" max="15625" width="3" style="1" customWidth="1"/>
    <col min="15626" max="15873" width="8.58203125" style="1"/>
    <col min="15874" max="15874" width="4.25" style="1" customWidth="1"/>
    <col min="15875" max="15875" width="28.08203125" style="1" customWidth="1"/>
    <col min="15876" max="15876" width="17.08203125" style="1" customWidth="1"/>
    <col min="15877" max="15877" width="11.58203125" style="1" customWidth="1"/>
    <col min="15878" max="15880" width="8.58203125" style="1"/>
    <col min="15881" max="15881" width="3" style="1" customWidth="1"/>
    <col min="15882" max="16129" width="8.58203125" style="1"/>
    <col min="16130" max="16130" width="4.25" style="1" customWidth="1"/>
    <col min="16131" max="16131" width="28.08203125" style="1" customWidth="1"/>
    <col min="16132" max="16132" width="17.08203125" style="1" customWidth="1"/>
    <col min="16133" max="16133" width="11.58203125" style="1" customWidth="1"/>
    <col min="16134" max="16136" width="8.58203125" style="1"/>
    <col min="16137" max="16137" width="3" style="1" customWidth="1"/>
    <col min="16138" max="16384" width="8.58203125" style="1"/>
  </cols>
  <sheetData>
    <row r="2" spans="2:7" ht="25" customHeight="1">
      <c r="B2" s="177" t="s">
        <v>6</v>
      </c>
      <c r="C2" s="177"/>
      <c r="D2" s="177"/>
      <c r="E2" s="177"/>
      <c r="F2" s="177"/>
      <c r="G2" s="177"/>
    </row>
    <row r="5" spans="2:7" ht="83" customHeight="1">
      <c r="B5" s="178" t="s">
        <v>112</v>
      </c>
      <c r="C5" s="178"/>
      <c r="D5" s="178"/>
      <c r="E5" s="178"/>
      <c r="F5" s="178"/>
      <c r="G5" s="178"/>
    </row>
    <row r="6" spans="2:7" ht="5.5" customHeight="1"/>
    <row r="7" spans="2:7" ht="4" customHeight="1"/>
    <row r="8" spans="2:7" ht="27.5" customHeight="1">
      <c r="B8" s="166" t="s">
        <v>87</v>
      </c>
      <c r="C8" s="167"/>
      <c r="D8" s="179"/>
      <c r="E8" s="180"/>
      <c r="F8" s="180"/>
      <c r="G8" s="181"/>
    </row>
    <row r="9" spans="2:7" ht="27.5" customHeight="1">
      <c r="B9" s="166" t="s">
        <v>7</v>
      </c>
      <c r="C9" s="167"/>
      <c r="D9" s="179"/>
      <c r="E9" s="180"/>
      <c r="F9" s="180"/>
      <c r="G9" s="181"/>
    </row>
    <row r="10" spans="2:7" ht="27.5" customHeight="1">
      <c r="B10" s="185" t="s">
        <v>88</v>
      </c>
      <c r="C10" s="186"/>
      <c r="D10" s="179"/>
      <c r="E10" s="180"/>
      <c r="F10" s="180"/>
      <c r="G10" s="181"/>
    </row>
    <row r="11" spans="2:7" ht="27.5" customHeight="1">
      <c r="B11" s="185" t="s">
        <v>34</v>
      </c>
      <c r="C11" s="186"/>
      <c r="D11" s="179"/>
      <c r="E11" s="180"/>
      <c r="F11" s="180"/>
      <c r="G11" s="181"/>
    </row>
    <row r="12" spans="2:7" ht="27.5" customHeight="1">
      <c r="B12" s="187" t="s">
        <v>8</v>
      </c>
      <c r="C12" s="188"/>
      <c r="D12" s="179"/>
      <c r="E12" s="180"/>
      <c r="F12" s="180"/>
      <c r="G12" s="181"/>
    </row>
    <row r="13" spans="2:7" ht="27.5" customHeight="1">
      <c r="B13" s="166" t="s">
        <v>9</v>
      </c>
      <c r="C13" s="167"/>
      <c r="D13" s="182" t="s">
        <v>10</v>
      </c>
      <c r="E13" s="183"/>
      <c r="F13" s="183"/>
      <c r="G13" s="184"/>
    </row>
    <row r="14" spans="2:7" ht="8" customHeight="1"/>
    <row r="15" spans="2:7" s="52" customFormat="1" ht="14">
      <c r="B15" s="52" t="s">
        <v>127</v>
      </c>
      <c r="C15" s="53"/>
    </row>
    <row r="16" spans="2:7" s="52" customFormat="1" ht="6.5" customHeight="1">
      <c r="B16" s="54"/>
      <c r="C16" s="55"/>
      <c r="D16" s="56"/>
      <c r="E16" s="57"/>
      <c r="F16" s="57"/>
      <c r="G16" s="58"/>
    </row>
    <row r="17" spans="2:7" s="52" customFormat="1">
      <c r="B17" s="59"/>
      <c r="C17" s="60" t="s">
        <v>128</v>
      </c>
      <c r="D17" s="61"/>
      <c r="G17" s="62"/>
    </row>
    <row r="18" spans="2:7" s="52" customFormat="1" ht="6" customHeight="1">
      <c r="B18" s="59"/>
      <c r="C18" s="63"/>
      <c r="D18" s="55"/>
      <c r="G18" s="62"/>
    </row>
    <row r="19" spans="2:7" s="52" customFormat="1" ht="18">
      <c r="B19" s="59"/>
      <c r="C19" s="64" t="s">
        <v>129</v>
      </c>
      <c r="D19" s="65"/>
      <c r="G19" s="62"/>
    </row>
    <row r="20" spans="2:7" s="52" customFormat="1" ht="18">
      <c r="B20" s="59"/>
      <c r="C20" s="61" t="s">
        <v>116</v>
      </c>
      <c r="D20" s="61"/>
      <c r="E20" t="s">
        <v>117</v>
      </c>
      <c r="G20" s="62"/>
    </row>
    <row r="21" spans="2:7" s="52" customFormat="1" ht="18">
      <c r="B21" s="59"/>
      <c r="C21" s="61" t="s">
        <v>116</v>
      </c>
      <c r="D21" s="66"/>
      <c r="E21"/>
      <c r="G21" s="62"/>
    </row>
    <row r="22" spans="2:7" s="52" customFormat="1" ht="18">
      <c r="B22" s="59"/>
      <c r="C22" s="61" t="s">
        <v>116</v>
      </c>
      <c r="D22" s="66"/>
      <c r="E22"/>
      <c r="G22" s="62"/>
    </row>
    <row r="23" spans="2:7" s="52" customFormat="1" ht="18">
      <c r="B23" s="59"/>
      <c r="C23" s="61" t="s">
        <v>116</v>
      </c>
      <c r="D23" s="66"/>
      <c r="E23"/>
      <c r="G23" s="62"/>
    </row>
    <row r="24" spans="2:7" s="52" customFormat="1" ht="18">
      <c r="B24" s="59"/>
      <c r="C24" s="61" t="s">
        <v>118</v>
      </c>
      <c r="D24" s="66"/>
      <c r="E24"/>
      <c r="G24" s="62"/>
    </row>
    <row r="25" spans="2:7" s="52" customFormat="1" ht="18">
      <c r="B25" s="59"/>
      <c r="C25" s="61" t="s">
        <v>119</v>
      </c>
      <c r="D25" s="66">
        <f>SUM(D20:D24)</f>
        <v>0</v>
      </c>
      <c r="E25" t="s">
        <v>120</v>
      </c>
      <c r="G25" s="62"/>
    </row>
    <row r="26" spans="2:7" s="52" customFormat="1" ht="5.5" customHeight="1">
      <c r="B26" s="59"/>
      <c r="C26" s="63"/>
      <c r="D26"/>
      <c r="G26" s="62"/>
    </row>
    <row r="27" spans="2:7" s="52" customFormat="1" ht="18">
      <c r="B27" s="59"/>
      <c r="C27" s="63" t="s">
        <v>130</v>
      </c>
      <c r="D27" s="65"/>
      <c r="G27" s="62"/>
    </row>
    <row r="28" spans="2:7" s="52" customFormat="1" ht="18">
      <c r="B28" s="59"/>
      <c r="C28" s="61" t="s">
        <v>121</v>
      </c>
      <c r="D28" s="67"/>
      <c r="E28" s="52" t="s">
        <v>122</v>
      </c>
      <c r="G28" s="62"/>
    </row>
    <row r="29" spans="2:7" s="52" customFormat="1" ht="18">
      <c r="B29" s="59"/>
      <c r="C29" s="61" t="s">
        <v>123</v>
      </c>
      <c r="D29" s="67"/>
      <c r="E29" s="52" t="s">
        <v>124</v>
      </c>
      <c r="G29" s="62"/>
    </row>
    <row r="30" spans="2:7" s="52" customFormat="1" ht="18">
      <c r="B30" s="59"/>
      <c r="C30" s="61" t="s">
        <v>125</v>
      </c>
      <c r="D30" s="67"/>
      <c r="G30" s="62"/>
    </row>
    <row r="31" spans="2:7" s="52" customFormat="1" ht="18">
      <c r="B31" s="59"/>
      <c r="C31" s="61" t="s">
        <v>126</v>
      </c>
      <c r="D31" s="67"/>
      <c r="G31" s="62"/>
    </row>
    <row r="32" spans="2:7" s="52" customFormat="1" ht="18">
      <c r="B32" s="59"/>
      <c r="C32" s="66" t="s">
        <v>131</v>
      </c>
      <c r="D32" s="66"/>
      <c r="G32" s="62"/>
    </row>
    <row r="33" spans="2:10" s="52" customFormat="1" ht="18">
      <c r="B33" s="59"/>
      <c r="C33" s="66" t="s">
        <v>132</v>
      </c>
      <c r="D33" s="66"/>
      <c r="G33" s="62"/>
    </row>
    <row r="34" spans="2:10" s="52" customFormat="1" ht="18">
      <c r="B34" s="59"/>
      <c r="C34" s="66" t="s">
        <v>133</v>
      </c>
      <c r="D34" s="66"/>
      <c r="G34" s="62"/>
    </row>
    <row r="35" spans="2:10" s="52" customFormat="1" ht="9" customHeight="1">
      <c r="B35" s="68"/>
      <c r="C35" s="72"/>
      <c r="D35" s="72"/>
      <c r="E35" s="69"/>
      <c r="G35" s="70"/>
      <c r="H35" s="59"/>
    </row>
    <row r="36" spans="2:10" s="52" customFormat="1" ht="7.5" customHeight="1">
      <c r="B36" s="69"/>
      <c r="C36" s="69"/>
      <c r="D36" s="69"/>
      <c r="E36" s="69"/>
      <c r="F36" s="73"/>
      <c r="G36" s="73"/>
    </row>
    <row r="37" spans="2:10" ht="15" customHeight="1">
      <c r="B37" s="3" t="s">
        <v>11</v>
      </c>
      <c r="C37" s="166" t="s">
        <v>12</v>
      </c>
      <c r="D37" s="167"/>
      <c r="E37" s="4" t="s">
        <v>13</v>
      </c>
      <c r="F37" s="166" t="s">
        <v>14</v>
      </c>
      <c r="G37" s="167"/>
      <c r="H37" s="71"/>
    </row>
    <row r="38" spans="2:10" ht="16" customHeight="1">
      <c r="B38" s="51">
        <v>1</v>
      </c>
      <c r="C38" s="163" t="s">
        <v>15</v>
      </c>
      <c r="D38" s="163"/>
      <c r="E38" s="5"/>
      <c r="F38" s="168"/>
      <c r="G38" s="169"/>
    </row>
    <row r="39" spans="2:10" ht="16" customHeight="1">
      <c r="B39" s="51">
        <v>2</v>
      </c>
      <c r="C39" s="163" t="s">
        <v>96</v>
      </c>
      <c r="D39" s="163"/>
      <c r="E39" s="5"/>
      <c r="F39" s="170" t="s">
        <v>100</v>
      </c>
      <c r="G39" s="171"/>
    </row>
    <row r="40" spans="2:10" ht="16" customHeight="1">
      <c r="B40" s="51">
        <v>3</v>
      </c>
      <c r="C40" s="163" t="s">
        <v>16</v>
      </c>
      <c r="D40" s="163"/>
      <c r="E40" s="5"/>
      <c r="F40" s="168"/>
      <c r="G40" s="169"/>
    </row>
    <row r="41" spans="2:10" ht="16" customHeight="1">
      <c r="B41" s="51">
        <v>4</v>
      </c>
      <c r="C41" s="163" t="s">
        <v>17</v>
      </c>
      <c r="D41" s="163"/>
      <c r="E41" s="5"/>
      <c r="F41" s="164"/>
      <c r="G41" s="165"/>
    </row>
    <row r="42" spans="2:10" ht="16" customHeight="1">
      <c r="B42" s="51">
        <v>5</v>
      </c>
      <c r="C42" s="176" t="s">
        <v>107</v>
      </c>
      <c r="D42" s="176"/>
      <c r="E42" s="5"/>
      <c r="F42" s="172"/>
      <c r="G42" s="173"/>
    </row>
    <row r="43" spans="2:10" ht="16" customHeight="1">
      <c r="B43" s="51">
        <v>6</v>
      </c>
      <c r="C43" s="163" t="s">
        <v>19</v>
      </c>
      <c r="D43" s="163"/>
      <c r="E43" s="5"/>
      <c r="F43" s="174" t="s">
        <v>108</v>
      </c>
      <c r="G43" s="175"/>
    </row>
    <row r="44" spans="2:10" ht="16" customHeight="1">
      <c r="B44" s="51">
        <v>7</v>
      </c>
      <c r="C44" s="163" t="s">
        <v>20</v>
      </c>
      <c r="D44" s="163"/>
      <c r="E44" s="5"/>
      <c r="F44" s="174" t="s">
        <v>109</v>
      </c>
      <c r="G44" s="175"/>
    </row>
    <row r="45" spans="2:10" ht="16" customHeight="1">
      <c r="B45" s="51">
        <v>8</v>
      </c>
      <c r="C45" s="163" t="s">
        <v>101</v>
      </c>
      <c r="D45" s="163"/>
      <c r="E45" s="5"/>
      <c r="F45" s="168"/>
      <c r="G45" s="169"/>
    </row>
    <row r="46" spans="2:10" ht="16" customHeight="1">
      <c r="B46" s="51">
        <v>9</v>
      </c>
      <c r="C46" s="163" t="s">
        <v>18</v>
      </c>
      <c r="D46" s="163"/>
      <c r="E46" s="5"/>
      <c r="F46" s="168"/>
      <c r="G46" s="169"/>
      <c r="J46" s="1" t="s">
        <v>115</v>
      </c>
    </row>
    <row r="47" spans="2:10" ht="6.5" customHeight="1"/>
    <row r="48" spans="2:10" ht="25" customHeight="1"/>
    <row r="49" ht="25" customHeight="1"/>
    <row r="50" ht="25" customHeight="1"/>
    <row r="51" ht="25" customHeight="1"/>
    <row r="52" ht="25" customHeight="1"/>
  </sheetData>
  <mergeCells count="34">
    <mergeCell ref="B13:C13"/>
    <mergeCell ref="D13:G13"/>
    <mergeCell ref="B10:C10"/>
    <mergeCell ref="D10:G10"/>
    <mergeCell ref="B11:C11"/>
    <mergeCell ref="D11:G11"/>
    <mergeCell ref="B12:C12"/>
    <mergeCell ref="D12:G12"/>
    <mergeCell ref="B2:G2"/>
    <mergeCell ref="B5:G5"/>
    <mergeCell ref="B8:C8"/>
    <mergeCell ref="D8:G8"/>
    <mergeCell ref="B9:C9"/>
    <mergeCell ref="D9:G9"/>
    <mergeCell ref="F42:G42"/>
    <mergeCell ref="F43:G43"/>
    <mergeCell ref="F44:G44"/>
    <mergeCell ref="C42:D42"/>
    <mergeCell ref="F46:G46"/>
    <mergeCell ref="C44:D44"/>
    <mergeCell ref="C45:D45"/>
    <mergeCell ref="C43:D43"/>
    <mergeCell ref="C46:D46"/>
    <mergeCell ref="F45:G45"/>
    <mergeCell ref="C41:D41"/>
    <mergeCell ref="F41:G41"/>
    <mergeCell ref="C37:D37"/>
    <mergeCell ref="F37:G37"/>
    <mergeCell ref="C38:D38"/>
    <mergeCell ref="F38:G38"/>
    <mergeCell ref="C39:D39"/>
    <mergeCell ref="F39:G39"/>
    <mergeCell ref="C40:D40"/>
    <mergeCell ref="F40:G40"/>
  </mergeCells>
  <phoneticPr fontId="1"/>
  <dataValidations count="2">
    <dataValidation type="list" allowBlank="1" showInputMessage="1" showErrorMessage="1" sqref="WVM983075:WVM983085 WLQ983075:WLQ983085 WBU983075:WBU983085 VRY983075:VRY983085 VIC983075:VIC983085 UYG983075:UYG983085 UOK983075:UOK983085 UEO983075:UEO983085 TUS983075:TUS983085 TKW983075:TKW983085 TBA983075:TBA983085 SRE983075:SRE983085 SHI983075:SHI983085 RXM983075:RXM983085 RNQ983075:RNQ983085 RDU983075:RDU983085 QTY983075:QTY983085 QKC983075:QKC983085 QAG983075:QAG983085 PQK983075:PQK983085 PGO983075:PGO983085 OWS983075:OWS983085 OMW983075:OMW983085 ODA983075:ODA983085 NTE983075:NTE983085 NJI983075:NJI983085 MZM983075:MZM983085 MPQ983075:MPQ983085 MFU983075:MFU983085 LVY983075:LVY983085 LMC983075:LMC983085 LCG983075:LCG983085 KSK983075:KSK983085 KIO983075:KIO983085 JYS983075:JYS983085 JOW983075:JOW983085 JFA983075:JFA983085 IVE983075:IVE983085 ILI983075:ILI983085 IBM983075:IBM983085 HRQ983075:HRQ983085 HHU983075:HHU983085 GXY983075:GXY983085 GOC983075:GOC983085 GEG983075:GEG983085 FUK983075:FUK983085 FKO983075:FKO983085 FAS983075:FAS983085 EQW983075:EQW983085 EHA983075:EHA983085 DXE983075:DXE983085 DNI983075:DNI983085 DDM983075:DDM983085 CTQ983075:CTQ983085 CJU983075:CJU983085 BZY983075:BZY983085 BQC983075:BQC983085 BGG983075:BGG983085 AWK983075:AWK983085 AMO983075:AMO983085 ACS983075:ACS983085 SW983075:SW983085 JA983075:JA983085 E983075:E983085 WVM917539:WVM917549 WLQ917539:WLQ917549 WBU917539:WBU917549 VRY917539:VRY917549 VIC917539:VIC917549 UYG917539:UYG917549 UOK917539:UOK917549 UEO917539:UEO917549 TUS917539:TUS917549 TKW917539:TKW917549 TBA917539:TBA917549 SRE917539:SRE917549 SHI917539:SHI917549 RXM917539:RXM917549 RNQ917539:RNQ917549 RDU917539:RDU917549 QTY917539:QTY917549 QKC917539:QKC917549 QAG917539:QAG917549 PQK917539:PQK917549 PGO917539:PGO917549 OWS917539:OWS917549 OMW917539:OMW917549 ODA917539:ODA917549 NTE917539:NTE917549 NJI917539:NJI917549 MZM917539:MZM917549 MPQ917539:MPQ917549 MFU917539:MFU917549 LVY917539:LVY917549 LMC917539:LMC917549 LCG917539:LCG917549 KSK917539:KSK917549 KIO917539:KIO917549 JYS917539:JYS917549 JOW917539:JOW917549 JFA917539:JFA917549 IVE917539:IVE917549 ILI917539:ILI917549 IBM917539:IBM917549 HRQ917539:HRQ917549 HHU917539:HHU917549 GXY917539:GXY917549 GOC917539:GOC917549 GEG917539:GEG917549 FUK917539:FUK917549 FKO917539:FKO917549 FAS917539:FAS917549 EQW917539:EQW917549 EHA917539:EHA917549 DXE917539:DXE917549 DNI917539:DNI917549 DDM917539:DDM917549 CTQ917539:CTQ917549 CJU917539:CJU917549 BZY917539:BZY917549 BQC917539:BQC917549 BGG917539:BGG917549 AWK917539:AWK917549 AMO917539:AMO917549 ACS917539:ACS917549 SW917539:SW917549 JA917539:JA917549 E917539:E917549 WVM852003:WVM852013 WLQ852003:WLQ852013 WBU852003:WBU852013 VRY852003:VRY852013 VIC852003:VIC852013 UYG852003:UYG852013 UOK852003:UOK852013 UEO852003:UEO852013 TUS852003:TUS852013 TKW852003:TKW852013 TBA852003:TBA852013 SRE852003:SRE852013 SHI852003:SHI852013 RXM852003:RXM852013 RNQ852003:RNQ852013 RDU852003:RDU852013 QTY852003:QTY852013 QKC852003:QKC852013 QAG852003:QAG852013 PQK852003:PQK852013 PGO852003:PGO852013 OWS852003:OWS852013 OMW852003:OMW852013 ODA852003:ODA852013 NTE852003:NTE852013 NJI852003:NJI852013 MZM852003:MZM852013 MPQ852003:MPQ852013 MFU852003:MFU852013 LVY852003:LVY852013 LMC852003:LMC852013 LCG852003:LCG852013 KSK852003:KSK852013 KIO852003:KIO852013 JYS852003:JYS852013 JOW852003:JOW852013 JFA852003:JFA852013 IVE852003:IVE852013 ILI852003:ILI852013 IBM852003:IBM852013 HRQ852003:HRQ852013 HHU852003:HHU852013 GXY852003:GXY852013 GOC852003:GOC852013 GEG852003:GEG852013 FUK852003:FUK852013 FKO852003:FKO852013 FAS852003:FAS852013 EQW852003:EQW852013 EHA852003:EHA852013 DXE852003:DXE852013 DNI852003:DNI852013 DDM852003:DDM852013 CTQ852003:CTQ852013 CJU852003:CJU852013 BZY852003:BZY852013 BQC852003:BQC852013 BGG852003:BGG852013 AWK852003:AWK852013 AMO852003:AMO852013 ACS852003:ACS852013 SW852003:SW852013 JA852003:JA852013 E852003:E852013 WVM786467:WVM786477 WLQ786467:WLQ786477 WBU786467:WBU786477 VRY786467:VRY786477 VIC786467:VIC786477 UYG786467:UYG786477 UOK786467:UOK786477 UEO786467:UEO786477 TUS786467:TUS786477 TKW786467:TKW786477 TBA786467:TBA786477 SRE786467:SRE786477 SHI786467:SHI786477 RXM786467:RXM786477 RNQ786467:RNQ786477 RDU786467:RDU786477 QTY786467:QTY786477 QKC786467:QKC786477 QAG786467:QAG786477 PQK786467:PQK786477 PGO786467:PGO786477 OWS786467:OWS786477 OMW786467:OMW786477 ODA786467:ODA786477 NTE786467:NTE786477 NJI786467:NJI786477 MZM786467:MZM786477 MPQ786467:MPQ786477 MFU786467:MFU786477 LVY786467:LVY786477 LMC786467:LMC786477 LCG786467:LCG786477 KSK786467:KSK786477 KIO786467:KIO786477 JYS786467:JYS786477 JOW786467:JOW786477 JFA786467:JFA786477 IVE786467:IVE786477 ILI786467:ILI786477 IBM786467:IBM786477 HRQ786467:HRQ786477 HHU786467:HHU786477 GXY786467:GXY786477 GOC786467:GOC786477 GEG786467:GEG786477 FUK786467:FUK786477 FKO786467:FKO786477 FAS786467:FAS786477 EQW786467:EQW786477 EHA786467:EHA786477 DXE786467:DXE786477 DNI786467:DNI786477 DDM786467:DDM786477 CTQ786467:CTQ786477 CJU786467:CJU786477 BZY786467:BZY786477 BQC786467:BQC786477 BGG786467:BGG786477 AWK786467:AWK786477 AMO786467:AMO786477 ACS786467:ACS786477 SW786467:SW786477 JA786467:JA786477 E786467:E786477 WVM720931:WVM720941 WLQ720931:WLQ720941 WBU720931:WBU720941 VRY720931:VRY720941 VIC720931:VIC720941 UYG720931:UYG720941 UOK720931:UOK720941 UEO720931:UEO720941 TUS720931:TUS720941 TKW720931:TKW720941 TBA720931:TBA720941 SRE720931:SRE720941 SHI720931:SHI720941 RXM720931:RXM720941 RNQ720931:RNQ720941 RDU720931:RDU720941 QTY720931:QTY720941 QKC720931:QKC720941 QAG720931:QAG720941 PQK720931:PQK720941 PGO720931:PGO720941 OWS720931:OWS720941 OMW720931:OMW720941 ODA720931:ODA720941 NTE720931:NTE720941 NJI720931:NJI720941 MZM720931:MZM720941 MPQ720931:MPQ720941 MFU720931:MFU720941 LVY720931:LVY720941 LMC720931:LMC720941 LCG720931:LCG720941 KSK720931:KSK720941 KIO720931:KIO720941 JYS720931:JYS720941 JOW720931:JOW720941 JFA720931:JFA720941 IVE720931:IVE720941 ILI720931:ILI720941 IBM720931:IBM720941 HRQ720931:HRQ720941 HHU720931:HHU720941 GXY720931:GXY720941 GOC720931:GOC720941 GEG720931:GEG720941 FUK720931:FUK720941 FKO720931:FKO720941 FAS720931:FAS720941 EQW720931:EQW720941 EHA720931:EHA720941 DXE720931:DXE720941 DNI720931:DNI720941 DDM720931:DDM720941 CTQ720931:CTQ720941 CJU720931:CJU720941 BZY720931:BZY720941 BQC720931:BQC720941 BGG720931:BGG720941 AWK720931:AWK720941 AMO720931:AMO720941 ACS720931:ACS720941 SW720931:SW720941 JA720931:JA720941 E720931:E720941 WVM655395:WVM655405 WLQ655395:WLQ655405 WBU655395:WBU655405 VRY655395:VRY655405 VIC655395:VIC655405 UYG655395:UYG655405 UOK655395:UOK655405 UEO655395:UEO655405 TUS655395:TUS655405 TKW655395:TKW655405 TBA655395:TBA655405 SRE655395:SRE655405 SHI655395:SHI655405 RXM655395:RXM655405 RNQ655395:RNQ655405 RDU655395:RDU655405 QTY655395:QTY655405 QKC655395:QKC655405 QAG655395:QAG655405 PQK655395:PQK655405 PGO655395:PGO655405 OWS655395:OWS655405 OMW655395:OMW655405 ODA655395:ODA655405 NTE655395:NTE655405 NJI655395:NJI655405 MZM655395:MZM655405 MPQ655395:MPQ655405 MFU655395:MFU655405 LVY655395:LVY655405 LMC655395:LMC655405 LCG655395:LCG655405 KSK655395:KSK655405 KIO655395:KIO655405 JYS655395:JYS655405 JOW655395:JOW655405 JFA655395:JFA655405 IVE655395:IVE655405 ILI655395:ILI655405 IBM655395:IBM655405 HRQ655395:HRQ655405 HHU655395:HHU655405 GXY655395:GXY655405 GOC655395:GOC655405 GEG655395:GEG655405 FUK655395:FUK655405 FKO655395:FKO655405 FAS655395:FAS655405 EQW655395:EQW655405 EHA655395:EHA655405 DXE655395:DXE655405 DNI655395:DNI655405 DDM655395:DDM655405 CTQ655395:CTQ655405 CJU655395:CJU655405 BZY655395:BZY655405 BQC655395:BQC655405 BGG655395:BGG655405 AWK655395:AWK655405 AMO655395:AMO655405 ACS655395:ACS655405 SW655395:SW655405 JA655395:JA655405 E655395:E655405 WVM589859:WVM589869 WLQ589859:WLQ589869 WBU589859:WBU589869 VRY589859:VRY589869 VIC589859:VIC589869 UYG589859:UYG589869 UOK589859:UOK589869 UEO589859:UEO589869 TUS589859:TUS589869 TKW589859:TKW589869 TBA589859:TBA589869 SRE589859:SRE589869 SHI589859:SHI589869 RXM589859:RXM589869 RNQ589859:RNQ589869 RDU589859:RDU589869 QTY589859:QTY589869 QKC589859:QKC589869 QAG589859:QAG589869 PQK589859:PQK589869 PGO589859:PGO589869 OWS589859:OWS589869 OMW589859:OMW589869 ODA589859:ODA589869 NTE589859:NTE589869 NJI589859:NJI589869 MZM589859:MZM589869 MPQ589859:MPQ589869 MFU589859:MFU589869 LVY589859:LVY589869 LMC589859:LMC589869 LCG589859:LCG589869 KSK589859:KSK589869 KIO589859:KIO589869 JYS589859:JYS589869 JOW589859:JOW589869 JFA589859:JFA589869 IVE589859:IVE589869 ILI589859:ILI589869 IBM589859:IBM589869 HRQ589859:HRQ589869 HHU589859:HHU589869 GXY589859:GXY589869 GOC589859:GOC589869 GEG589859:GEG589869 FUK589859:FUK589869 FKO589859:FKO589869 FAS589859:FAS589869 EQW589859:EQW589869 EHA589859:EHA589869 DXE589859:DXE589869 DNI589859:DNI589869 DDM589859:DDM589869 CTQ589859:CTQ589869 CJU589859:CJU589869 BZY589859:BZY589869 BQC589859:BQC589869 BGG589859:BGG589869 AWK589859:AWK589869 AMO589859:AMO589869 ACS589859:ACS589869 SW589859:SW589869 JA589859:JA589869 E589859:E589869 WVM524323:WVM524333 WLQ524323:WLQ524333 WBU524323:WBU524333 VRY524323:VRY524333 VIC524323:VIC524333 UYG524323:UYG524333 UOK524323:UOK524333 UEO524323:UEO524333 TUS524323:TUS524333 TKW524323:TKW524333 TBA524323:TBA524333 SRE524323:SRE524333 SHI524323:SHI524333 RXM524323:RXM524333 RNQ524323:RNQ524333 RDU524323:RDU524333 QTY524323:QTY524333 QKC524323:QKC524333 QAG524323:QAG524333 PQK524323:PQK524333 PGO524323:PGO524333 OWS524323:OWS524333 OMW524323:OMW524333 ODA524323:ODA524333 NTE524323:NTE524333 NJI524323:NJI524333 MZM524323:MZM524333 MPQ524323:MPQ524333 MFU524323:MFU524333 LVY524323:LVY524333 LMC524323:LMC524333 LCG524323:LCG524333 KSK524323:KSK524333 KIO524323:KIO524333 JYS524323:JYS524333 JOW524323:JOW524333 JFA524323:JFA524333 IVE524323:IVE524333 ILI524323:ILI524333 IBM524323:IBM524333 HRQ524323:HRQ524333 HHU524323:HHU524333 GXY524323:GXY524333 GOC524323:GOC524333 GEG524323:GEG524333 FUK524323:FUK524333 FKO524323:FKO524333 FAS524323:FAS524333 EQW524323:EQW524333 EHA524323:EHA524333 DXE524323:DXE524333 DNI524323:DNI524333 DDM524323:DDM524333 CTQ524323:CTQ524333 CJU524323:CJU524333 BZY524323:BZY524333 BQC524323:BQC524333 BGG524323:BGG524333 AWK524323:AWK524333 AMO524323:AMO524333 ACS524323:ACS524333 SW524323:SW524333 JA524323:JA524333 E524323:E524333 WVM458787:WVM458797 WLQ458787:WLQ458797 WBU458787:WBU458797 VRY458787:VRY458797 VIC458787:VIC458797 UYG458787:UYG458797 UOK458787:UOK458797 UEO458787:UEO458797 TUS458787:TUS458797 TKW458787:TKW458797 TBA458787:TBA458797 SRE458787:SRE458797 SHI458787:SHI458797 RXM458787:RXM458797 RNQ458787:RNQ458797 RDU458787:RDU458797 QTY458787:QTY458797 QKC458787:QKC458797 QAG458787:QAG458797 PQK458787:PQK458797 PGO458787:PGO458797 OWS458787:OWS458797 OMW458787:OMW458797 ODA458787:ODA458797 NTE458787:NTE458797 NJI458787:NJI458797 MZM458787:MZM458797 MPQ458787:MPQ458797 MFU458787:MFU458797 LVY458787:LVY458797 LMC458787:LMC458797 LCG458787:LCG458797 KSK458787:KSK458797 KIO458787:KIO458797 JYS458787:JYS458797 JOW458787:JOW458797 JFA458787:JFA458797 IVE458787:IVE458797 ILI458787:ILI458797 IBM458787:IBM458797 HRQ458787:HRQ458797 HHU458787:HHU458797 GXY458787:GXY458797 GOC458787:GOC458797 GEG458787:GEG458797 FUK458787:FUK458797 FKO458787:FKO458797 FAS458787:FAS458797 EQW458787:EQW458797 EHA458787:EHA458797 DXE458787:DXE458797 DNI458787:DNI458797 DDM458787:DDM458797 CTQ458787:CTQ458797 CJU458787:CJU458797 BZY458787:BZY458797 BQC458787:BQC458797 BGG458787:BGG458797 AWK458787:AWK458797 AMO458787:AMO458797 ACS458787:ACS458797 SW458787:SW458797 JA458787:JA458797 E458787:E458797 WVM393251:WVM393261 WLQ393251:WLQ393261 WBU393251:WBU393261 VRY393251:VRY393261 VIC393251:VIC393261 UYG393251:UYG393261 UOK393251:UOK393261 UEO393251:UEO393261 TUS393251:TUS393261 TKW393251:TKW393261 TBA393251:TBA393261 SRE393251:SRE393261 SHI393251:SHI393261 RXM393251:RXM393261 RNQ393251:RNQ393261 RDU393251:RDU393261 QTY393251:QTY393261 QKC393251:QKC393261 QAG393251:QAG393261 PQK393251:PQK393261 PGO393251:PGO393261 OWS393251:OWS393261 OMW393251:OMW393261 ODA393251:ODA393261 NTE393251:NTE393261 NJI393251:NJI393261 MZM393251:MZM393261 MPQ393251:MPQ393261 MFU393251:MFU393261 LVY393251:LVY393261 LMC393251:LMC393261 LCG393251:LCG393261 KSK393251:KSK393261 KIO393251:KIO393261 JYS393251:JYS393261 JOW393251:JOW393261 JFA393251:JFA393261 IVE393251:IVE393261 ILI393251:ILI393261 IBM393251:IBM393261 HRQ393251:HRQ393261 HHU393251:HHU393261 GXY393251:GXY393261 GOC393251:GOC393261 GEG393251:GEG393261 FUK393251:FUK393261 FKO393251:FKO393261 FAS393251:FAS393261 EQW393251:EQW393261 EHA393251:EHA393261 DXE393251:DXE393261 DNI393251:DNI393261 DDM393251:DDM393261 CTQ393251:CTQ393261 CJU393251:CJU393261 BZY393251:BZY393261 BQC393251:BQC393261 BGG393251:BGG393261 AWK393251:AWK393261 AMO393251:AMO393261 ACS393251:ACS393261 SW393251:SW393261 JA393251:JA393261 E393251:E393261 WVM327715:WVM327725 WLQ327715:WLQ327725 WBU327715:WBU327725 VRY327715:VRY327725 VIC327715:VIC327725 UYG327715:UYG327725 UOK327715:UOK327725 UEO327715:UEO327725 TUS327715:TUS327725 TKW327715:TKW327725 TBA327715:TBA327725 SRE327715:SRE327725 SHI327715:SHI327725 RXM327715:RXM327725 RNQ327715:RNQ327725 RDU327715:RDU327725 QTY327715:QTY327725 QKC327715:QKC327725 QAG327715:QAG327725 PQK327715:PQK327725 PGO327715:PGO327725 OWS327715:OWS327725 OMW327715:OMW327725 ODA327715:ODA327725 NTE327715:NTE327725 NJI327715:NJI327725 MZM327715:MZM327725 MPQ327715:MPQ327725 MFU327715:MFU327725 LVY327715:LVY327725 LMC327715:LMC327725 LCG327715:LCG327725 KSK327715:KSK327725 KIO327715:KIO327725 JYS327715:JYS327725 JOW327715:JOW327725 JFA327715:JFA327725 IVE327715:IVE327725 ILI327715:ILI327725 IBM327715:IBM327725 HRQ327715:HRQ327725 HHU327715:HHU327725 GXY327715:GXY327725 GOC327715:GOC327725 GEG327715:GEG327725 FUK327715:FUK327725 FKO327715:FKO327725 FAS327715:FAS327725 EQW327715:EQW327725 EHA327715:EHA327725 DXE327715:DXE327725 DNI327715:DNI327725 DDM327715:DDM327725 CTQ327715:CTQ327725 CJU327715:CJU327725 BZY327715:BZY327725 BQC327715:BQC327725 BGG327715:BGG327725 AWK327715:AWK327725 AMO327715:AMO327725 ACS327715:ACS327725 SW327715:SW327725 JA327715:JA327725 E327715:E327725 WVM262179:WVM262189 WLQ262179:WLQ262189 WBU262179:WBU262189 VRY262179:VRY262189 VIC262179:VIC262189 UYG262179:UYG262189 UOK262179:UOK262189 UEO262179:UEO262189 TUS262179:TUS262189 TKW262179:TKW262189 TBA262179:TBA262189 SRE262179:SRE262189 SHI262179:SHI262189 RXM262179:RXM262189 RNQ262179:RNQ262189 RDU262179:RDU262189 QTY262179:QTY262189 QKC262179:QKC262189 QAG262179:QAG262189 PQK262179:PQK262189 PGO262179:PGO262189 OWS262179:OWS262189 OMW262179:OMW262189 ODA262179:ODA262189 NTE262179:NTE262189 NJI262179:NJI262189 MZM262179:MZM262189 MPQ262179:MPQ262189 MFU262179:MFU262189 LVY262179:LVY262189 LMC262179:LMC262189 LCG262179:LCG262189 KSK262179:KSK262189 KIO262179:KIO262189 JYS262179:JYS262189 JOW262179:JOW262189 JFA262179:JFA262189 IVE262179:IVE262189 ILI262179:ILI262189 IBM262179:IBM262189 HRQ262179:HRQ262189 HHU262179:HHU262189 GXY262179:GXY262189 GOC262179:GOC262189 GEG262179:GEG262189 FUK262179:FUK262189 FKO262179:FKO262189 FAS262179:FAS262189 EQW262179:EQW262189 EHA262179:EHA262189 DXE262179:DXE262189 DNI262179:DNI262189 DDM262179:DDM262189 CTQ262179:CTQ262189 CJU262179:CJU262189 BZY262179:BZY262189 BQC262179:BQC262189 BGG262179:BGG262189 AWK262179:AWK262189 AMO262179:AMO262189 ACS262179:ACS262189 SW262179:SW262189 JA262179:JA262189 E262179:E262189 WVM196643:WVM196653 WLQ196643:WLQ196653 WBU196643:WBU196653 VRY196643:VRY196653 VIC196643:VIC196653 UYG196643:UYG196653 UOK196643:UOK196653 UEO196643:UEO196653 TUS196643:TUS196653 TKW196643:TKW196653 TBA196643:TBA196653 SRE196643:SRE196653 SHI196643:SHI196653 RXM196643:RXM196653 RNQ196643:RNQ196653 RDU196643:RDU196653 QTY196643:QTY196653 QKC196643:QKC196653 QAG196643:QAG196653 PQK196643:PQK196653 PGO196643:PGO196653 OWS196643:OWS196653 OMW196643:OMW196653 ODA196643:ODA196653 NTE196643:NTE196653 NJI196643:NJI196653 MZM196643:MZM196653 MPQ196643:MPQ196653 MFU196643:MFU196653 LVY196643:LVY196653 LMC196643:LMC196653 LCG196643:LCG196653 KSK196643:KSK196653 KIO196643:KIO196653 JYS196643:JYS196653 JOW196643:JOW196653 JFA196643:JFA196653 IVE196643:IVE196653 ILI196643:ILI196653 IBM196643:IBM196653 HRQ196643:HRQ196653 HHU196643:HHU196653 GXY196643:GXY196653 GOC196643:GOC196653 GEG196643:GEG196653 FUK196643:FUK196653 FKO196643:FKO196653 FAS196643:FAS196653 EQW196643:EQW196653 EHA196643:EHA196653 DXE196643:DXE196653 DNI196643:DNI196653 DDM196643:DDM196653 CTQ196643:CTQ196653 CJU196643:CJU196653 BZY196643:BZY196653 BQC196643:BQC196653 BGG196643:BGG196653 AWK196643:AWK196653 AMO196643:AMO196653 ACS196643:ACS196653 SW196643:SW196653 JA196643:JA196653 E196643:E196653 WVM131107:WVM131117 WLQ131107:WLQ131117 WBU131107:WBU131117 VRY131107:VRY131117 VIC131107:VIC131117 UYG131107:UYG131117 UOK131107:UOK131117 UEO131107:UEO131117 TUS131107:TUS131117 TKW131107:TKW131117 TBA131107:TBA131117 SRE131107:SRE131117 SHI131107:SHI131117 RXM131107:RXM131117 RNQ131107:RNQ131117 RDU131107:RDU131117 QTY131107:QTY131117 QKC131107:QKC131117 QAG131107:QAG131117 PQK131107:PQK131117 PGO131107:PGO131117 OWS131107:OWS131117 OMW131107:OMW131117 ODA131107:ODA131117 NTE131107:NTE131117 NJI131107:NJI131117 MZM131107:MZM131117 MPQ131107:MPQ131117 MFU131107:MFU131117 LVY131107:LVY131117 LMC131107:LMC131117 LCG131107:LCG131117 KSK131107:KSK131117 KIO131107:KIO131117 JYS131107:JYS131117 JOW131107:JOW131117 JFA131107:JFA131117 IVE131107:IVE131117 ILI131107:ILI131117 IBM131107:IBM131117 HRQ131107:HRQ131117 HHU131107:HHU131117 GXY131107:GXY131117 GOC131107:GOC131117 GEG131107:GEG131117 FUK131107:FUK131117 FKO131107:FKO131117 FAS131107:FAS131117 EQW131107:EQW131117 EHA131107:EHA131117 DXE131107:DXE131117 DNI131107:DNI131117 DDM131107:DDM131117 CTQ131107:CTQ131117 CJU131107:CJU131117 BZY131107:BZY131117 BQC131107:BQC131117 BGG131107:BGG131117 AWK131107:AWK131117 AMO131107:AMO131117 ACS131107:ACS131117 SW131107:SW131117 JA131107:JA131117 E131107:E131117 WVM65571:WVM65581 WLQ65571:WLQ65581 WBU65571:WBU65581 VRY65571:VRY65581 VIC65571:VIC65581 UYG65571:UYG65581 UOK65571:UOK65581 UEO65571:UEO65581 TUS65571:TUS65581 TKW65571:TKW65581 TBA65571:TBA65581 SRE65571:SRE65581 SHI65571:SHI65581 RXM65571:RXM65581 RNQ65571:RNQ65581 RDU65571:RDU65581 QTY65571:QTY65581 QKC65571:QKC65581 QAG65571:QAG65581 PQK65571:PQK65581 PGO65571:PGO65581 OWS65571:OWS65581 OMW65571:OMW65581 ODA65571:ODA65581 NTE65571:NTE65581 NJI65571:NJI65581 MZM65571:MZM65581 MPQ65571:MPQ65581 MFU65571:MFU65581 LVY65571:LVY65581 LMC65571:LMC65581 LCG65571:LCG65581 KSK65571:KSK65581 KIO65571:KIO65581 JYS65571:JYS65581 JOW65571:JOW65581 JFA65571:JFA65581 IVE65571:IVE65581 ILI65571:ILI65581 IBM65571:IBM65581 HRQ65571:HRQ65581 HHU65571:HHU65581 GXY65571:GXY65581 GOC65571:GOC65581 GEG65571:GEG65581 FUK65571:FUK65581 FKO65571:FKO65581 FAS65571:FAS65581 EQW65571:EQW65581 EHA65571:EHA65581 DXE65571:DXE65581 DNI65571:DNI65581 DDM65571:DDM65581 CTQ65571:CTQ65581 CJU65571:CJU65581 BZY65571:BZY65581 BQC65571:BQC65581 BGG65571:BGG65581 AWK65571:AWK65581 AMO65571:AMO65581 ACS65571:ACS65581 SW65571:SW65581 JA65571:JA65581 E65571:E65581 SW38:SW46 ACS38:ACS46 AMO38:AMO46 AWK38:AWK46 BGG38:BGG46 BQC38:BQC46 BZY38:BZY46 CJU38:CJU46 CTQ38:CTQ46 DDM38:DDM46 DNI38:DNI46 DXE38:DXE46 EHA38:EHA46 EQW38:EQW46 FAS38:FAS46 FKO38:FKO46 FUK38:FUK46 GEG38:GEG46 GOC38:GOC46 GXY38:GXY46 HHU38:HHU46 HRQ38:HRQ46 IBM38:IBM46 ILI38:ILI46 IVE38:IVE46 JFA38:JFA46 JOW38:JOW46 JYS38:JYS46 KIO38:KIO46 KSK38:KSK46 LCG38:LCG46 LMC38:LMC46 LVY38:LVY46 MFU38:MFU46 MPQ38:MPQ46 MZM38:MZM46 NJI38:NJI46 NTE38:NTE46 ODA38:ODA46 OMW38:OMW46 OWS38:OWS46 PGO38:PGO46 PQK38:PQK46 QAG38:QAG46 QKC38:QKC46 QTY38:QTY46 RDU38:RDU46 RNQ38:RNQ46 RXM38:RXM46 SHI38:SHI46 SRE38:SRE46 TBA38:TBA46 TKW38:TKW46 TUS38:TUS46 UEO38:UEO46 UOK38:UOK46 UYG38:UYG46 VIC38:VIC46 VRY38:VRY46 WBU38:WBU46 WLQ38:WLQ46 WVM38:WVM46 JA38:JA46" xr:uid="{00000000-0002-0000-0000-000000000000}">
      <formula1>#REF!</formula1>
    </dataValidation>
    <dataValidation type="list" allowBlank="1" showInputMessage="1" showErrorMessage="1" sqref="E38:E46" xr:uid="{00000000-0002-0000-0000-000001000000}">
      <formula1>$J$46</formula1>
    </dataValidation>
  </dataValidations>
  <printOptions horizontalCentered="1"/>
  <pageMargins left="0.78740157480314965" right="0.78740157480314965" top="0.98425196850393704" bottom="0.78740157480314965"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2C89E-B38D-4935-9C09-548FC57954D0}">
  <dimension ref="A1:AQ84"/>
  <sheetViews>
    <sheetView showGridLines="0" view="pageBreakPreview" topLeftCell="A25" zoomScaleNormal="100" zoomScaleSheetLayoutView="100" workbookViewId="0">
      <selection activeCell="A33" sqref="A33:XFD33"/>
    </sheetView>
  </sheetViews>
  <sheetFormatPr defaultColWidth="8.25" defaultRowHeight="21" customHeight="1"/>
  <cols>
    <col min="1" max="1" width="2.58203125" style="81" customWidth="1"/>
    <col min="2" max="2" width="14.75" style="75" customWidth="1"/>
    <col min="3" max="3" width="6.58203125" style="81" customWidth="1"/>
    <col min="4" max="5" width="7.58203125" style="81" customWidth="1"/>
    <col min="6" max="36" width="2.58203125" style="81" customWidth="1"/>
    <col min="37" max="37" width="6.58203125" style="81" customWidth="1"/>
    <col min="38" max="38" width="7.5" style="81" customWidth="1"/>
    <col min="39" max="39" width="7.58203125" style="81" customWidth="1"/>
    <col min="40" max="40" width="5.58203125" style="81" customWidth="1"/>
    <col min="41"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240</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U5" s="83"/>
      <c r="V5" s="83"/>
      <c r="W5" s="83"/>
      <c r="Y5" s="84"/>
      <c r="Z5" s="84"/>
      <c r="AA5" s="84"/>
      <c r="AB5" s="78"/>
      <c r="AC5" s="84"/>
      <c r="AD5" s="84"/>
      <c r="AE5" s="84"/>
      <c r="AF5" s="84"/>
      <c r="AG5" s="85" t="s">
        <v>149</v>
      </c>
      <c r="AH5" s="391"/>
      <c r="AI5" s="391"/>
      <c r="AJ5" s="391"/>
      <c r="AK5" s="84" t="s">
        <v>150</v>
      </c>
      <c r="AL5" s="109"/>
      <c r="AM5" s="84" t="s">
        <v>151</v>
      </c>
      <c r="AN5" s="78"/>
    </row>
    <row r="6" spans="1:40" ht="10" customHeight="1">
      <c r="A6" s="78"/>
      <c r="B6" s="86"/>
      <c r="C6" s="86"/>
      <c r="D6" s="86"/>
      <c r="E6" s="86"/>
      <c r="F6" s="86"/>
      <c r="G6" s="86"/>
      <c r="H6" s="86"/>
      <c r="I6" s="86"/>
      <c r="J6" s="86"/>
      <c r="K6" s="86"/>
      <c r="L6" s="86"/>
      <c r="M6" s="86"/>
      <c r="N6" s="86"/>
      <c r="O6" s="86"/>
      <c r="P6" s="86"/>
      <c r="Q6" s="86"/>
      <c r="R6" s="86"/>
      <c r="S6" s="86"/>
      <c r="T6" s="86"/>
      <c r="U6" s="86"/>
      <c r="V6" s="86"/>
      <c r="W6" s="86"/>
      <c r="X6" s="82"/>
      <c r="Y6" s="82"/>
      <c r="Z6" s="82"/>
      <c r="AA6" s="82"/>
      <c r="AB6" s="82"/>
      <c r="AC6" s="82"/>
      <c r="AD6" s="82"/>
      <c r="AE6" s="82"/>
      <c r="AF6" s="82"/>
      <c r="AG6" s="82"/>
      <c r="AH6" s="82"/>
      <c r="AI6" s="82"/>
      <c r="AJ6" s="82"/>
      <c r="AK6" s="82"/>
      <c r="AL6" s="82"/>
      <c r="AM6" s="78"/>
      <c r="AN6" s="78"/>
    </row>
    <row r="7" spans="1:40" ht="15" customHeight="1">
      <c r="A7" s="373" t="s">
        <v>152</v>
      </c>
      <c r="B7" s="377" t="s">
        <v>153</v>
      </c>
      <c r="C7" s="379" t="s">
        <v>154</v>
      </c>
      <c r="D7" s="351" t="s">
        <v>155</v>
      </c>
      <c r="E7" s="371" t="s">
        <v>156</v>
      </c>
      <c r="F7" s="382" t="s">
        <v>157</v>
      </c>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3" t="s">
        <v>158</v>
      </c>
      <c r="AL7" s="357" t="s">
        <v>159</v>
      </c>
      <c r="AM7" s="376" t="s">
        <v>160</v>
      </c>
      <c r="AN7" s="376"/>
    </row>
    <row r="8" spans="1:40" ht="15" customHeight="1">
      <c r="A8" s="373"/>
      <c r="B8" s="378"/>
      <c r="C8" s="380"/>
      <c r="D8" s="351"/>
      <c r="E8" s="371"/>
      <c r="F8" s="351" t="s">
        <v>1</v>
      </c>
      <c r="G8" s="351"/>
      <c r="H8" s="351"/>
      <c r="I8" s="351"/>
      <c r="J8" s="351"/>
      <c r="K8" s="351"/>
      <c r="L8" s="351"/>
      <c r="M8" s="351" t="s">
        <v>2</v>
      </c>
      <c r="N8" s="351"/>
      <c r="O8" s="351"/>
      <c r="P8" s="351"/>
      <c r="Q8" s="351"/>
      <c r="R8" s="351"/>
      <c r="S8" s="351"/>
      <c r="T8" s="351" t="s">
        <v>3</v>
      </c>
      <c r="U8" s="351"/>
      <c r="V8" s="351"/>
      <c r="W8" s="351"/>
      <c r="X8" s="351"/>
      <c r="Y8" s="351"/>
      <c r="Z8" s="351"/>
      <c r="AA8" s="351" t="s">
        <v>4</v>
      </c>
      <c r="AB8" s="351"/>
      <c r="AC8" s="351"/>
      <c r="AD8" s="351"/>
      <c r="AE8" s="351"/>
      <c r="AF8" s="351"/>
      <c r="AG8" s="351"/>
      <c r="AH8" s="351" t="s">
        <v>161</v>
      </c>
      <c r="AI8" s="351"/>
      <c r="AJ8" s="351"/>
      <c r="AK8" s="383"/>
      <c r="AL8" s="357"/>
      <c r="AM8" s="376"/>
      <c r="AN8" s="376"/>
    </row>
    <row r="9" spans="1:40" ht="15" customHeight="1">
      <c r="A9" s="373"/>
      <c r="B9" s="384" t="s">
        <v>201</v>
      </c>
      <c r="C9" s="380"/>
      <c r="D9" s="351"/>
      <c r="E9" s="371"/>
      <c r="F9" s="90">
        <f>DATE($M$2,$S$2,1)</f>
        <v>45992</v>
      </c>
      <c r="G9" s="90">
        <f>DATE($M$2,$S$2,2)</f>
        <v>45993</v>
      </c>
      <c r="H9" s="90">
        <f>DATE($M$2,$S$2,3)</f>
        <v>45994</v>
      </c>
      <c r="I9" s="90">
        <f>DATE($M$2,$S$2,4)</f>
        <v>45995</v>
      </c>
      <c r="J9" s="90">
        <f>DATE($M$2,$S$2,5)</f>
        <v>45996</v>
      </c>
      <c r="K9" s="90">
        <f>DATE($M$2,$S$2,6)</f>
        <v>45997</v>
      </c>
      <c r="L9" s="90">
        <f>DATE($M$2,$S$2,7)</f>
        <v>45998</v>
      </c>
      <c r="M9" s="90">
        <f>DATE($M$2,$S$2,8)</f>
        <v>45999</v>
      </c>
      <c r="N9" s="90">
        <f>DATE($M$2,$S$2,9)</f>
        <v>46000</v>
      </c>
      <c r="O9" s="90">
        <f>DATE($M$2,$S$2,10)</f>
        <v>46001</v>
      </c>
      <c r="P9" s="90">
        <f>DATE($M$2,$S$2,11)</f>
        <v>46002</v>
      </c>
      <c r="Q9" s="90">
        <f>DATE($M$2,$S$2,12)</f>
        <v>46003</v>
      </c>
      <c r="R9" s="90">
        <f>DATE($M$2,$S$2,13)</f>
        <v>46004</v>
      </c>
      <c r="S9" s="90">
        <f>DATE($M$2,$S$2,14)</f>
        <v>46005</v>
      </c>
      <c r="T9" s="90">
        <f>DATE($M$2,$S$2,15)</f>
        <v>46006</v>
      </c>
      <c r="U9" s="90">
        <f>DATE($M$2,$S$2,16)</f>
        <v>46007</v>
      </c>
      <c r="V9" s="90">
        <f>DATE($M$2,$S$2,17)</f>
        <v>46008</v>
      </c>
      <c r="W9" s="90">
        <f>DATE($M$2,$S$2,18)</f>
        <v>46009</v>
      </c>
      <c r="X9" s="90">
        <f>DATE($M$2,$S$2,19)</f>
        <v>46010</v>
      </c>
      <c r="Y9" s="90">
        <f>DATE($M$2,$S$2,20)</f>
        <v>46011</v>
      </c>
      <c r="Z9" s="90">
        <f>DATE($M$2,$S$2,21)</f>
        <v>46012</v>
      </c>
      <c r="AA9" s="90">
        <f>DATE($M$2,$S$2,22)</f>
        <v>46013</v>
      </c>
      <c r="AB9" s="90">
        <f>DATE($M$2,$S$2,23)</f>
        <v>46014</v>
      </c>
      <c r="AC9" s="90">
        <f>DATE($M$2,$S$2,24)</f>
        <v>46015</v>
      </c>
      <c r="AD9" s="90">
        <f>DATE($M$2,$S$2,25)</f>
        <v>46016</v>
      </c>
      <c r="AE9" s="90">
        <f>DATE($M$2,$S$2,26)</f>
        <v>46017</v>
      </c>
      <c r="AF9" s="90">
        <f>DATE($M$2,$S$2,27)</f>
        <v>46018</v>
      </c>
      <c r="AG9" s="90">
        <f>DATE($M$2,$S$2,28)</f>
        <v>46019</v>
      </c>
      <c r="AH9" s="90">
        <f>IF(DAY(EOMONTH(F9,0))&lt;29,"",DATE($M$2,$S$2,29))</f>
        <v>46020</v>
      </c>
      <c r="AI9" s="90">
        <f>IF(DAY(EOMONTH(F9,0))&lt;30,"",DATE($M$2,$S$2,30))</f>
        <v>46021</v>
      </c>
      <c r="AJ9" s="90">
        <f>IF(DAY(EOMONTH(F9,0))&lt;31,"",DATE($M$2,$S$2,31))</f>
        <v>46022</v>
      </c>
      <c r="AK9" s="383"/>
      <c r="AL9" s="357"/>
      <c r="AM9" s="376"/>
      <c r="AN9" s="376"/>
    </row>
    <row r="10" spans="1:40" ht="15" customHeight="1">
      <c r="A10" s="373"/>
      <c r="B10" s="385"/>
      <c r="C10" s="381"/>
      <c r="D10" s="351"/>
      <c r="E10" s="371"/>
      <c r="F10" s="91">
        <f>DATE($M$2,$S$2,1)</f>
        <v>45992</v>
      </c>
      <c r="G10" s="91">
        <f>DATE($M$2,$S$2,2)</f>
        <v>45993</v>
      </c>
      <c r="H10" s="91">
        <f>DATE($M$2,$S$2,3)</f>
        <v>45994</v>
      </c>
      <c r="I10" s="91">
        <f>DATE($M$2,$S$2,4)</f>
        <v>45995</v>
      </c>
      <c r="J10" s="91">
        <f>DATE($M$2,$S$2,5)</f>
        <v>45996</v>
      </c>
      <c r="K10" s="91">
        <f>DATE($M$2,$S$2,6)</f>
        <v>45997</v>
      </c>
      <c r="L10" s="91">
        <f>DATE($M$2,$S$2,7)</f>
        <v>45998</v>
      </c>
      <c r="M10" s="91">
        <f>DATE($M$2,$S$2,8)</f>
        <v>45999</v>
      </c>
      <c r="N10" s="91">
        <f>DATE($M$2,$S$2,9)</f>
        <v>46000</v>
      </c>
      <c r="O10" s="91">
        <f>DATE($M$2,$S$2,10)</f>
        <v>46001</v>
      </c>
      <c r="P10" s="91">
        <f>DATE($M$2,$S$2,11)</f>
        <v>46002</v>
      </c>
      <c r="Q10" s="91">
        <f>DATE($M$2,$S$2,12)</f>
        <v>46003</v>
      </c>
      <c r="R10" s="91">
        <f>DATE($M$2,$S$2,13)</f>
        <v>46004</v>
      </c>
      <c r="S10" s="91">
        <f>DATE($M$2,$S$2,14)</f>
        <v>46005</v>
      </c>
      <c r="T10" s="91">
        <f>DATE($M$2,$S$2,15)</f>
        <v>46006</v>
      </c>
      <c r="U10" s="91">
        <f>DATE($M$2,$S$2,16)</f>
        <v>46007</v>
      </c>
      <c r="V10" s="91">
        <f>DATE($M$2,$S$2,17)</f>
        <v>46008</v>
      </c>
      <c r="W10" s="91">
        <f>DATE($M$2,$S$2,18)</f>
        <v>46009</v>
      </c>
      <c r="X10" s="91">
        <f>DATE($M$2,$S$2,19)</f>
        <v>46010</v>
      </c>
      <c r="Y10" s="91">
        <f>DATE($M$2,$S$2,20)</f>
        <v>46011</v>
      </c>
      <c r="Z10" s="91">
        <f>DATE($M$2,$S$2,21)</f>
        <v>46012</v>
      </c>
      <c r="AA10" s="91">
        <f>DATE($M$2,$S$2,22)</f>
        <v>46013</v>
      </c>
      <c r="AB10" s="91">
        <f>DATE($M$2,$S$2,23)</f>
        <v>46014</v>
      </c>
      <c r="AC10" s="91">
        <f>DATE($M$2,$S$2,24)</f>
        <v>46015</v>
      </c>
      <c r="AD10" s="91">
        <f>DATE($M$2,$S$2,25)</f>
        <v>46016</v>
      </c>
      <c r="AE10" s="91">
        <f>DATE($M$2,$S$2,26)</f>
        <v>46017</v>
      </c>
      <c r="AF10" s="91">
        <f>DATE($M$2,$S$2,27)</f>
        <v>46018</v>
      </c>
      <c r="AG10" s="91">
        <f>DATE($M$2,$S$2,28)</f>
        <v>46019</v>
      </c>
      <c r="AH10" s="91">
        <f>IF(DAY(EOMONTH(F10,0))&lt;29,"",DATE($M$2,$S$2,29))</f>
        <v>46020</v>
      </c>
      <c r="AI10" s="91">
        <f>IF(DAY(EOMONTH(F10,0))&lt;30,"",DATE($M$2,$S$2,30))</f>
        <v>46021</v>
      </c>
      <c r="AJ10" s="91">
        <f>IF(DAY(EOMONTH(F10,0))&lt;31,"",DATE($M$2,$S$2,31))</f>
        <v>46022</v>
      </c>
      <c r="AK10" s="383"/>
      <c r="AL10" s="357"/>
      <c r="AM10" s="376"/>
      <c r="AN10" s="376"/>
    </row>
    <row r="11" spans="1:40" ht="18" customHeight="1">
      <c r="A11" s="87">
        <v>1</v>
      </c>
      <c r="B11" s="110" t="s">
        <v>202</v>
      </c>
      <c r="C11" s="92" t="s">
        <v>172</v>
      </c>
      <c r="D11" s="111"/>
      <c r="E11" s="112" t="s">
        <v>172</v>
      </c>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f>+SUM(F11:AJ11)</f>
        <v>0</v>
      </c>
      <c r="AL11" s="95">
        <f>IF($AK$3="４週",AK11/4,AK11/(DAY(EOMONTH($F$9,0))/7))</f>
        <v>0</v>
      </c>
      <c r="AM11" s="370"/>
      <c r="AN11" s="370"/>
    </row>
    <row r="12" spans="1:40" ht="18" customHeight="1">
      <c r="A12" s="87">
        <v>2</v>
      </c>
      <c r="B12" s="110" t="s">
        <v>217</v>
      </c>
      <c r="C12" s="92" t="s">
        <v>174</v>
      </c>
      <c r="D12" s="111"/>
      <c r="E12" s="112" t="s">
        <v>174</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 t="shared" ref="AK12:AK31" si="0">+SUM(F12:AJ12)</f>
        <v>0</v>
      </c>
      <c r="AL12" s="95">
        <f t="shared" ref="AL12:AL30" si="1">IF($AK$3="４週",AK12/4,AK12/(DAY(EOMONTH($F$9,0))/7))</f>
        <v>0</v>
      </c>
      <c r="AM12" s="370"/>
      <c r="AN12" s="370"/>
    </row>
    <row r="13" spans="1:40" ht="18" customHeight="1">
      <c r="A13" s="87">
        <v>3</v>
      </c>
      <c r="B13" s="110" t="s">
        <v>241</v>
      </c>
      <c r="C13" s="92" t="s">
        <v>176</v>
      </c>
      <c r="D13" s="111"/>
      <c r="E13" s="112" t="s">
        <v>176</v>
      </c>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si="0"/>
        <v>0</v>
      </c>
      <c r="AL13" s="95">
        <f t="shared" si="1"/>
        <v>0</v>
      </c>
      <c r="AM13" s="370"/>
      <c r="AN13" s="370"/>
    </row>
    <row r="14" spans="1:40" ht="18" customHeight="1">
      <c r="A14" s="87">
        <v>4</v>
      </c>
      <c r="B14" s="110" t="s">
        <v>224</v>
      </c>
      <c r="C14" s="92" t="s">
        <v>178</v>
      </c>
      <c r="D14" s="111"/>
      <c r="E14" s="112" t="s">
        <v>178</v>
      </c>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0"/>
        <v>0</v>
      </c>
      <c r="AL14" s="95">
        <f t="shared" si="1"/>
        <v>0</v>
      </c>
      <c r="AM14" s="370"/>
      <c r="AN14" s="370"/>
    </row>
    <row r="15" spans="1:40" ht="18" customHeight="1">
      <c r="A15" s="87">
        <v>5</v>
      </c>
      <c r="B15" s="110"/>
      <c r="C15" s="92"/>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0"/>
        <v>0</v>
      </c>
      <c r="AL15" s="95">
        <f t="shared" si="1"/>
        <v>0</v>
      </c>
      <c r="AM15" s="370"/>
      <c r="AN15" s="370"/>
    </row>
    <row r="16" spans="1:40" ht="18" customHeight="1">
      <c r="A16" s="87">
        <v>6</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0"/>
        <v>0</v>
      </c>
      <c r="AL16" s="95">
        <f t="shared" si="1"/>
        <v>0</v>
      </c>
      <c r="AM16" s="370"/>
      <c r="AN16" s="370"/>
    </row>
    <row r="17" spans="1:40" ht="18" customHeight="1">
      <c r="A17" s="87">
        <v>7</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0"/>
        <v>0</v>
      </c>
      <c r="AL17" s="95">
        <f t="shared" si="1"/>
        <v>0</v>
      </c>
      <c r="AM17" s="370"/>
      <c r="AN17" s="370"/>
    </row>
    <row r="18" spans="1:40" ht="18" customHeight="1">
      <c r="A18" s="87">
        <v>8</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0"/>
        <v>0</v>
      </c>
      <c r="AL18" s="95">
        <f t="shared" si="1"/>
        <v>0</v>
      </c>
      <c r="AM18" s="370"/>
      <c r="AN18" s="370"/>
    </row>
    <row r="19" spans="1:40" ht="18" customHeight="1">
      <c r="A19" s="87">
        <v>9</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0"/>
        <v>0</v>
      </c>
      <c r="AL19" s="95">
        <f t="shared" si="1"/>
        <v>0</v>
      </c>
      <c r="AM19" s="370"/>
      <c r="AN19" s="370"/>
    </row>
    <row r="20" spans="1:40" ht="18" customHeight="1">
      <c r="A20" s="87">
        <v>10</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0"/>
        <v>0</v>
      </c>
      <c r="AL20" s="95">
        <f t="shared" si="1"/>
        <v>0</v>
      </c>
      <c r="AM20" s="370"/>
      <c r="AN20" s="370"/>
    </row>
    <row r="21" spans="1:40" ht="18" customHeight="1">
      <c r="A21" s="87">
        <v>11</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0"/>
        <v>0</v>
      </c>
      <c r="AL21" s="95">
        <f t="shared" si="1"/>
        <v>0</v>
      </c>
      <c r="AM21" s="370"/>
      <c r="AN21" s="370"/>
    </row>
    <row r="22" spans="1:40" ht="18" customHeight="1">
      <c r="A22" s="87">
        <v>12</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0"/>
        <v>0</v>
      </c>
      <c r="AL22" s="95">
        <f t="shared" si="1"/>
        <v>0</v>
      </c>
      <c r="AM22" s="370"/>
      <c r="AN22" s="370"/>
    </row>
    <row r="23" spans="1:40" ht="18" customHeight="1">
      <c r="A23" s="87">
        <v>13</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0"/>
        <v>0</v>
      </c>
      <c r="AL23" s="95">
        <f t="shared" si="1"/>
        <v>0</v>
      </c>
      <c r="AM23" s="370"/>
      <c r="AN23" s="370"/>
    </row>
    <row r="24" spans="1:40" ht="18" customHeight="1">
      <c r="A24" s="87">
        <v>14</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0"/>
        <v>0</v>
      </c>
      <c r="AL24" s="95">
        <f t="shared" si="1"/>
        <v>0</v>
      </c>
      <c r="AM24" s="370"/>
      <c r="AN24" s="370"/>
    </row>
    <row r="25" spans="1:40" ht="18" customHeight="1">
      <c r="A25" s="87">
        <v>15</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0"/>
        <v>0</v>
      </c>
      <c r="AL25" s="95">
        <f t="shared" si="1"/>
        <v>0</v>
      </c>
      <c r="AM25" s="370"/>
      <c r="AN25" s="370"/>
    </row>
    <row r="26" spans="1:40" ht="18" customHeight="1">
      <c r="A26" s="87">
        <v>16</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0"/>
        <v>0</v>
      </c>
      <c r="AL26" s="95">
        <f t="shared" si="1"/>
        <v>0</v>
      </c>
      <c r="AM26" s="370"/>
      <c r="AN26" s="370"/>
    </row>
    <row r="27" spans="1:40" ht="18" customHeight="1">
      <c r="A27" s="87">
        <v>17</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0"/>
        <v>0</v>
      </c>
      <c r="AL27" s="95">
        <f t="shared" si="1"/>
        <v>0</v>
      </c>
      <c r="AM27" s="370"/>
      <c r="AN27" s="370"/>
    </row>
    <row r="28" spans="1:40" ht="18" customHeight="1">
      <c r="A28" s="87">
        <v>18</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0"/>
        <v>0</v>
      </c>
      <c r="AL28" s="95">
        <f t="shared" si="1"/>
        <v>0</v>
      </c>
      <c r="AM28" s="370"/>
      <c r="AN28" s="370"/>
    </row>
    <row r="29" spans="1:40" ht="18" customHeight="1">
      <c r="A29" s="87">
        <v>19</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0"/>
        <v>0</v>
      </c>
      <c r="AL29" s="95">
        <f t="shared" si="1"/>
        <v>0</v>
      </c>
      <c r="AM29" s="370"/>
      <c r="AN29" s="370"/>
    </row>
    <row r="30" spans="1:40" ht="18" customHeight="1">
      <c r="A30" s="87">
        <v>20</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0"/>
        <v>0</v>
      </c>
      <c r="AL30" s="95">
        <f t="shared" si="1"/>
        <v>0</v>
      </c>
      <c r="AM30" s="370"/>
      <c r="AN30" s="370"/>
    </row>
    <row r="31" spans="1:40" ht="18" customHeight="1">
      <c r="A31" s="371" t="s">
        <v>36</v>
      </c>
      <c r="B31" s="372"/>
      <c r="C31" s="372"/>
      <c r="D31" s="372"/>
      <c r="E31" s="372"/>
      <c r="F31" s="96">
        <f>+SUM(F11:F30)</f>
        <v>0</v>
      </c>
      <c r="G31" s="96">
        <f t="shared" ref="G31:AJ31" si="2">+SUM(G11:G30)</f>
        <v>0</v>
      </c>
      <c r="H31" s="96">
        <f t="shared" si="2"/>
        <v>0</v>
      </c>
      <c r="I31" s="96">
        <f t="shared" si="2"/>
        <v>0</v>
      </c>
      <c r="J31" s="96">
        <f t="shared" si="2"/>
        <v>0</v>
      </c>
      <c r="K31" s="96">
        <f t="shared" si="2"/>
        <v>0</v>
      </c>
      <c r="L31" s="96">
        <f t="shared" si="2"/>
        <v>0</v>
      </c>
      <c r="M31" s="96">
        <f t="shared" si="2"/>
        <v>0</v>
      </c>
      <c r="N31" s="96">
        <f t="shared" si="2"/>
        <v>0</v>
      </c>
      <c r="O31" s="96">
        <f t="shared" si="2"/>
        <v>0</v>
      </c>
      <c r="P31" s="96">
        <f t="shared" si="2"/>
        <v>0</v>
      </c>
      <c r="Q31" s="96">
        <f t="shared" si="2"/>
        <v>0</v>
      </c>
      <c r="R31" s="96">
        <f t="shared" si="2"/>
        <v>0</v>
      </c>
      <c r="S31" s="96">
        <f t="shared" si="2"/>
        <v>0</v>
      </c>
      <c r="T31" s="96">
        <f t="shared" si="2"/>
        <v>0</v>
      </c>
      <c r="U31" s="96">
        <f t="shared" si="2"/>
        <v>0</v>
      </c>
      <c r="V31" s="96">
        <f t="shared" si="2"/>
        <v>0</v>
      </c>
      <c r="W31" s="96">
        <f t="shared" si="2"/>
        <v>0</v>
      </c>
      <c r="X31" s="96">
        <f t="shared" si="2"/>
        <v>0</v>
      </c>
      <c r="Y31" s="96">
        <f t="shared" si="2"/>
        <v>0</v>
      </c>
      <c r="Z31" s="96">
        <f t="shared" si="2"/>
        <v>0</v>
      </c>
      <c r="AA31" s="96">
        <f t="shared" si="2"/>
        <v>0</v>
      </c>
      <c r="AB31" s="96">
        <f t="shared" si="2"/>
        <v>0</v>
      </c>
      <c r="AC31" s="96">
        <f t="shared" si="2"/>
        <v>0</v>
      </c>
      <c r="AD31" s="96">
        <f t="shared" si="2"/>
        <v>0</v>
      </c>
      <c r="AE31" s="96">
        <f t="shared" si="2"/>
        <v>0</v>
      </c>
      <c r="AF31" s="96">
        <f t="shared" si="2"/>
        <v>0</v>
      </c>
      <c r="AG31" s="96">
        <f t="shared" si="2"/>
        <v>0</v>
      </c>
      <c r="AH31" s="96">
        <f t="shared" si="2"/>
        <v>0</v>
      </c>
      <c r="AI31" s="96">
        <f t="shared" si="2"/>
        <v>0</v>
      </c>
      <c r="AJ31" s="96">
        <f t="shared" si="2"/>
        <v>0</v>
      </c>
      <c r="AK31" s="94">
        <f t="shared" si="0"/>
        <v>0</v>
      </c>
      <c r="AL31" s="95">
        <f>IF($AK$3="４週",AK31/4,AK31/(DAY(EOMONTH($F$9,0))/7))</f>
        <v>0</v>
      </c>
      <c r="AM31" s="373"/>
      <c r="AN31" s="373"/>
    </row>
    <row r="32" spans="1:40" ht="18" customHeight="1">
      <c r="A32" s="372" t="s">
        <v>162</v>
      </c>
      <c r="B32" s="372"/>
      <c r="C32" s="372"/>
      <c r="D32" s="372"/>
      <c r="E32" s="374"/>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6"/>
      <c r="AL32" s="98"/>
      <c r="AM32" s="373"/>
      <c r="AN32" s="373"/>
    </row>
    <row r="33" spans="1:43" ht="15" customHeight="1">
      <c r="A33" s="351" t="s">
        <v>359</v>
      </c>
      <c r="B33" s="351"/>
      <c r="C33" s="351"/>
      <c r="D33" s="351"/>
      <c r="E33" s="351"/>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137"/>
      <c r="AM33" s="375"/>
      <c r="AN33" s="375"/>
    </row>
    <row r="34" spans="1:43" ht="15" customHeight="1">
      <c r="A34" s="86"/>
      <c r="B34" s="86"/>
      <c r="C34" s="86"/>
      <c r="D34" s="86"/>
      <c r="E34" s="86"/>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86"/>
      <c r="AL34" s="86"/>
      <c r="AM34" s="78"/>
    </row>
    <row r="35" spans="1:43"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3" ht="21" customHeight="1">
      <c r="A36" s="77" t="s">
        <v>220</v>
      </c>
      <c r="B36" s="86"/>
      <c r="C36" s="86"/>
      <c r="D36" s="86"/>
      <c r="E36" s="86"/>
      <c r="F36" s="86"/>
      <c r="G36" s="99"/>
      <c r="H36" s="99"/>
      <c r="I36" s="99"/>
      <c r="J36" s="99"/>
      <c r="K36" s="99"/>
      <c r="L36" s="99"/>
      <c r="M36" s="99"/>
      <c r="N36" s="99"/>
      <c r="O36" s="99"/>
      <c r="AM36" s="86"/>
      <c r="AN36" s="78"/>
    </row>
    <row r="37" spans="1:43" ht="25" customHeight="1">
      <c r="A37" s="351"/>
      <c r="B37" s="351"/>
      <c r="C37" s="351"/>
      <c r="D37" s="121">
        <v>4</v>
      </c>
      <c r="E37" s="121">
        <v>5</v>
      </c>
      <c r="F37" s="369">
        <v>6</v>
      </c>
      <c r="G37" s="369"/>
      <c r="H37" s="369"/>
      <c r="I37" s="369">
        <v>7</v>
      </c>
      <c r="J37" s="369"/>
      <c r="K37" s="369"/>
      <c r="L37" s="369">
        <v>8</v>
      </c>
      <c r="M37" s="369"/>
      <c r="N37" s="369"/>
      <c r="O37" s="369">
        <v>9</v>
      </c>
      <c r="P37" s="369"/>
      <c r="Q37" s="369"/>
      <c r="R37" s="369">
        <v>10</v>
      </c>
      <c r="S37" s="369"/>
      <c r="T37" s="369"/>
      <c r="U37" s="369">
        <v>11</v>
      </c>
      <c r="V37" s="369"/>
      <c r="W37" s="369"/>
      <c r="X37" s="369">
        <v>12</v>
      </c>
      <c r="Y37" s="369"/>
      <c r="Z37" s="369"/>
      <c r="AA37" s="369">
        <v>1</v>
      </c>
      <c r="AB37" s="369"/>
      <c r="AC37" s="369"/>
      <c r="AD37" s="369">
        <v>2</v>
      </c>
      <c r="AE37" s="369"/>
      <c r="AF37" s="369"/>
      <c r="AG37" s="369">
        <v>3</v>
      </c>
      <c r="AH37" s="369"/>
      <c r="AI37" s="369"/>
      <c r="AJ37" s="351" t="s">
        <v>5</v>
      </c>
      <c r="AK37" s="351"/>
      <c r="AL37" s="89" t="s">
        <v>221</v>
      </c>
      <c r="AM37" s="113"/>
      <c r="AN37" s="113"/>
      <c r="AO37" s="113"/>
      <c r="AP37" s="113"/>
      <c r="AQ37" s="113"/>
    </row>
    <row r="38" spans="1:43" ht="25" customHeight="1">
      <c r="A38" s="360" t="s">
        <v>222</v>
      </c>
      <c r="B38" s="360"/>
      <c r="C38" s="360"/>
      <c r="D38" s="96">
        <f>SUM(D39:D40)</f>
        <v>0</v>
      </c>
      <c r="E38" s="96">
        <f>SUM(E39:E40)</f>
        <v>0</v>
      </c>
      <c r="F38" s="358">
        <f>SUM(F39:H40)</f>
        <v>0</v>
      </c>
      <c r="G38" s="358"/>
      <c r="H38" s="358"/>
      <c r="I38" s="358">
        <f>SUM(I39:K40)</f>
        <v>0</v>
      </c>
      <c r="J38" s="358"/>
      <c r="K38" s="358"/>
      <c r="L38" s="358">
        <f>SUM(L39:N40)</f>
        <v>0</v>
      </c>
      <c r="M38" s="358"/>
      <c r="N38" s="358"/>
      <c r="O38" s="358">
        <f>SUM(O39:Q40)</f>
        <v>0</v>
      </c>
      <c r="P38" s="358"/>
      <c r="Q38" s="358"/>
      <c r="R38" s="358">
        <f>SUM(R39:T40)</f>
        <v>0</v>
      </c>
      <c r="S38" s="358"/>
      <c r="T38" s="358"/>
      <c r="U38" s="358">
        <f>SUM(U39:W40)</f>
        <v>0</v>
      </c>
      <c r="V38" s="358"/>
      <c r="W38" s="358"/>
      <c r="X38" s="358">
        <f>SUM(X39:Z40)</f>
        <v>0</v>
      </c>
      <c r="Y38" s="358"/>
      <c r="Z38" s="358"/>
      <c r="AA38" s="358">
        <f>SUM(AA39:AC40)</f>
        <v>0</v>
      </c>
      <c r="AB38" s="358"/>
      <c r="AC38" s="358"/>
      <c r="AD38" s="358">
        <f>SUM(AD39:AF40)</f>
        <v>0</v>
      </c>
      <c r="AE38" s="358"/>
      <c r="AF38" s="358"/>
      <c r="AG38" s="358">
        <f>SUM(AG39:AI40)</f>
        <v>0</v>
      </c>
      <c r="AH38" s="358"/>
      <c r="AI38" s="358"/>
      <c r="AJ38" s="347">
        <f>SUM(D38:AI38)</f>
        <v>0</v>
      </c>
      <c r="AK38" s="347"/>
      <c r="AL38" s="123" t="e">
        <f>ROUNDUP(AJ38/AJ41,1)</f>
        <v>#DIV/0!</v>
      </c>
      <c r="AM38" s="113"/>
      <c r="AN38" s="113"/>
      <c r="AO38" s="113"/>
      <c r="AP38" s="113"/>
      <c r="AQ38" s="113"/>
    </row>
    <row r="39" spans="1:43" ht="25" customHeight="1">
      <c r="A39" s="392" t="s">
        <v>242</v>
      </c>
      <c r="B39" s="392"/>
      <c r="C39" s="392"/>
      <c r="D39" s="93"/>
      <c r="E39" s="93"/>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47">
        <f>SUM(D39:AI39)</f>
        <v>0</v>
      </c>
      <c r="AK39" s="347"/>
      <c r="AL39" s="123" t="e">
        <f>ROUNDUP(AJ39/AJ41,1)</f>
        <v>#DIV/0!</v>
      </c>
      <c r="AM39" s="113"/>
      <c r="AN39" s="113"/>
      <c r="AO39" s="113"/>
      <c r="AP39" s="113"/>
      <c r="AQ39" s="113"/>
    </row>
    <row r="40" spans="1:43" ht="25" customHeight="1">
      <c r="A40" s="392" t="s">
        <v>243</v>
      </c>
      <c r="B40" s="392"/>
      <c r="C40" s="392"/>
      <c r="D40" s="93"/>
      <c r="E40" s="93"/>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47">
        <f>SUM(D40:AI40)</f>
        <v>0</v>
      </c>
      <c r="AK40" s="347"/>
      <c r="AL40" s="123" t="e">
        <f>ROUNDUP(AJ40/AJ41,1)</f>
        <v>#DIV/0!</v>
      </c>
      <c r="AM40" s="113"/>
      <c r="AN40" s="113"/>
      <c r="AO40" s="113"/>
      <c r="AP40" s="113"/>
      <c r="AQ40" s="113"/>
    </row>
    <row r="41" spans="1:43" ht="25" customHeight="1">
      <c r="A41" s="360" t="s">
        <v>223</v>
      </c>
      <c r="B41" s="360"/>
      <c r="C41" s="360"/>
      <c r="D41" s="93"/>
      <c r="E41" s="93"/>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47">
        <f>+SUM(D41:AI41)</f>
        <v>0</v>
      </c>
      <c r="AK41" s="347"/>
      <c r="AL41" s="124"/>
      <c r="AM41" s="113"/>
      <c r="AN41" s="113"/>
      <c r="AO41" s="113"/>
      <c r="AP41" s="113"/>
      <c r="AQ41" s="113"/>
    </row>
    <row r="42" spans="1:43" ht="5.15" customHeight="1">
      <c r="A42" s="106"/>
      <c r="B42" s="106"/>
      <c r="C42" s="106"/>
      <c r="D42" s="113"/>
      <c r="E42" s="113"/>
      <c r="F42" s="113"/>
      <c r="G42" s="113"/>
      <c r="H42" s="113"/>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114"/>
      <c r="AK42" s="99"/>
      <c r="AL42" s="86"/>
      <c r="AM42" s="86"/>
      <c r="AN42" s="78"/>
    </row>
    <row r="43" spans="1:43" ht="18" customHeight="1">
      <c r="A43" s="77" t="s">
        <v>205</v>
      </c>
      <c r="B43" s="99"/>
      <c r="D43" s="99"/>
      <c r="E43" s="99"/>
      <c r="F43" s="99"/>
      <c r="G43" s="99"/>
      <c r="H43" s="99"/>
      <c r="I43" s="113"/>
      <c r="J43" s="113"/>
      <c r="K43" s="113"/>
      <c r="L43" s="113"/>
      <c r="M43" s="113"/>
      <c r="N43" s="113"/>
      <c r="O43" s="99"/>
      <c r="P43" s="99"/>
      <c r="Q43" s="99"/>
      <c r="R43" s="99"/>
      <c r="S43" s="99"/>
      <c r="T43" s="99"/>
      <c r="U43" s="99"/>
      <c r="V43" s="99"/>
      <c r="W43" s="86"/>
      <c r="X43" s="99"/>
      <c r="Y43" s="99"/>
      <c r="Z43" s="99"/>
      <c r="AA43" s="99"/>
      <c r="AB43" s="99"/>
      <c r="AC43" s="99"/>
      <c r="AD43" s="99"/>
      <c r="AE43" s="99"/>
      <c r="AF43" s="99"/>
      <c r="AG43" s="99"/>
      <c r="AH43" s="99"/>
      <c r="AI43" s="99"/>
      <c r="AJ43" s="114"/>
      <c r="AK43" s="99"/>
      <c r="AL43" s="86"/>
      <c r="AM43" s="86"/>
      <c r="AN43" s="78"/>
    </row>
    <row r="44" spans="1:43" ht="18" customHeight="1">
      <c r="A44" s="351" t="s">
        <v>206</v>
      </c>
      <c r="B44" s="351"/>
      <c r="C44" s="351" t="s">
        <v>217</v>
      </c>
      <c r="D44" s="351"/>
      <c r="E44" s="357" t="s">
        <v>224</v>
      </c>
      <c r="F44" s="357"/>
      <c r="G44" s="357"/>
      <c r="H44" s="357"/>
      <c r="I44" s="113"/>
      <c r="J44" s="113"/>
      <c r="K44" s="113"/>
      <c r="L44" s="113"/>
      <c r="M44" s="113"/>
      <c r="N44" s="113"/>
      <c r="O44" s="113"/>
      <c r="P44" s="113"/>
      <c r="Q44" s="113"/>
      <c r="R44" s="113"/>
      <c r="S44" s="113"/>
      <c r="T44" s="113"/>
      <c r="U44" s="113"/>
      <c r="W44" s="86"/>
      <c r="X44" s="99"/>
      <c r="Y44" s="99"/>
      <c r="Z44" s="99"/>
      <c r="AA44" s="99"/>
      <c r="AB44" s="99"/>
      <c r="AC44" s="99"/>
      <c r="AD44" s="99"/>
      <c r="AE44" s="99"/>
      <c r="AF44" s="99"/>
      <c r="AG44" s="99"/>
      <c r="AH44" s="99"/>
      <c r="AI44" s="99"/>
      <c r="AJ44" s="114"/>
      <c r="AK44" s="99"/>
      <c r="AL44" s="86"/>
      <c r="AM44" s="86"/>
      <c r="AN44" s="78"/>
    </row>
    <row r="45" spans="1:43" ht="18" customHeight="1">
      <c r="A45" s="357" t="s">
        <v>207</v>
      </c>
      <c r="B45" s="357"/>
      <c r="C45" s="358" t="e">
        <f>ROUNDDOWN(IF(AL38&lt;=60,1,1+ROUNDUP((AL38-60)/40,0)),1)</f>
        <v>#DIV/0!</v>
      </c>
      <c r="D45" s="358"/>
      <c r="E45" s="358" t="e">
        <f>ROUNDDOWN(AL39/6+AL40/10,1)</f>
        <v>#DIV/0!</v>
      </c>
      <c r="F45" s="358"/>
      <c r="G45" s="358"/>
      <c r="H45" s="358"/>
      <c r="I45" s="113"/>
      <c r="J45" s="113"/>
      <c r="K45" s="113"/>
      <c r="L45" s="113"/>
      <c r="M45" s="113"/>
      <c r="N45" s="113"/>
      <c r="O45" s="113"/>
      <c r="P45" s="113"/>
      <c r="Q45" s="113"/>
      <c r="R45" s="113"/>
      <c r="S45" s="113"/>
      <c r="T45" s="113"/>
      <c r="U45" s="113"/>
      <c r="W45" s="86"/>
      <c r="X45" s="99"/>
      <c r="Y45" s="99"/>
      <c r="Z45" s="99"/>
      <c r="AA45" s="99"/>
      <c r="AB45" s="99"/>
      <c r="AC45" s="99"/>
      <c r="AD45" s="99"/>
      <c r="AE45" s="99"/>
      <c r="AF45" s="99"/>
      <c r="AG45" s="99"/>
      <c r="AH45" s="99"/>
      <c r="AI45" s="99"/>
      <c r="AJ45" s="114"/>
      <c r="AK45" s="99"/>
      <c r="AL45" s="86"/>
      <c r="AM45" s="86"/>
      <c r="AN45" s="78"/>
    </row>
    <row r="46" spans="1:43" ht="5.15" customHeight="1">
      <c r="A46" s="106"/>
      <c r="B46" s="106"/>
      <c r="C46" s="106"/>
      <c r="D46" s="106"/>
      <c r="E46" s="106"/>
      <c r="F46" s="106"/>
      <c r="G46" s="106"/>
      <c r="H46" s="106"/>
      <c r="I46" s="106"/>
      <c r="J46" s="99"/>
      <c r="K46" s="99"/>
      <c r="L46" s="99"/>
      <c r="M46" s="114"/>
      <c r="N46" s="99"/>
      <c r="O46" s="99"/>
      <c r="P46" s="99"/>
      <c r="Q46" s="113"/>
      <c r="W46" s="86"/>
      <c r="X46" s="99"/>
      <c r="Y46" s="99"/>
      <c r="Z46" s="99"/>
      <c r="AA46" s="99"/>
      <c r="AB46" s="99"/>
      <c r="AC46" s="99"/>
      <c r="AD46" s="99"/>
      <c r="AE46" s="99"/>
      <c r="AF46" s="99"/>
      <c r="AG46" s="99"/>
      <c r="AH46" s="99"/>
      <c r="AI46" s="99"/>
      <c r="AJ46" s="114"/>
      <c r="AK46" s="99"/>
      <c r="AL46" s="86"/>
      <c r="AM46" s="86"/>
      <c r="AN46" s="78"/>
    </row>
    <row r="47" spans="1:43" ht="21" customHeight="1">
      <c r="A47" s="77" t="s">
        <v>208</v>
      </c>
      <c r="B47" s="81"/>
      <c r="C47" s="82"/>
      <c r="D47" s="82"/>
      <c r="E47" s="82"/>
      <c r="F47" s="82"/>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82"/>
      <c r="AM47" s="82"/>
      <c r="AN47" s="78"/>
    </row>
    <row r="48" spans="1:43" ht="25" customHeight="1">
      <c r="A48" s="78"/>
      <c r="B48" s="86"/>
      <c r="C48" s="348" t="str">
        <f>IF(VLOOKUP($AK$1,選択肢!$A$1:$J$32,C53,FALSE)=0,"-",VLOOKUP($AK$1,選択肢!$A$1:$J$32,C53,FALSE))</f>
        <v>管理者</v>
      </c>
      <c r="D48" s="349"/>
      <c r="E48" s="355" t="str">
        <f>IF(VLOOKUP($AK$1,選択肢!$A$1:$J$32,E53,FALSE)=0,"-",VLOOKUP($AK$1,選択肢!$A$1:$J$32,E53,FALSE))</f>
        <v>サービス管理責任者</v>
      </c>
      <c r="F48" s="355"/>
      <c r="G48" s="355"/>
      <c r="H48" s="355"/>
      <c r="I48" s="348" t="str">
        <f>IF(VLOOKUP($AK$1,選択肢!$A$1:$J$32,I53,FALSE)=0,"-",VLOOKUP($AK$1,選択肢!$A$1:$J$32,I53,FALSE))</f>
        <v>地域移行支援員</v>
      </c>
      <c r="J48" s="349"/>
      <c r="K48" s="349"/>
      <c r="L48" s="349"/>
      <c r="M48" s="349"/>
      <c r="N48" s="350"/>
      <c r="O48" s="348" t="str">
        <f>IF(VLOOKUP($AK$1,選択肢!$A$1:$J$32,O53,FALSE)=0,"-",VLOOKUP($AK$1,選択肢!$A$1:$J$32,O53,FALSE))</f>
        <v>生活支援員</v>
      </c>
      <c r="P48" s="349"/>
      <c r="Q48" s="349"/>
      <c r="R48" s="349"/>
      <c r="S48" s="349"/>
      <c r="T48" s="350"/>
      <c r="U48" s="348" t="str">
        <f>IF(VLOOKUP($AK$1,選択肢!$A$1:$J$32,U53,FALSE)=0,"-",VLOOKUP($AK$1,選択肢!$A$1:$J$32,U53,FALSE))</f>
        <v>-</v>
      </c>
      <c r="V48" s="349"/>
      <c r="W48" s="349"/>
      <c r="X48" s="349"/>
      <c r="Y48" s="349"/>
      <c r="Z48" s="350"/>
      <c r="AA48" s="348" t="str">
        <f>IF(VLOOKUP($AK$1,選択肢!$A$1:$J$32,AA53,FALSE)=0,"-",VLOOKUP($AK$1,選択肢!$A$1:$J$32,AA53,FALSE))</f>
        <v>-</v>
      </c>
      <c r="AB48" s="349"/>
      <c r="AC48" s="349"/>
      <c r="AD48" s="349"/>
      <c r="AE48" s="349"/>
      <c r="AF48" s="350"/>
      <c r="AG48" s="355" t="str">
        <f>IF(VLOOKUP($AK$1,選択肢!$A$1:$J$32,AG53,FALSE)=0,"-",VLOOKUP($AK$1,選択肢!$A$1:$J$32,AG53,FALSE))</f>
        <v>-</v>
      </c>
      <c r="AH48" s="355"/>
      <c r="AI48" s="355"/>
      <c r="AJ48" s="355"/>
      <c r="AK48" s="355"/>
      <c r="AL48" s="355" t="str">
        <f>IF(VLOOKUP($AK$1,選択肢!$A$1:$J$32,AL53,FALSE)=0,"-",VLOOKUP($AK$1,選択肢!$A$1:$J$32,AL53,FALSE))</f>
        <v>-</v>
      </c>
      <c r="AM48" s="355"/>
      <c r="AN48" s="78"/>
    </row>
    <row r="49" spans="1:40" ht="18" customHeight="1">
      <c r="A49" s="78"/>
      <c r="B49" s="86"/>
      <c r="C49" s="118" t="s">
        <v>210</v>
      </c>
      <c r="D49" s="118" t="s">
        <v>212</v>
      </c>
      <c r="E49" s="119" t="s">
        <v>210</v>
      </c>
      <c r="F49" s="356" t="s">
        <v>212</v>
      </c>
      <c r="G49" s="356"/>
      <c r="H49" s="356"/>
      <c r="I49" s="352" t="s">
        <v>210</v>
      </c>
      <c r="J49" s="353"/>
      <c r="K49" s="354"/>
      <c r="L49" s="352" t="s">
        <v>212</v>
      </c>
      <c r="M49" s="353"/>
      <c r="N49" s="354"/>
      <c r="O49" s="352" t="s">
        <v>210</v>
      </c>
      <c r="P49" s="353"/>
      <c r="Q49" s="354"/>
      <c r="R49" s="352" t="s">
        <v>212</v>
      </c>
      <c r="S49" s="353"/>
      <c r="T49" s="354"/>
      <c r="U49" s="352" t="s">
        <v>210</v>
      </c>
      <c r="V49" s="353"/>
      <c r="W49" s="354"/>
      <c r="X49" s="352" t="s">
        <v>212</v>
      </c>
      <c r="Y49" s="353"/>
      <c r="Z49" s="354"/>
      <c r="AA49" s="352" t="s">
        <v>210</v>
      </c>
      <c r="AB49" s="353"/>
      <c r="AC49" s="354"/>
      <c r="AD49" s="352" t="s">
        <v>212</v>
      </c>
      <c r="AE49" s="353"/>
      <c r="AF49" s="354"/>
      <c r="AG49" s="352" t="s">
        <v>210</v>
      </c>
      <c r="AH49" s="353"/>
      <c r="AI49" s="354"/>
      <c r="AJ49" s="352" t="s">
        <v>212</v>
      </c>
      <c r="AK49" s="354"/>
      <c r="AL49" s="119" t="s">
        <v>209</v>
      </c>
      <c r="AM49" s="119" t="s">
        <v>211</v>
      </c>
      <c r="AN49" s="78"/>
    </row>
    <row r="50" spans="1:40" ht="18" customHeight="1">
      <c r="A50" s="78"/>
      <c r="B50" s="88" t="s">
        <v>213</v>
      </c>
      <c r="C50" s="119">
        <f>COUNTIFS($B$11:$B$30,C$48,$C$11:$C$30,"A",$E$11:$E$30,"*")</f>
        <v>1</v>
      </c>
      <c r="D50" s="119">
        <f>COUNTIFS($B$11:$B$30,C$48,$C$11:$C$30,"B",$E$11:$E$30,"*")</f>
        <v>0</v>
      </c>
      <c r="E50" s="119">
        <f>COUNTIFS($B$11:$B$30,E$48,$C$11:$C$30,"A",$E$11:$E$30,"*")</f>
        <v>0</v>
      </c>
      <c r="F50" s="352">
        <f>COUNTIFS($B$11:$B$30,E$48,$C$11:$C$30,"B",$E$11:$E$30,"*")</f>
        <v>1</v>
      </c>
      <c r="G50" s="353"/>
      <c r="H50" s="354"/>
      <c r="I50" s="352">
        <f>COUNTIFS($B$11:$B$30,I$48,$C$11:$C$30,"A",$E$11:$E$30,"*")</f>
        <v>0</v>
      </c>
      <c r="J50" s="353"/>
      <c r="K50" s="354"/>
      <c r="L50" s="352">
        <f>COUNTIFS($B$11:$B$30,I$48,$C$11:$C$30,"B",$E$11:$E$30,"*")</f>
        <v>0</v>
      </c>
      <c r="M50" s="353"/>
      <c r="N50" s="354"/>
      <c r="O50" s="352">
        <f>COUNTIFS($B$11:$B$30,O$48,$C$11:$C$30,"A",$E$11:$E$30,"*")</f>
        <v>0</v>
      </c>
      <c r="P50" s="353"/>
      <c r="Q50" s="354"/>
      <c r="R50" s="352">
        <f>COUNTIFS($B$11:$B$30,O$48,$C$11:$C$30,"B",$E$11:$E$30,"*")</f>
        <v>0</v>
      </c>
      <c r="S50" s="353"/>
      <c r="T50" s="354"/>
      <c r="U50" s="352">
        <f>COUNTIFS($B$11:$B$30,U$48,$C$11:$C$30,"A",$E$11:$E$30,"*")</f>
        <v>0</v>
      </c>
      <c r="V50" s="353"/>
      <c r="W50" s="354"/>
      <c r="X50" s="352">
        <f>COUNTIFS($B$11:$B$30,U$48,$C$11:$C$30,"B",$E$11:$E$30,"*")</f>
        <v>0</v>
      </c>
      <c r="Y50" s="353"/>
      <c r="Z50" s="354"/>
      <c r="AA50" s="352">
        <f>COUNTIFS($B$11:$B$30,AA$48,$C$11:$C$30,"A",$E$11:$E$30,"*")</f>
        <v>0</v>
      </c>
      <c r="AB50" s="353"/>
      <c r="AC50" s="354"/>
      <c r="AD50" s="352">
        <f>COUNTIFS($B$11:$B$30,AA$48,$C$11:$C$30,"B",$E$11:$E$30,"*")</f>
        <v>0</v>
      </c>
      <c r="AE50" s="353"/>
      <c r="AF50" s="354"/>
      <c r="AG50" s="352">
        <f>COUNTIFS($B$11:$B$30,AG$48,$C$11:$C$30,"A",$E$11:$E$30,"*")</f>
        <v>0</v>
      </c>
      <c r="AH50" s="353"/>
      <c r="AI50" s="354"/>
      <c r="AJ50" s="352">
        <f>COUNTIFS($B$11:$B$30,AG$48,$C$11:$C$30,"B",$E$11:$E$30,"*")</f>
        <v>0</v>
      </c>
      <c r="AK50" s="354"/>
      <c r="AL50" s="119">
        <f>COUNTIFS($B$11:$B$30,AL$48,$C$11:$C$30,"A",$E$11:$E$30,"*")</f>
        <v>0</v>
      </c>
      <c r="AM50" s="119">
        <f>COUNTIFS($B$11:$B$30,AL$48,$C$11:$C$30,"B",$E$11:$E$30,"*")</f>
        <v>0</v>
      </c>
      <c r="AN50" s="78"/>
    </row>
    <row r="51" spans="1:40" ht="18" customHeight="1">
      <c r="A51" s="78"/>
      <c r="B51" s="89" t="s">
        <v>214</v>
      </c>
      <c r="C51" s="119">
        <f>COUNTIFS($B$11:$B$30,C$48,$C$11:$C$30,"C",$E$11:$E$30,"*")</f>
        <v>0</v>
      </c>
      <c r="D51" s="119">
        <f>COUNTIFS($B$11:$B$30,C$48,$C$11:$C$30,"D",$E$11:$E$30,"*")</f>
        <v>0</v>
      </c>
      <c r="E51" s="119">
        <f>COUNTIFS($B$11:$B$30,E$48,$C$11:$C$30,"C",$E$11:$E$30,"*")</f>
        <v>0</v>
      </c>
      <c r="F51" s="352">
        <f>COUNTIFS($B$11:$B$30,E$48,$C$11:$C$30,"D",$E$11:$E$30,"*")</f>
        <v>0</v>
      </c>
      <c r="G51" s="353"/>
      <c r="H51" s="354"/>
      <c r="I51" s="352">
        <f>COUNTIFS($B$11:$B$30,I$48,$C$11:$C$30,"C",$E$11:$E$30,"*")</f>
        <v>1</v>
      </c>
      <c r="J51" s="353"/>
      <c r="K51" s="354"/>
      <c r="L51" s="352">
        <f>COUNTIFS($B$11:$B$30,I$48,$C$11:$C$30,"D",$E$11:$E$30,"*")</f>
        <v>0</v>
      </c>
      <c r="M51" s="353"/>
      <c r="N51" s="354"/>
      <c r="O51" s="352">
        <f>COUNTIFS($B$11:$B$30,O$48,$C$11:$C$30,"C",$E$11:$E$30,"*")</f>
        <v>0</v>
      </c>
      <c r="P51" s="353"/>
      <c r="Q51" s="354"/>
      <c r="R51" s="352">
        <f>COUNTIFS($B$11:$B$30,O$48,$C$11:$C$30,"D",$E$11:$E$30,"*")</f>
        <v>1</v>
      </c>
      <c r="S51" s="353"/>
      <c r="T51" s="354"/>
      <c r="U51" s="352">
        <f>COUNTIFS($B$11:$B$30,U$48,$C$11:$C$30,"C",$E$11:$E$30,"*")</f>
        <v>0</v>
      </c>
      <c r="V51" s="353"/>
      <c r="W51" s="354"/>
      <c r="X51" s="352">
        <f>COUNTIFS($B$11:$B$30,U$48,$C$11:$C$30,"D",$E$11:$E$30,"*")</f>
        <v>0</v>
      </c>
      <c r="Y51" s="353"/>
      <c r="Z51" s="354"/>
      <c r="AA51" s="352">
        <f>COUNTIFS($B$11:$B$30,AA$48,$C$11:$C$30,"C",$E$11:$E$30,"*")</f>
        <v>0</v>
      </c>
      <c r="AB51" s="353"/>
      <c r="AC51" s="354"/>
      <c r="AD51" s="352">
        <f>COUNTIFS($B$11:$B$30,AA$48,$C$11:$C$30,"D",$E$11:$E$30,"*")</f>
        <v>0</v>
      </c>
      <c r="AE51" s="353"/>
      <c r="AF51" s="354"/>
      <c r="AG51" s="352">
        <f>COUNTIFS($B$11:$B$30,AG$48,$C$11:$C$30,"C",$E$11:$E$30,"*")</f>
        <v>0</v>
      </c>
      <c r="AH51" s="353"/>
      <c r="AI51" s="354"/>
      <c r="AJ51" s="352">
        <f>COUNTIFS($B$11:$B$30,AG$48,$C$11:$C$30,"D",$E$11:$E$30,"*")</f>
        <v>0</v>
      </c>
      <c r="AK51" s="354"/>
      <c r="AL51" s="119">
        <f>COUNTIFS($B$11:$B$30,AL$48,$C$11:$C$30,"C",$E$11:$E$30,"*")</f>
        <v>0</v>
      </c>
      <c r="AM51" s="119">
        <f>COUNTIFS($B$11:$B$30,AL$48,$C$11:$C$30,"D",$E$11:$E$30,"*")</f>
        <v>0</v>
      </c>
      <c r="AN51" s="78"/>
    </row>
    <row r="52" spans="1:40" ht="25" customHeight="1">
      <c r="A52" s="78"/>
      <c r="B52" s="89" t="s">
        <v>215</v>
      </c>
      <c r="C52" s="348" t="str">
        <f>IF($AK$3="４週",SUMIFS($AK$11:$AK$30,$B$11:$B$30,C48)/4/$AH$5,IF($AK$3="歴月",SUMIFS($AK$11:$AK$30,$B$11:$B$30,C48)/$AL$5,"記載する期間を選択してください"))</f>
        <v>記載する期間を選択してください</v>
      </c>
      <c r="D52" s="350"/>
      <c r="E52" s="348" t="str">
        <f>IF($AK$3="４週",SUMIFS($AK$11:$AK$30,$B$11:$B$30,E48)/4/$AH$5,IF($AK$3="歴月",SUMIFS($AK$11:$AK$30,$B$11:$B$30,E48)/$AL$5,"記載する期間を選択してください"))</f>
        <v>記載する期間を選択してください</v>
      </c>
      <c r="F52" s="349"/>
      <c r="G52" s="349"/>
      <c r="H52" s="350"/>
      <c r="I52" s="348" t="str">
        <f>IF($AK$3="４週",SUMIFS($AK$11:$AK$30,$B$11:$B$30,I48)/4/$AH$5,IF($AK$3="歴月",SUMIFS($AK$11:$AK$30,$B$11:$B$30,I48)/$AL$5,"記載する期間を選択してください"))</f>
        <v>記載する期間を選択してください</v>
      </c>
      <c r="J52" s="349"/>
      <c r="K52" s="349"/>
      <c r="L52" s="349"/>
      <c r="M52" s="349"/>
      <c r="N52" s="350"/>
      <c r="O52" s="348" t="str">
        <f>IF($AK$3="４週",SUMIFS($AK$11:$AK$30,$B$11:$B$30,O48)/4/$AH$5,IF($AK$3="歴月",SUMIFS($AK$11:$AK$30,$B$11:$B$30,O48)/$AL$5,"記載する期間を選択してください"))</f>
        <v>記載する期間を選択してください</v>
      </c>
      <c r="P52" s="349"/>
      <c r="Q52" s="349"/>
      <c r="R52" s="349"/>
      <c r="S52" s="349"/>
      <c r="T52" s="350"/>
      <c r="U52" s="348" t="str">
        <f>IF($AK$3="４週",SUMIFS($AK$11:$AK$30,$B$11:$B$30,U48)/4/$AH$5,IF($AK$3="歴月",SUMIFS($AK$11:$AK$30,$B$11:$B$30,U48)/$AL$5,"記載する期間を選択してください"))</f>
        <v>記載する期間を選択してください</v>
      </c>
      <c r="V52" s="349"/>
      <c r="W52" s="349"/>
      <c r="X52" s="349"/>
      <c r="Y52" s="349"/>
      <c r="Z52" s="350"/>
      <c r="AA52" s="348" t="str">
        <f>IF($AK$3="４週",SUMIFS($AK$11:$AK$30,$B$11:$B$30,AA48)/4/$AH$5,IF($AK$3="歴月",SUMIFS($AK$11:$AK$30,$B$11:$B$30,AA48)/$AL$5,"記載する期間を選択してください"))</f>
        <v>記載する期間を選択してください</v>
      </c>
      <c r="AB52" s="349"/>
      <c r="AC52" s="349"/>
      <c r="AD52" s="349"/>
      <c r="AE52" s="349"/>
      <c r="AF52" s="350"/>
      <c r="AG52" s="348" t="str">
        <f>IF($AK$3="４週",SUMIFS($AK$11:$AK$30,$B$11:$B$30,AG48)/4/$AH$5,IF($AK$3="歴月",SUMIFS($AK$11:$AK$30,$B$11:$B$30,AG48)/$AL$5,"記載する期間を選択してください"))</f>
        <v>記載する期間を選択してください</v>
      </c>
      <c r="AH52" s="349"/>
      <c r="AI52" s="349"/>
      <c r="AJ52" s="349"/>
      <c r="AK52" s="350"/>
      <c r="AL52" s="348" t="str">
        <f>IF($AK$3="４週",SUMIFS($AK$11:$AK$30,$B$11:$B$30,AL48)/4/$AH$5,IF($AK$3="歴月",SUMIFS($AK$11:$AK$30,$B$11:$B$30,AL48)/$AL$5,"記載する期間を選択してください"))</f>
        <v>記載する期間を選択してください</v>
      </c>
      <c r="AM52" s="350"/>
      <c r="AN52" s="78"/>
    </row>
    <row r="53" spans="1:40" ht="5.15" customHeight="1">
      <c r="A53" s="78"/>
      <c r="B53" s="81"/>
      <c r="C53" s="103">
        <v>2</v>
      </c>
      <c r="D53" s="103"/>
      <c r="E53" s="103">
        <v>3</v>
      </c>
      <c r="F53" s="103"/>
      <c r="G53" s="103"/>
      <c r="H53" s="103"/>
      <c r="I53" s="103">
        <v>4</v>
      </c>
      <c r="J53" s="103"/>
      <c r="K53" s="103"/>
      <c r="L53" s="103"/>
      <c r="M53" s="103"/>
      <c r="N53" s="103"/>
      <c r="O53" s="103">
        <v>5</v>
      </c>
      <c r="P53" s="103"/>
      <c r="Q53" s="103"/>
      <c r="R53" s="103"/>
      <c r="S53" s="103"/>
      <c r="T53" s="103"/>
      <c r="U53" s="103">
        <v>6</v>
      </c>
      <c r="V53" s="103"/>
      <c r="W53" s="103"/>
      <c r="X53" s="103"/>
      <c r="Y53" s="103"/>
      <c r="Z53" s="103"/>
      <c r="AA53" s="103">
        <v>7</v>
      </c>
      <c r="AB53" s="103"/>
      <c r="AC53" s="103"/>
      <c r="AD53" s="103"/>
      <c r="AE53" s="103"/>
      <c r="AF53" s="103"/>
      <c r="AG53" s="103">
        <v>8</v>
      </c>
      <c r="AH53" s="103"/>
      <c r="AI53" s="103"/>
      <c r="AJ53" s="103"/>
      <c r="AK53" s="103"/>
      <c r="AL53" s="103">
        <v>9</v>
      </c>
      <c r="AM53" s="120"/>
      <c r="AN53" s="78"/>
    </row>
    <row r="54" spans="1:40" ht="15" customHeight="1">
      <c r="A54" s="99" t="s">
        <v>163</v>
      </c>
      <c r="B54" s="100"/>
      <c r="C54" s="101"/>
      <c r="D54" s="101"/>
      <c r="E54" s="101"/>
      <c r="F54" s="102"/>
      <c r="G54" s="101"/>
      <c r="H54" s="103"/>
      <c r="I54" s="103"/>
      <c r="J54" s="103"/>
      <c r="K54" s="103"/>
      <c r="L54" s="103"/>
      <c r="M54" s="103"/>
      <c r="N54" s="103"/>
      <c r="O54" s="103"/>
      <c r="P54" s="103"/>
      <c r="Q54" s="103"/>
      <c r="R54" s="103">
        <v>6</v>
      </c>
      <c r="S54" s="103"/>
      <c r="T54" s="103"/>
      <c r="U54" s="103"/>
      <c r="V54" s="103"/>
      <c r="W54" s="103"/>
      <c r="X54" s="103">
        <v>7</v>
      </c>
      <c r="Y54" s="103"/>
      <c r="Z54" s="103"/>
      <c r="AA54" s="103"/>
      <c r="AB54" s="103"/>
      <c r="AC54" s="103"/>
      <c r="AD54" s="103">
        <v>8</v>
      </c>
      <c r="AE54" s="103"/>
      <c r="AF54" s="103"/>
      <c r="AG54" s="104"/>
      <c r="AH54" s="104"/>
      <c r="AI54" s="104"/>
      <c r="AJ54" s="104">
        <v>9</v>
      </c>
      <c r="AK54" s="105"/>
      <c r="AL54" s="105"/>
      <c r="AM54" s="78"/>
    </row>
    <row r="55" spans="1:40" s="99" customFormat="1" ht="15" customHeight="1">
      <c r="A55" s="99" t="s">
        <v>164</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99" customFormat="1" ht="15" customHeight="1">
      <c r="A56" s="99" t="s">
        <v>165</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s="99" customFormat="1" ht="15" customHeight="1">
      <c r="A57" s="99" t="s">
        <v>166</v>
      </c>
      <c r="B57" s="106"/>
      <c r="C57" s="106"/>
      <c r="D57" s="106"/>
      <c r="E57" s="106"/>
      <c r="F57" s="106"/>
      <c r="G57" s="106"/>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row>
    <row r="58" spans="1:40" s="99" customFormat="1" ht="15" customHeight="1">
      <c r="A58" s="99" t="s">
        <v>167</v>
      </c>
      <c r="B58" s="106"/>
      <c r="C58" s="106"/>
      <c r="D58" s="106"/>
      <c r="E58" s="106"/>
      <c r="F58" s="106"/>
      <c r="G58" s="106"/>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row>
    <row r="59" spans="1:40" ht="15" customHeight="1">
      <c r="A59" s="99" t="s">
        <v>168</v>
      </c>
      <c r="B59" s="107"/>
      <c r="C59" s="99"/>
      <c r="D59" s="99"/>
      <c r="E59" s="99"/>
      <c r="F59" s="99"/>
      <c r="G59" s="99"/>
    </row>
    <row r="60" spans="1:40" ht="15" customHeight="1">
      <c r="A60" s="99" t="s">
        <v>169</v>
      </c>
      <c r="B60" s="107"/>
      <c r="C60" s="99"/>
      <c r="D60" s="99"/>
      <c r="E60" s="99"/>
      <c r="F60" s="99"/>
      <c r="G60" s="99"/>
    </row>
    <row r="61" spans="1:40" ht="15" customHeight="1">
      <c r="A61" s="99"/>
      <c r="B61" s="88" t="s">
        <v>170</v>
      </c>
      <c r="C61" s="351" t="s">
        <v>171</v>
      </c>
      <c r="D61" s="351"/>
      <c r="E61" s="351"/>
      <c r="F61" s="99"/>
      <c r="G61" s="99"/>
    </row>
    <row r="62" spans="1:40" ht="15" customHeight="1">
      <c r="A62" s="99"/>
      <c r="B62" s="108" t="s">
        <v>172</v>
      </c>
      <c r="C62" s="347" t="s">
        <v>173</v>
      </c>
      <c r="D62" s="347"/>
      <c r="E62" s="347"/>
      <c r="F62" s="99"/>
      <c r="G62" s="99"/>
    </row>
    <row r="63" spans="1:40" ht="15" customHeight="1">
      <c r="A63" s="99"/>
      <c r="B63" s="108" t="s">
        <v>174</v>
      </c>
      <c r="C63" s="347" t="s">
        <v>175</v>
      </c>
      <c r="D63" s="347"/>
      <c r="E63" s="347"/>
      <c r="F63" s="99"/>
      <c r="G63" s="99"/>
    </row>
    <row r="64" spans="1:40" ht="15" customHeight="1">
      <c r="A64" s="99"/>
      <c r="B64" s="108" t="s">
        <v>176</v>
      </c>
      <c r="C64" s="347" t="s">
        <v>177</v>
      </c>
      <c r="D64" s="347"/>
      <c r="E64" s="347"/>
      <c r="F64" s="99"/>
      <c r="G64" s="99"/>
    </row>
    <row r="65" spans="1:7" ht="15" customHeight="1">
      <c r="A65" s="99"/>
      <c r="B65" s="108" t="s">
        <v>178</v>
      </c>
      <c r="C65" s="347" t="s">
        <v>179</v>
      </c>
      <c r="D65" s="347"/>
      <c r="E65" s="347"/>
      <c r="F65" s="99"/>
      <c r="G65" s="99"/>
    </row>
    <row r="66" spans="1:7" ht="15" customHeight="1">
      <c r="A66" s="99"/>
      <c r="B66" s="99" t="s">
        <v>180</v>
      </c>
      <c r="C66" s="99"/>
      <c r="D66" s="99"/>
      <c r="E66" s="99"/>
      <c r="F66" s="99"/>
      <c r="G66" s="99"/>
    </row>
    <row r="67" spans="1:7" ht="15" customHeight="1">
      <c r="A67" s="99"/>
      <c r="B67" s="99" t="s">
        <v>181</v>
      </c>
      <c r="C67" s="99"/>
      <c r="D67" s="99"/>
      <c r="E67" s="99"/>
      <c r="F67" s="99"/>
      <c r="G67" s="99"/>
    </row>
    <row r="68" spans="1:7" ht="15" customHeight="1">
      <c r="A68" s="99"/>
      <c r="B68" s="99" t="s">
        <v>182</v>
      </c>
      <c r="C68" s="99"/>
      <c r="D68" s="99"/>
      <c r="E68" s="99"/>
      <c r="F68" s="99"/>
      <c r="G68" s="99"/>
    </row>
    <row r="69" spans="1:7" ht="15" customHeight="1">
      <c r="A69" s="99" t="s">
        <v>183</v>
      </c>
      <c r="B69" s="107"/>
      <c r="C69" s="99"/>
      <c r="D69" s="99"/>
      <c r="E69" s="99"/>
      <c r="F69" s="99"/>
      <c r="G69" s="99"/>
    </row>
    <row r="70" spans="1:7" ht="15" customHeight="1">
      <c r="A70" s="99" t="s">
        <v>244</v>
      </c>
      <c r="B70" s="107"/>
      <c r="C70" s="99"/>
      <c r="D70" s="99"/>
      <c r="E70" s="99"/>
      <c r="F70" s="99"/>
      <c r="G70" s="99"/>
    </row>
    <row r="71" spans="1:7" ht="15" customHeight="1">
      <c r="A71" s="99" t="s">
        <v>185</v>
      </c>
      <c r="B71" s="107"/>
      <c r="C71" s="99"/>
      <c r="D71" s="99"/>
      <c r="E71" s="99"/>
      <c r="F71" s="99"/>
      <c r="G71" s="99"/>
    </row>
    <row r="72" spans="1:7" ht="15" customHeight="1">
      <c r="A72" s="99" t="s">
        <v>186</v>
      </c>
      <c r="B72" s="107"/>
      <c r="C72" s="99"/>
      <c r="D72" s="99"/>
      <c r="E72" s="99"/>
      <c r="F72" s="99"/>
      <c r="G72" s="99"/>
    </row>
    <row r="73" spans="1:7" ht="15" customHeight="1">
      <c r="A73" s="99" t="s">
        <v>187</v>
      </c>
      <c r="B73" s="107"/>
      <c r="C73" s="99"/>
      <c r="D73" s="99"/>
      <c r="E73" s="99"/>
      <c r="F73" s="99"/>
      <c r="G73" s="99"/>
    </row>
    <row r="74" spans="1:7" ht="15" customHeight="1">
      <c r="A74" s="99" t="s">
        <v>188</v>
      </c>
      <c r="B74" s="107"/>
      <c r="C74" s="99"/>
      <c r="D74" s="99"/>
      <c r="E74" s="99"/>
      <c r="F74" s="99"/>
      <c r="G74" s="99"/>
    </row>
    <row r="75" spans="1:7" ht="15" customHeight="1">
      <c r="A75" s="99"/>
      <c r="B75" s="99" t="s">
        <v>189</v>
      </c>
      <c r="C75" s="99"/>
      <c r="D75" s="99"/>
      <c r="E75" s="99"/>
      <c r="F75" s="99"/>
      <c r="G75" s="99"/>
    </row>
    <row r="76" spans="1:7" ht="15" customHeight="1">
      <c r="A76" s="99"/>
      <c r="B76" s="99" t="s">
        <v>190</v>
      </c>
      <c r="C76" s="99"/>
      <c r="D76" s="99"/>
      <c r="E76" s="99"/>
      <c r="F76" s="99"/>
      <c r="G76" s="99"/>
    </row>
    <row r="77" spans="1:7" ht="15" customHeight="1">
      <c r="A77" s="99" t="s">
        <v>191</v>
      </c>
      <c r="B77" s="107"/>
      <c r="C77" s="99"/>
      <c r="D77" s="99"/>
      <c r="E77" s="99"/>
      <c r="F77" s="99"/>
      <c r="G77" s="99"/>
    </row>
    <row r="78" spans="1:7" ht="15" customHeight="1">
      <c r="A78" s="99" t="s">
        <v>192</v>
      </c>
      <c r="B78" s="107"/>
      <c r="C78" s="99"/>
      <c r="D78" s="99"/>
      <c r="E78" s="99"/>
      <c r="F78" s="99"/>
      <c r="G78" s="99"/>
    </row>
    <row r="79" spans="1:7" ht="15" customHeight="1">
      <c r="A79" s="99" t="s">
        <v>193</v>
      </c>
      <c r="B79" s="107"/>
      <c r="C79" s="99"/>
      <c r="D79" s="99"/>
      <c r="E79" s="99"/>
      <c r="F79" s="99"/>
      <c r="G79" s="99"/>
    </row>
    <row r="80" spans="1:7" ht="15" customHeight="1">
      <c r="A80" s="99" t="s">
        <v>194</v>
      </c>
      <c r="B80" s="107"/>
      <c r="C80" s="99"/>
      <c r="D80" s="99"/>
      <c r="E80" s="99"/>
      <c r="F80" s="99"/>
      <c r="G80" s="99"/>
    </row>
    <row r="81" spans="1:7" ht="15" customHeight="1">
      <c r="A81" s="99" t="s">
        <v>195</v>
      </c>
      <c r="B81" s="107"/>
      <c r="C81" s="99"/>
      <c r="D81" s="99"/>
      <c r="E81" s="99"/>
      <c r="F81" s="99"/>
      <c r="G81" s="99"/>
    </row>
    <row r="82" spans="1:7" ht="15" customHeight="1">
      <c r="A82" s="99" t="s">
        <v>196</v>
      </c>
      <c r="B82" s="107"/>
      <c r="C82" s="99"/>
      <c r="D82" s="99"/>
      <c r="E82" s="99"/>
      <c r="F82" s="99"/>
      <c r="G82" s="99"/>
    </row>
    <row r="83" spans="1:7" ht="15" customHeight="1">
      <c r="A83" s="99" t="s">
        <v>197</v>
      </c>
      <c r="B83" s="107"/>
      <c r="C83" s="99"/>
      <c r="D83" s="99"/>
      <c r="E83" s="99"/>
      <c r="F83" s="99"/>
      <c r="G83" s="99"/>
    </row>
    <row r="84" spans="1:7" ht="15" customHeight="1">
      <c r="A84" s="99" t="s">
        <v>198</v>
      </c>
      <c r="B84" s="107"/>
      <c r="C84" s="99"/>
      <c r="D84" s="99"/>
      <c r="E84" s="99"/>
      <c r="F84" s="99"/>
      <c r="G84" s="99"/>
    </row>
  </sheetData>
  <mergeCells count="169">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7:W37"/>
    <mergeCell ref="X37:Z37"/>
    <mergeCell ref="AA37:AC37"/>
    <mergeCell ref="AD37:AF37"/>
    <mergeCell ref="AG37:AI37"/>
    <mergeCell ref="AJ37:AK37"/>
    <mergeCell ref="A37:C37"/>
    <mergeCell ref="F37:H37"/>
    <mergeCell ref="I37:K37"/>
    <mergeCell ref="L37:N37"/>
    <mergeCell ref="O37:Q37"/>
    <mergeCell ref="R37:T37"/>
    <mergeCell ref="U38:W38"/>
    <mergeCell ref="X38:Z38"/>
    <mergeCell ref="AA38:AC38"/>
    <mergeCell ref="AD38:AF38"/>
    <mergeCell ref="AG38:AI38"/>
    <mergeCell ref="AJ38:AK38"/>
    <mergeCell ref="A38:C38"/>
    <mergeCell ref="F38:H38"/>
    <mergeCell ref="I38:K38"/>
    <mergeCell ref="L38:N38"/>
    <mergeCell ref="O38:Q38"/>
    <mergeCell ref="R38:T38"/>
    <mergeCell ref="U39:W39"/>
    <mergeCell ref="X39:Z39"/>
    <mergeCell ref="AA39:AC39"/>
    <mergeCell ref="AD39:AF39"/>
    <mergeCell ref="AG39:AI39"/>
    <mergeCell ref="AJ39:AK39"/>
    <mergeCell ref="A39:C39"/>
    <mergeCell ref="F39:H39"/>
    <mergeCell ref="I39:K39"/>
    <mergeCell ref="L39:N39"/>
    <mergeCell ref="O39:Q39"/>
    <mergeCell ref="R39:T39"/>
    <mergeCell ref="U40:W40"/>
    <mergeCell ref="X40:Z40"/>
    <mergeCell ref="AA40:AC40"/>
    <mergeCell ref="AD40:AF40"/>
    <mergeCell ref="AG40:AI40"/>
    <mergeCell ref="AJ40:AK40"/>
    <mergeCell ref="A40:C40"/>
    <mergeCell ref="F40:H40"/>
    <mergeCell ref="I40:K40"/>
    <mergeCell ref="L40:N40"/>
    <mergeCell ref="O40:Q40"/>
    <mergeCell ref="R40:T40"/>
    <mergeCell ref="U41:W41"/>
    <mergeCell ref="X41:Z41"/>
    <mergeCell ref="AA41:AC41"/>
    <mergeCell ref="AD41:AF41"/>
    <mergeCell ref="AG41:AI41"/>
    <mergeCell ref="AJ41:AK41"/>
    <mergeCell ref="A41:C41"/>
    <mergeCell ref="F41:H41"/>
    <mergeCell ref="I41:K41"/>
    <mergeCell ref="L41:N41"/>
    <mergeCell ref="O41:Q41"/>
    <mergeCell ref="R41:T41"/>
    <mergeCell ref="C48:D48"/>
    <mergeCell ref="E48:H48"/>
    <mergeCell ref="I48:N48"/>
    <mergeCell ref="O48:T48"/>
    <mergeCell ref="U48:Z48"/>
    <mergeCell ref="AA48:AF48"/>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G50:AI50"/>
    <mergeCell ref="AJ50:AK50"/>
    <mergeCell ref="F51:H51"/>
    <mergeCell ref="I51:K51"/>
    <mergeCell ref="L51:N51"/>
    <mergeCell ref="O51:Q51"/>
    <mergeCell ref="R51:T51"/>
    <mergeCell ref="U51:W51"/>
    <mergeCell ref="C64:E64"/>
    <mergeCell ref="F50:H50"/>
    <mergeCell ref="I50:K50"/>
    <mergeCell ref="L50:N50"/>
    <mergeCell ref="O50:Q50"/>
    <mergeCell ref="R50:T50"/>
    <mergeCell ref="U50:W50"/>
    <mergeCell ref="X50:Z50"/>
    <mergeCell ref="AA50:AC50"/>
    <mergeCell ref="AD50:AF50"/>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s>
  <phoneticPr fontId="1"/>
  <dataValidations count="7">
    <dataValidation allowBlank="1" showInputMessage="1" sqref="B11:B12" xr:uid="{47020744-AAEC-44AF-953D-71887E6A3B85}"/>
    <dataValidation type="list" allowBlank="1" showInputMessage="1" sqref="B13:B30" xr:uid="{4DB4EB50-F951-434C-AF9F-DFA593D0A331}">
      <formula1>INDIRECT($AK$1)</formula1>
    </dataValidation>
    <dataValidation type="list" allowBlank="1" showInputMessage="1" showErrorMessage="1" sqref="AK3:AN3" xr:uid="{B6395E29-42D9-42CB-AD6A-FBF36607553C}">
      <formula1>"４週,歴月"</formula1>
    </dataValidation>
    <dataValidation type="list" allowBlank="1" showInputMessage="1" showErrorMessage="1" sqref="AK4:AN4" xr:uid="{E9EB7E65-E66B-40FD-852E-FE7397E566E4}">
      <formula1>"予定,実績"</formula1>
    </dataValidation>
    <dataValidation type="list" allowBlank="1" showInputMessage="1" showErrorMessage="1" sqref="C11:C30" xr:uid="{5E9A0BE5-BE89-41B5-82FE-C1AA3A016BDE}">
      <formula1>"A,B,C,D"</formula1>
    </dataValidation>
    <dataValidation operator="greaterThanOrEqual" allowBlank="1" showInputMessage="1" showErrorMessage="1" sqref="I46 I42 AJ38:AJ41 L42 L46 AL38:AL40" xr:uid="{4DF12970-D60F-4DD8-8425-9C253E160E52}"/>
    <dataValidation type="whole" operator="greaterThanOrEqual" allowBlank="1" showInputMessage="1" showErrorMessage="1" sqref="D38:F41 L38:L41 I38:I41 O38:O41 AG38:AG41 AD38:AD41 AA38:AA41 X38:X41 U38:U41 R38:R41" xr:uid="{641DD6F3-1207-403F-B147-07C0FA27B516}">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69F5-38FD-4BC1-9AD5-CCAD9168B68E}">
  <sheetPr>
    <tabColor theme="5"/>
  </sheetPr>
  <dimension ref="A1:AQ82"/>
  <sheetViews>
    <sheetView showGridLines="0" topLeftCell="A23" zoomScale="80" zoomScaleNormal="80" zoomScaleSheetLayoutView="100" workbookViewId="0">
      <selection activeCell="A33" sqref="A33:XFD33"/>
    </sheetView>
  </sheetViews>
  <sheetFormatPr defaultColWidth="8.25" defaultRowHeight="21" customHeight="1"/>
  <cols>
    <col min="1" max="1" width="2.58203125" style="81" customWidth="1"/>
    <col min="2" max="2" width="14.25" style="75" customWidth="1"/>
    <col min="3" max="3" width="6.58203125" style="81" customWidth="1"/>
    <col min="4" max="5" width="7.58203125" style="81" customWidth="1"/>
    <col min="6" max="36" width="2.58203125" style="81" customWidth="1"/>
    <col min="37" max="37" width="6.58203125" style="81" customWidth="1"/>
    <col min="38" max="39" width="7.58203125" style="81" customWidth="1"/>
    <col min="40" max="40" width="5.58203125" style="81" customWidth="1"/>
    <col min="41" max="42" width="8.25" style="81"/>
    <col min="43" max="67" width="1.75" style="81" customWidth="1"/>
    <col min="68"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245</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U5" s="83"/>
      <c r="V5" s="83"/>
      <c r="W5" s="83"/>
      <c r="Y5" s="84"/>
      <c r="Z5" s="84"/>
      <c r="AA5" s="84"/>
      <c r="AB5" s="78"/>
      <c r="AC5" s="84"/>
      <c r="AD5" s="84"/>
      <c r="AE5" s="84"/>
      <c r="AF5" s="84"/>
      <c r="AG5" s="85" t="s">
        <v>149</v>
      </c>
      <c r="AH5" s="391"/>
      <c r="AI5" s="391"/>
      <c r="AJ5" s="391"/>
      <c r="AK5" s="84" t="s">
        <v>150</v>
      </c>
      <c r="AL5" s="109"/>
      <c r="AM5" s="84" t="s">
        <v>151</v>
      </c>
      <c r="AN5" s="78"/>
    </row>
    <row r="6" spans="1:40" ht="10" customHeight="1">
      <c r="A6" s="78"/>
      <c r="B6" s="86"/>
      <c r="C6" s="86"/>
      <c r="D6" s="86"/>
      <c r="E6" s="86"/>
      <c r="F6" s="86"/>
      <c r="G6" s="86"/>
      <c r="H6" s="86"/>
      <c r="I6" s="86"/>
      <c r="J6" s="86"/>
      <c r="K6" s="86"/>
      <c r="L6" s="86"/>
      <c r="M6" s="86"/>
      <c r="N6" s="86"/>
      <c r="O6" s="86"/>
      <c r="P6" s="86"/>
      <c r="Q6" s="86"/>
      <c r="R6" s="86"/>
      <c r="S6" s="86"/>
      <c r="T6" s="86"/>
      <c r="U6" s="86"/>
      <c r="V6" s="86"/>
      <c r="W6" s="86"/>
      <c r="X6" s="82"/>
      <c r="Y6" s="82"/>
      <c r="Z6" s="82"/>
      <c r="AA6" s="82"/>
      <c r="AB6" s="82"/>
      <c r="AC6" s="82"/>
      <c r="AD6" s="82"/>
      <c r="AE6" s="82"/>
      <c r="AF6" s="82"/>
      <c r="AG6" s="82"/>
      <c r="AH6" s="82"/>
      <c r="AI6" s="82"/>
      <c r="AJ6" s="82"/>
      <c r="AK6" s="82"/>
      <c r="AL6" s="82"/>
      <c r="AM6" s="78"/>
      <c r="AN6" s="78"/>
    </row>
    <row r="7" spans="1:40" ht="15" customHeight="1">
      <c r="A7" s="373" t="s">
        <v>152</v>
      </c>
      <c r="B7" s="377" t="s">
        <v>153</v>
      </c>
      <c r="C7" s="379" t="s">
        <v>154</v>
      </c>
      <c r="D7" s="351" t="s">
        <v>155</v>
      </c>
      <c r="E7" s="371" t="s">
        <v>156</v>
      </c>
      <c r="F7" s="382" t="s">
        <v>157</v>
      </c>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3" t="s">
        <v>158</v>
      </c>
      <c r="AL7" s="357" t="s">
        <v>159</v>
      </c>
      <c r="AM7" s="376" t="s">
        <v>160</v>
      </c>
      <c r="AN7" s="376"/>
    </row>
    <row r="8" spans="1:40" ht="15" customHeight="1">
      <c r="A8" s="373"/>
      <c r="B8" s="378"/>
      <c r="C8" s="380"/>
      <c r="D8" s="351"/>
      <c r="E8" s="371"/>
      <c r="F8" s="351" t="s">
        <v>1</v>
      </c>
      <c r="G8" s="351"/>
      <c r="H8" s="351"/>
      <c r="I8" s="351"/>
      <c r="J8" s="351"/>
      <c r="K8" s="351"/>
      <c r="L8" s="351"/>
      <c r="M8" s="351" t="s">
        <v>2</v>
      </c>
      <c r="N8" s="351"/>
      <c r="O8" s="351"/>
      <c r="P8" s="351"/>
      <c r="Q8" s="351"/>
      <c r="R8" s="351"/>
      <c r="S8" s="351"/>
      <c r="T8" s="351" t="s">
        <v>3</v>
      </c>
      <c r="U8" s="351"/>
      <c r="V8" s="351"/>
      <c r="W8" s="351"/>
      <c r="X8" s="351"/>
      <c r="Y8" s="351"/>
      <c r="Z8" s="351"/>
      <c r="AA8" s="351" t="s">
        <v>4</v>
      </c>
      <c r="AB8" s="351"/>
      <c r="AC8" s="351"/>
      <c r="AD8" s="351"/>
      <c r="AE8" s="351"/>
      <c r="AF8" s="351"/>
      <c r="AG8" s="351"/>
      <c r="AH8" s="351" t="s">
        <v>161</v>
      </c>
      <c r="AI8" s="351"/>
      <c r="AJ8" s="351"/>
      <c r="AK8" s="383"/>
      <c r="AL8" s="357"/>
      <c r="AM8" s="376"/>
      <c r="AN8" s="376"/>
    </row>
    <row r="9" spans="1:40" ht="15" customHeight="1">
      <c r="A9" s="373"/>
      <c r="B9" s="384" t="s">
        <v>201</v>
      </c>
      <c r="C9" s="380"/>
      <c r="D9" s="351"/>
      <c r="E9" s="371"/>
      <c r="F9" s="90">
        <f>DATE($M$2,$S$2,1)</f>
        <v>45992</v>
      </c>
      <c r="G9" s="90">
        <f>DATE($M$2,$S$2,2)</f>
        <v>45993</v>
      </c>
      <c r="H9" s="90">
        <f>DATE($M$2,$S$2,3)</f>
        <v>45994</v>
      </c>
      <c r="I9" s="90">
        <f>DATE($M$2,$S$2,4)</f>
        <v>45995</v>
      </c>
      <c r="J9" s="90">
        <f>DATE($M$2,$S$2,5)</f>
        <v>45996</v>
      </c>
      <c r="K9" s="90">
        <f>DATE($M$2,$S$2,6)</f>
        <v>45997</v>
      </c>
      <c r="L9" s="90">
        <f>DATE($M$2,$S$2,7)</f>
        <v>45998</v>
      </c>
      <c r="M9" s="90">
        <f>DATE($M$2,$S$2,8)</f>
        <v>45999</v>
      </c>
      <c r="N9" s="90">
        <f>DATE($M$2,$S$2,9)</f>
        <v>46000</v>
      </c>
      <c r="O9" s="90">
        <f>DATE($M$2,$S$2,10)</f>
        <v>46001</v>
      </c>
      <c r="P9" s="90">
        <f>DATE($M$2,$S$2,11)</f>
        <v>46002</v>
      </c>
      <c r="Q9" s="90">
        <f>DATE($M$2,$S$2,12)</f>
        <v>46003</v>
      </c>
      <c r="R9" s="90">
        <f>DATE($M$2,$S$2,13)</f>
        <v>46004</v>
      </c>
      <c r="S9" s="90">
        <f>DATE($M$2,$S$2,14)</f>
        <v>46005</v>
      </c>
      <c r="T9" s="90">
        <f>DATE($M$2,$S$2,15)</f>
        <v>46006</v>
      </c>
      <c r="U9" s="90">
        <f>DATE($M$2,$S$2,16)</f>
        <v>46007</v>
      </c>
      <c r="V9" s="90">
        <f>DATE($M$2,$S$2,17)</f>
        <v>46008</v>
      </c>
      <c r="W9" s="90">
        <f>DATE($M$2,$S$2,18)</f>
        <v>46009</v>
      </c>
      <c r="X9" s="90">
        <f>DATE($M$2,$S$2,19)</f>
        <v>46010</v>
      </c>
      <c r="Y9" s="90">
        <f>DATE($M$2,$S$2,20)</f>
        <v>46011</v>
      </c>
      <c r="Z9" s="90">
        <f>DATE($M$2,$S$2,21)</f>
        <v>46012</v>
      </c>
      <c r="AA9" s="90">
        <f>DATE($M$2,$S$2,22)</f>
        <v>46013</v>
      </c>
      <c r="AB9" s="90">
        <f>DATE($M$2,$S$2,23)</f>
        <v>46014</v>
      </c>
      <c r="AC9" s="90">
        <f>DATE($M$2,$S$2,24)</f>
        <v>46015</v>
      </c>
      <c r="AD9" s="90">
        <f>DATE($M$2,$S$2,25)</f>
        <v>46016</v>
      </c>
      <c r="AE9" s="90">
        <f>DATE($M$2,$S$2,26)</f>
        <v>46017</v>
      </c>
      <c r="AF9" s="90">
        <f>DATE($M$2,$S$2,27)</f>
        <v>46018</v>
      </c>
      <c r="AG9" s="90">
        <f>DATE($M$2,$S$2,28)</f>
        <v>46019</v>
      </c>
      <c r="AH9" s="90">
        <f>IF(DAY(EOMONTH(F9,0))&lt;29,"",DATE($M$2,$S$2,29))</f>
        <v>46020</v>
      </c>
      <c r="AI9" s="90">
        <f>IF(DAY(EOMONTH(F9,0))&lt;30,"",DATE($M$2,$S$2,30))</f>
        <v>46021</v>
      </c>
      <c r="AJ9" s="90">
        <f>IF(DAY(EOMONTH(F9,0))&lt;31,"",DATE($M$2,$S$2,31))</f>
        <v>46022</v>
      </c>
      <c r="AK9" s="383"/>
      <c r="AL9" s="357"/>
      <c r="AM9" s="376"/>
      <c r="AN9" s="376"/>
    </row>
    <row r="10" spans="1:40" ht="15" customHeight="1">
      <c r="A10" s="373"/>
      <c r="B10" s="385"/>
      <c r="C10" s="381"/>
      <c r="D10" s="351"/>
      <c r="E10" s="371"/>
      <c r="F10" s="91">
        <f>DATE($M$2,$S$2,1)</f>
        <v>45992</v>
      </c>
      <c r="G10" s="91">
        <f>DATE($M$2,$S$2,2)</f>
        <v>45993</v>
      </c>
      <c r="H10" s="91">
        <f>DATE($M$2,$S$2,3)</f>
        <v>45994</v>
      </c>
      <c r="I10" s="91">
        <f>DATE($M$2,$S$2,4)</f>
        <v>45995</v>
      </c>
      <c r="J10" s="91">
        <f>DATE($M$2,$S$2,5)</f>
        <v>45996</v>
      </c>
      <c r="K10" s="91">
        <f>DATE($M$2,$S$2,6)</f>
        <v>45997</v>
      </c>
      <c r="L10" s="91">
        <f>DATE($M$2,$S$2,7)</f>
        <v>45998</v>
      </c>
      <c r="M10" s="91">
        <f>DATE($M$2,$S$2,8)</f>
        <v>45999</v>
      </c>
      <c r="N10" s="91">
        <f>DATE($M$2,$S$2,9)</f>
        <v>46000</v>
      </c>
      <c r="O10" s="91">
        <f>DATE($M$2,$S$2,10)</f>
        <v>46001</v>
      </c>
      <c r="P10" s="91">
        <f>DATE($M$2,$S$2,11)</f>
        <v>46002</v>
      </c>
      <c r="Q10" s="91">
        <f>DATE($M$2,$S$2,12)</f>
        <v>46003</v>
      </c>
      <c r="R10" s="91">
        <f>DATE($M$2,$S$2,13)</f>
        <v>46004</v>
      </c>
      <c r="S10" s="91">
        <f>DATE($M$2,$S$2,14)</f>
        <v>46005</v>
      </c>
      <c r="T10" s="91">
        <f>DATE($M$2,$S$2,15)</f>
        <v>46006</v>
      </c>
      <c r="U10" s="91">
        <f>DATE($M$2,$S$2,16)</f>
        <v>46007</v>
      </c>
      <c r="V10" s="91">
        <f>DATE($M$2,$S$2,17)</f>
        <v>46008</v>
      </c>
      <c r="W10" s="91">
        <f>DATE($M$2,$S$2,18)</f>
        <v>46009</v>
      </c>
      <c r="X10" s="91">
        <f>DATE($M$2,$S$2,19)</f>
        <v>46010</v>
      </c>
      <c r="Y10" s="91">
        <f>DATE($M$2,$S$2,20)</f>
        <v>46011</v>
      </c>
      <c r="Z10" s="91">
        <f>DATE($M$2,$S$2,21)</f>
        <v>46012</v>
      </c>
      <c r="AA10" s="91">
        <f>DATE($M$2,$S$2,22)</f>
        <v>46013</v>
      </c>
      <c r="AB10" s="91">
        <f>DATE($M$2,$S$2,23)</f>
        <v>46014</v>
      </c>
      <c r="AC10" s="91">
        <f>DATE($M$2,$S$2,24)</f>
        <v>46015</v>
      </c>
      <c r="AD10" s="91">
        <f>DATE($M$2,$S$2,25)</f>
        <v>46016</v>
      </c>
      <c r="AE10" s="91">
        <f>DATE($M$2,$S$2,26)</f>
        <v>46017</v>
      </c>
      <c r="AF10" s="91">
        <f>DATE($M$2,$S$2,27)</f>
        <v>46018</v>
      </c>
      <c r="AG10" s="91">
        <f>DATE($M$2,$S$2,28)</f>
        <v>46019</v>
      </c>
      <c r="AH10" s="91">
        <f>IF(DAY(EOMONTH(F10,0))&lt;29,"",DATE($M$2,$S$2,29))</f>
        <v>46020</v>
      </c>
      <c r="AI10" s="91">
        <f>IF(DAY(EOMONTH(F10,0))&lt;30,"",DATE($M$2,$S$2,30))</f>
        <v>46021</v>
      </c>
      <c r="AJ10" s="91">
        <f>IF(DAY(EOMONTH(F10,0))&lt;31,"",DATE($M$2,$S$2,31))</f>
        <v>46022</v>
      </c>
      <c r="AK10" s="383"/>
      <c r="AL10" s="357"/>
      <c r="AM10" s="376"/>
      <c r="AN10" s="376"/>
    </row>
    <row r="11" spans="1:40" ht="18" customHeight="1">
      <c r="A11" s="87">
        <v>1</v>
      </c>
      <c r="B11" s="110" t="s">
        <v>202</v>
      </c>
      <c r="C11" s="92" t="s">
        <v>172</v>
      </c>
      <c r="D11" s="111"/>
      <c r="E11" s="112"/>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f>+SUM(F11:AJ11)</f>
        <v>0</v>
      </c>
      <c r="AL11" s="95">
        <f>IF($AK$3="４週",AK11/4,AK11/(DAY(EOMONTH($F$9,0))/7))</f>
        <v>0</v>
      </c>
      <c r="AM11" s="370"/>
      <c r="AN11" s="370"/>
    </row>
    <row r="12" spans="1:40" ht="18" customHeight="1">
      <c r="A12" s="87">
        <v>2</v>
      </c>
      <c r="B12" s="110" t="s">
        <v>246</v>
      </c>
      <c r="C12" s="92" t="s">
        <v>174</v>
      </c>
      <c r="D12" s="111"/>
      <c r="E12" s="112"/>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 t="shared" ref="AK12:AK31" si="0">+SUM(F12:AJ12)</f>
        <v>0</v>
      </c>
      <c r="AL12" s="95">
        <f t="shared" ref="AL12:AL30" si="1">IF($AK$3="４週",AK12/4,AK12/(DAY(EOMONTH($F$9,0))/7))</f>
        <v>0</v>
      </c>
      <c r="AM12" s="370"/>
      <c r="AN12" s="370"/>
    </row>
    <row r="13" spans="1:40" ht="18" customHeight="1">
      <c r="A13" s="87">
        <v>3</v>
      </c>
      <c r="B13" s="110" t="s">
        <v>246</v>
      </c>
      <c r="C13" s="92" t="s">
        <v>176</v>
      </c>
      <c r="D13" s="111"/>
      <c r="E13" s="112"/>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si="0"/>
        <v>0</v>
      </c>
      <c r="AL13" s="95">
        <f t="shared" si="1"/>
        <v>0</v>
      </c>
      <c r="AM13" s="370"/>
      <c r="AN13" s="370"/>
    </row>
    <row r="14" spans="1:40" ht="18" customHeight="1">
      <c r="A14" s="87">
        <v>4</v>
      </c>
      <c r="B14" s="110" t="s">
        <v>246</v>
      </c>
      <c r="C14" s="92" t="s">
        <v>178</v>
      </c>
      <c r="D14" s="111"/>
      <c r="E14" s="112"/>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0"/>
        <v>0</v>
      </c>
      <c r="AL14" s="95">
        <f t="shared" si="1"/>
        <v>0</v>
      </c>
      <c r="AM14" s="370"/>
      <c r="AN14" s="370"/>
    </row>
    <row r="15" spans="1:40" ht="18" customHeight="1">
      <c r="A15" s="87">
        <v>5</v>
      </c>
      <c r="B15" s="110"/>
      <c r="C15" s="92"/>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0"/>
        <v>0</v>
      </c>
      <c r="AL15" s="95">
        <f t="shared" si="1"/>
        <v>0</v>
      </c>
      <c r="AM15" s="370"/>
      <c r="AN15" s="370"/>
    </row>
    <row r="16" spans="1:40" ht="18" customHeight="1">
      <c r="A16" s="87">
        <v>6</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0"/>
        <v>0</v>
      </c>
      <c r="AL16" s="95">
        <f t="shared" si="1"/>
        <v>0</v>
      </c>
      <c r="AM16" s="370"/>
      <c r="AN16" s="370"/>
    </row>
    <row r="17" spans="1:40" ht="18" customHeight="1">
      <c r="A17" s="87">
        <v>7</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0"/>
        <v>0</v>
      </c>
      <c r="AL17" s="95">
        <f t="shared" si="1"/>
        <v>0</v>
      </c>
      <c r="AM17" s="370"/>
      <c r="AN17" s="370"/>
    </row>
    <row r="18" spans="1:40" ht="18" customHeight="1">
      <c r="A18" s="87">
        <v>8</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0"/>
        <v>0</v>
      </c>
      <c r="AL18" s="95">
        <f t="shared" si="1"/>
        <v>0</v>
      </c>
      <c r="AM18" s="370"/>
      <c r="AN18" s="370"/>
    </row>
    <row r="19" spans="1:40" ht="18" customHeight="1">
      <c r="A19" s="87">
        <v>9</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0"/>
        <v>0</v>
      </c>
      <c r="AL19" s="95">
        <f t="shared" si="1"/>
        <v>0</v>
      </c>
      <c r="AM19" s="370"/>
      <c r="AN19" s="370"/>
    </row>
    <row r="20" spans="1:40" ht="18" customHeight="1">
      <c r="A20" s="87">
        <v>10</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0"/>
        <v>0</v>
      </c>
      <c r="AL20" s="95">
        <f t="shared" si="1"/>
        <v>0</v>
      </c>
      <c r="AM20" s="370"/>
      <c r="AN20" s="370"/>
    </row>
    <row r="21" spans="1:40" ht="18" customHeight="1">
      <c r="A21" s="87">
        <v>11</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0"/>
        <v>0</v>
      </c>
      <c r="AL21" s="95">
        <f t="shared" si="1"/>
        <v>0</v>
      </c>
      <c r="AM21" s="370"/>
      <c r="AN21" s="370"/>
    </row>
    <row r="22" spans="1:40" ht="18" customHeight="1">
      <c r="A22" s="87">
        <v>12</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0"/>
        <v>0</v>
      </c>
      <c r="AL22" s="95">
        <f t="shared" si="1"/>
        <v>0</v>
      </c>
      <c r="AM22" s="370"/>
      <c r="AN22" s="370"/>
    </row>
    <row r="23" spans="1:40" ht="18" customHeight="1">
      <c r="A23" s="87">
        <v>13</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0"/>
        <v>0</v>
      </c>
      <c r="AL23" s="95">
        <f t="shared" si="1"/>
        <v>0</v>
      </c>
      <c r="AM23" s="370"/>
      <c r="AN23" s="370"/>
    </row>
    <row r="24" spans="1:40" ht="18" customHeight="1">
      <c r="A24" s="87">
        <v>14</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0"/>
        <v>0</v>
      </c>
      <c r="AL24" s="95">
        <f t="shared" si="1"/>
        <v>0</v>
      </c>
      <c r="AM24" s="370"/>
      <c r="AN24" s="370"/>
    </row>
    <row r="25" spans="1:40" ht="18" customHeight="1">
      <c r="A25" s="87">
        <v>15</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0"/>
        <v>0</v>
      </c>
      <c r="AL25" s="95">
        <f t="shared" si="1"/>
        <v>0</v>
      </c>
      <c r="AM25" s="370"/>
      <c r="AN25" s="370"/>
    </row>
    <row r="26" spans="1:40" ht="18" customHeight="1">
      <c r="A26" s="87">
        <v>16</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0"/>
        <v>0</v>
      </c>
      <c r="AL26" s="95">
        <f t="shared" si="1"/>
        <v>0</v>
      </c>
      <c r="AM26" s="370"/>
      <c r="AN26" s="370"/>
    </row>
    <row r="27" spans="1:40" ht="18" customHeight="1">
      <c r="A27" s="87">
        <v>17</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0"/>
        <v>0</v>
      </c>
      <c r="AL27" s="95">
        <f t="shared" si="1"/>
        <v>0</v>
      </c>
      <c r="AM27" s="370"/>
      <c r="AN27" s="370"/>
    </row>
    <row r="28" spans="1:40" ht="18" customHeight="1">
      <c r="A28" s="87">
        <v>18</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0"/>
        <v>0</v>
      </c>
      <c r="AL28" s="95">
        <f t="shared" si="1"/>
        <v>0</v>
      </c>
      <c r="AM28" s="370"/>
      <c r="AN28" s="370"/>
    </row>
    <row r="29" spans="1:40" ht="18" customHeight="1">
      <c r="A29" s="87">
        <v>19</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0"/>
        <v>0</v>
      </c>
      <c r="AL29" s="95">
        <f t="shared" si="1"/>
        <v>0</v>
      </c>
      <c r="AM29" s="370"/>
      <c r="AN29" s="370"/>
    </row>
    <row r="30" spans="1:40" ht="18" customHeight="1">
      <c r="A30" s="87">
        <v>20</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0"/>
        <v>0</v>
      </c>
      <c r="AL30" s="95">
        <f t="shared" si="1"/>
        <v>0</v>
      </c>
      <c r="AM30" s="370"/>
      <c r="AN30" s="370"/>
    </row>
    <row r="31" spans="1:40" ht="18" customHeight="1">
      <c r="A31" s="371" t="s">
        <v>36</v>
      </c>
      <c r="B31" s="372"/>
      <c r="C31" s="372"/>
      <c r="D31" s="372"/>
      <c r="E31" s="372"/>
      <c r="F31" s="96">
        <f>+SUM(F11:F30)</f>
        <v>0</v>
      </c>
      <c r="G31" s="96">
        <f t="shared" ref="G31:AJ31" si="2">+SUM(G11:G30)</f>
        <v>0</v>
      </c>
      <c r="H31" s="96">
        <f t="shared" si="2"/>
        <v>0</v>
      </c>
      <c r="I31" s="96">
        <f t="shared" si="2"/>
        <v>0</v>
      </c>
      <c r="J31" s="96">
        <f t="shared" si="2"/>
        <v>0</v>
      </c>
      <c r="K31" s="96">
        <f t="shared" si="2"/>
        <v>0</v>
      </c>
      <c r="L31" s="96">
        <f t="shared" si="2"/>
        <v>0</v>
      </c>
      <c r="M31" s="96">
        <f t="shared" si="2"/>
        <v>0</v>
      </c>
      <c r="N31" s="96">
        <f t="shared" si="2"/>
        <v>0</v>
      </c>
      <c r="O31" s="96">
        <f t="shared" si="2"/>
        <v>0</v>
      </c>
      <c r="P31" s="96">
        <f t="shared" si="2"/>
        <v>0</v>
      </c>
      <c r="Q31" s="96">
        <f t="shared" si="2"/>
        <v>0</v>
      </c>
      <c r="R31" s="96">
        <f t="shared" si="2"/>
        <v>0</v>
      </c>
      <c r="S31" s="96">
        <f t="shared" si="2"/>
        <v>0</v>
      </c>
      <c r="T31" s="96">
        <f t="shared" si="2"/>
        <v>0</v>
      </c>
      <c r="U31" s="96">
        <f t="shared" si="2"/>
        <v>0</v>
      </c>
      <c r="V31" s="96">
        <f t="shared" si="2"/>
        <v>0</v>
      </c>
      <c r="W31" s="96">
        <f t="shared" si="2"/>
        <v>0</v>
      </c>
      <c r="X31" s="96">
        <f t="shared" si="2"/>
        <v>0</v>
      </c>
      <c r="Y31" s="96">
        <f t="shared" si="2"/>
        <v>0</v>
      </c>
      <c r="Z31" s="96">
        <f t="shared" si="2"/>
        <v>0</v>
      </c>
      <c r="AA31" s="96">
        <f t="shared" si="2"/>
        <v>0</v>
      </c>
      <c r="AB31" s="96">
        <f t="shared" si="2"/>
        <v>0</v>
      </c>
      <c r="AC31" s="96">
        <f t="shared" si="2"/>
        <v>0</v>
      </c>
      <c r="AD31" s="96">
        <f t="shared" si="2"/>
        <v>0</v>
      </c>
      <c r="AE31" s="96">
        <f t="shared" si="2"/>
        <v>0</v>
      </c>
      <c r="AF31" s="96">
        <f t="shared" si="2"/>
        <v>0</v>
      </c>
      <c r="AG31" s="96">
        <f t="shared" si="2"/>
        <v>0</v>
      </c>
      <c r="AH31" s="96">
        <f t="shared" si="2"/>
        <v>0</v>
      </c>
      <c r="AI31" s="96">
        <f t="shared" si="2"/>
        <v>0</v>
      </c>
      <c r="AJ31" s="96">
        <f t="shared" si="2"/>
        <v>0</v>
      </c>
      <c r="AK31" s="94">
        <f t="shared" si="0"/>
        <v>0</v>
      </c>
      <c r="AL31" s="95">
        <f>IF($AK$3="４週",AK31/4,AK31/(DAY(EOMONTH($F$9,0))/7))</f>
        <v>0</v>
      </c>
      <c r="AM31" s="373"/>
      <c r="AN31" s="373"/>
    </row>
    <row r="32" spans="1:40" ht="18" customHeight="1">
      <c r="A32" s="372" t="s">
        <v>162</v>
      </c>
      <c r="B32" s="372"/>
      <c r="C32" s="372"/>
      <c r="D32" s="372"/>
      <c r="E32" s="374"/>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6"/>
      <c r="AL32" s="98"/>
      <c r="AM32" s="373"/>
      <c r="AN32" s="373"/>
    </row>
    <row r="33" spans="1:43" ht="15" customHeight="1">
      <c r="A33" s="351" t="s">
        <v>359</v>
      </c>
      <c r="B33" s="351"/>
      <c r="C33" s="351"/>
      <c r="D33" s="351"/>
      <c r="E33" s="351"/>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137"/>
      <c r="AM33" s="375"/>
      <c r="AN33" s="375"/>
    </row>
    <row r="34" spans="1:43" ht="15" customHeight="1">
      <c r="A34" s="86"/>
      <c r="B34" s="86"/>
      <c r="C34" s="86"/>
      <c r="D34" s="86"/>
      <c r="E34" s="86"/>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86"/>
      <c r="AL34" s="86"/>
      <c r="AM34" s="78"/>
    </row>
    <row r="35" spans="1:43"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3" ht="21" customHeight="1">
      <c r="A36" s="77" t="s">
        <v>220</v>
      </c>
      <c r="B36" s="86"/>
      <c r="C36" s="86"/>
      <c r="D36" s="86"/>
      <c r="E36" s="86"/>
      <c r="F36" s="86"/>
      <c r="G36" s="99"/>
      <c r="H36" s="99"/>
      <c r="I36" s="99"/>
      <c r="J36" s="99"/>
      <c r="K36" s="99"/>
      <c r="L36" s="99"/>
      <c r="M36" s="99"/>
      <c r="N36" s="99"/>
      <c r="O36" s="99"/>
      <c r="AM36" s="86"/>
      <c r="AN36" s="78"/>
    </row>
    <row r="37" spans="1:43" ht="25" customHeight="1">
      <c r="A37" s="351"/>
      <c r="B37" s="351"/>
      <c r="C37" s="351"/>
      <c r="D37" s="121">
        <v>4</v>
      </c>
      <c r="E37" s="121">
        <v>5</v>
      </c>
      <c r="F37" s="369">
        <v>6</v>
      </c>
      <c r="G37" s="369"/>
      <c r="H37" s="369"/>
      <c r="I37" s="369">
        <v>7</v>
      </c>
      <c r="J37" s="369"/>
      <c r="K37" s="369"/>
      <c r="L37" s="369">
        <v>8</v>
      </c>
      <c r="M37" s="369"/>
      <c r="N37" s="369"/>
      <c r="O37" s="369">
        <v>9</v>
      </c>
      <c r="P37" s="369"/>
      <c r="Q37" s="369"/>
      <c r="R37" s="369">
        <v>10</v>
      </c>
      <c r="S37" s="369"/>
      <c r="T37" s="369"/>
      <c r="U37" s="369">
        <v>11</v>
      </c>
      <c r="V37" s="369"/>
      <c r="W37" s="369"/>
      <c r="X37" s="369">
        <v>12</v>
      </c>
      <c r="Y37" s="369"/>
      <c r="Z37" s="369"/>
      <c r="AA37" s="369">
        <v>1</v>
      </c>
      <c r="AB37" s="369"/>
      <c r="AC37" s="369"/>
      <c r="AD37" s="369">
        <v>2</v>
      </c>
      <c r="AE37" s="369"/>
      <c r="AF37" s="369"/>
      <c r="AG37" s="369">
        <v>3</v>
      </c>
      <c r="AH37" s="369"/>
      <c r="AI37" s="369"/>
      <c r="AJ37" s="351" t="s">
        <v>5</v>
      </c>
      <c r="AK37" s="351"/>
      <c r="AL37" s="89" t="s">
        <v>221</v>
      </c>
      <c r="AM37" s="113"/>
      <c r="AN37" s="113"/>
      <c r="AO37" s="113"/>
      <c r="AP37" s="113"/>
      <c r="AQ37" s="113"/>
    </row>
    <row r="38" spans="1:43" ht="18" customHeight="1">
      <c r="A38" s="360" t="s">
        <v>222</v>
      </c>
      <c r="B38" s="360"/>
      <c r="C38" s="360"/>
      <c r="D38" s="125"/>
      <c r="E38" s="125"/>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347">
        <f>SUM(D38:AI38)</f>
        <v>0</v>
      </c>
      <c r="AK38" s="347"/>
      <c r="AL38" s="366" t="e">
        <f>ROUNDUP(AJ38/AJ39,1)</f>
        <v>#DIV/0!</v>
      </c>
      <c r="AM38" s="113"/>
      <c r="AN38" s="113"/>
      <c r="AO38" s="113"/>
      <c r="AP38" s="113"/>
      <c r="AQ38" s="113"/>
    </row>
    <row r="39" spans="1:43" ht="18" customHeight="1">
      <c r="A39" s="360" t="s">
        <v>223</v>
      </c>
      <c r="B39" s="360"/>
      <c r="C39" s="360"/>
      <c r="D39" s="93"/>
      <c r="E39" s="93"/>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47">
        <f>+SUM(D39:AI39)</f>
        <v>0</v>
      </c>
      <c r="AK39" s="347"/>
      <c r="AL39" s="368"/>
      <c r="AM39" s="113"/>
      <c r="AN39" s="113"/>
      <c r="AO39" s="113"/>
      <c r="AP39" s="113"/>
      <c r="AQ39" s="113"/>
    </row>
    <row r="40" spans="1:43" ht="5.15" customHeight="1">
      <c r="A40" s="106"/>
      <c r="B40" s="106"/>
      <c r="C40" s="106"/>
      <c r="D40" s="113"/>
      <c r="E40" s="113"/>
      <c r="F40" s="113"/>
      <c r="G40" s="113"/>
      <c r="H40" s="113"/>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114"/>
      <c r="AK40" s="99"/>
      <c r="AL40" s="86"/>
      <c r="AM40" s="86"/>
      <c r="AN40" s="78"/>
    </row>
    <row r="41" spans="1:43" ht="18" customHeight="1">
      <c r="A41" s="77" t="s">
        <v>205</v>
      </c>
      <c r="B41" s="99"/>
      <c r="D41" s="99"/>
      <c r="E41" s="99"/>
      <c r="F41" s="99"/>
      <c r="G41" s="99"/>
      <c r="H41" s="99"/>
      <c r="I41" s="113"/>
      <c r="J41" s="113"/>
      <c r="K41" s="113"/>
      <c r="L41" s="113"/>
      <c r="M41" s="113"/>
      <c r="N41" s="113"/>
      <c r="O41" s="99"/>
      <c r="P41" s="99"/>
      <c r="Q41" s="99"/>
      <c r="R41" s="99"/>
      <c r="S41" s="99"/>
      <c r="T41" s="99"/>
      <c r="U41" s="99"/>
      <c r="V41" s="99"/>
      <c r="W41" s="86"/>
      <c r="X41" s="99"/>
      <c r="Y41" s="99"/>
      <c r="Z41" s="99"/>
      <c r="AA41" s="99"/>
      <c r="AB41" s="99"/>
      <c r="AC41" s="99"/>
      <c r="AD41" s="99"/>
      <c r="AE41" s="99"/>
      <c r="AF41" s="99"/>
      <c r="AG41" s="99"/>
      <c r="AH41" s="99"/>
      <c r="AI41" s="99"/>
      <c r="AJ41" s="114"/>
      <c r="AK41" s="99"/>
      <c r="AL41" s="86"/>
      <c r="AM41" s="86"/>
      <c r="AN41" s="78"/>
    </row>
    <row r="42" spans="1:43" ht="25" customHeight="1">
      <c r="A42" s="351" t="s">
        <v>206</v>
      </c>
      <c r="B42" s="351"/>
      <c r="C42" s="371" t="s">
        <v>246</v>
      </c>
      <c r="D42" s="374"/>
      <c r="E42" s="398"/>
      <c r="F42" s="398"/>
      <c r="G42" s="398"/>
      <c r="H42" s="380"/>
      <c r="I42" s="399"/>
      <c r="J42" s="399"/>
      <c r="K42" s="399"/>
      <c r="L42" s="399"/>
      <c r="M42" s="399"/>
      <c r="N42" s="399"/>
      <c r="O42" s="113"/>
      <c r="P42" s="113"/>
      <c r="Q42" s="113"/>
      <c r="R42" s="113"/>
      <c r="S42" s="113"/>
      <c r="T42" s="113"/>
      <c r="U42" s="113"/>
      <c r="W42" s="86"/>
      <c r="X42" s="99"/>
      <c r="Y42" s="99"/>
      <c r="Z42" s="99"/>
      <c r="AA42" s="99"/>
      <c r="AB42" s="99"/>
      <c r="AC42" s="99"/>
      <c r="AD42" s="99"/>
      <c r="AE42" s="99"/>
      <c r="AF42" s="99"/>
      <c r="AG42" s="99"/>
      <c r="AH42" s="99"/>
      <c r="AI42" s="99"/>
      <c r="AJ42" s="114"/>
      <c r="AK42" s="99"/>
      <c r="AL42" s="86"/>
      <c r="AM42" s="86"/>
      <c r="AN42" s="78"/>
    </row>
    <row r="43" spans="1:43" ht="18" customHeight="1">
      <c r="A43" s="357" t="s">
        <v>207</v>
      </c>
      <c r="B43" s="357"/>
      <c r="C43" s="393" t="e">
        <f>ROUNDDOWN(AL38/15,1)</f>
        <v>#DIV/0!</v>
      </c>
      <c r="D43" s="394"/>
      <c r="E43" s="395"/>
      <c r="F43" s="395"/>
      <c r="G43" s="395"/>
      <c r="H43" s="396"/>
      <c r="I43" s="397"/>
      <c r="J43" s="395"/>
      <c r="K43" s="395"/>
      <c r="L43" s="395"/>
      <c r="M43" s="395"/>
      <c r="N43" s="396"/>
      <c r="O43" s="113"/>
      <c r="P43" s="113"/>
      <c r="Q43" s="113"/>
      <c r="R43" s="113"/>
      <c r="S43" s="113"/>
      <c r="T43" s="113"/>
      <c r="U43" s="113"/>
      <c r="W43" s="86"/>
      <c r="X43" s="99"/>
      <c r="Y43" s="99"/>
      <c r="Z43" s="99"/>
      <c r="AA43" s="99"/>
      <c r="AB43" s="99"/>
      <c r="AC43" s="99"/>
      <c r="AD43" s="99"/>
      <c r="AE43" s="99"/>
      <c r="AF43" s="99"/>
      <c r="AG43" s="99"/>
      <c r="AH43" s="99"/>
      <c r="AI43" s="99"/>
      <c r="AJ43" s="114"/>
      <c r="AK43" s="99"/>
      <c r="AL43" s="86"/>
      <c r="AM43" s="86"/>
      <c r="AN43" s="78"/>
    </row>
    <row r="44" spans="1:43" ht="5.15" customHeight="1">
      <c r="A44" s="106"/>
      <c r="B44" s="106"/>
      <c r="C44" s="106"/>
      <c r="D44" s="106"/>
      <c r="E44" s="106"/>
      <c r="F44" s="106"/>
      <c r="G44" s="106"/>
      <c r="H44" s="106"/>
      <c r="I44" s="106"/>
      <c r="J44" s="99"/>
      <c r="K44" s="99"/>
      <c r="L44" s="99"/>
      <c r="M44" s="114"/>
      <c r="N44" s="99"/>
      <c r="O44" s="99"/>
      <c r="P44" s="99"/>
      <c r="Q44" s="113"/>
      <c r="W44" s="86"/>
      <c r="X44" s="99"/>
      <c r="Y44" s="99"/>
      <c r="Z44" s="99"/>
      <c r="AA44" s="99"/>
      <c r="AB44" s="99"/>
      <c r="AC44" s="99"/>
      <c r="AD44" s="99"/>
      <c r="AE44" s="99"/>
      <c r="AF44" s="99"/>
      <c r="AG44" s="99"/>
      <c r="AH44" s="99"/>
      <c r="AI44" s="99"/>
      <c r="AJ44" s="114"/>
      <c r="AK44" s="99"/>
      <c r="AL44" s="86"/>
      <c r="AM44" s="86"/>
      <c r="AN44" s="78"/>
    </row>
    <row r="45" spans="1:43" ht="21" customHeight="1">
      <c r="A45" s="77" t="s">
        <v>208</v>
      </c>
      <c r="B45" s="81"/>
      <c r="C45" s="82"/>
      <c r="D45" s="82"/>
      <c r="E45" s="82"/>
      <c r="F45" s="82"/>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82"/>
      <c r="AM45" s="82"/>
      <c r="AN45" s="78"/>
    </row>
    <row r="46" spans="1:43" ht="25" customHeight="1">
      <c r="A46" s="78"/>
      <c r="B46" s="86"/>
      <c r="C46" s="348" t="s">
        <v>247</v>
      </c>
      <c r="D46" s="349"/>
      <c r="E46" s="355" t="s">
        <v>248</v>
      </c>
      <c r="F46" s="355"/>
      <c r="G46" s="355"/>
      <c r="H46" s="355"/>
      <c r="I46" s="348" t="s">
        <v>249</v>
      </c>
      <c r="J46" s="349"/>
      <c r="K46" s="349"/>
      <c r="L46" s="349"/>
      <c r="M46" s="349"/>
      <c r="N46" s="350"/>
      <c r="O46" s="348" t="s">
        <v>249</v>
      </c>
      <c r="P46" s="349"/>
      <c r="Q46" s="349"/>
      <c r="R46" s="349"/>
      <c r="S46" s="349"/>
      <c r="T46" s="350"/>
      <c r="U46" s="348" t="s">
        <v>249</v>
      </c>
      <c r="V46" s="349"/>
      <c r="W46" s="349"/>
      <c r="X46" s="349"/>
      <c r="Y46" s="349"/>
      <c r="Z46" s="350"/>
      <c r="AA46" s="348" t="s">
        <v>249</v>
      </c>
      <c r="AB46" s="349"/>
      <c r="AC46" s="349"/>
      <c r="AD46" s="349"/>
      <c r="AE46" s="349"/>
      <c r="AF46" s="350"/>
      <c r="AG46" s="355" t="s">
        <v>249</v>
      </c>
      <c r="AH46" s="355"/>
      <c r="AI46" s="355"/>
      <c r="AJ46" s="355"/>
      <c r="AK46" s="355"/>
      <c r="AL46" s="348" t="s">
        <v>249</v>
      </c>
      <c r="AM46" s="350"/>
      <c r="AN46" s="78"/>
    </row>
    <row r="47" spans="1:43" ht="18" customHeight="1">
      <c r="A47" s="78"/>
      <c r="B47" s="86"/>
      <c r="C47" s="118" t="s">
        <v>210</v>
      </c>
      <c r="D47" s="118" t="s">
        <v>212</v>
      </c>
      <c r="E47" s="119" t="s">
        <v>210</v>
      </c>
      <c r="F47" s="356" t="s">
        <v>212</v>
      </c>
      <c r="G47" s="356"/>
      <c r="H47" s="356"/>
      <c r="I47" s="352" t="s">
        <v>210</v>
      </c>
      <c r="J47" s="353"/>
      <c r="K47" s="354"/>
      <c r="L47" s="352" t="s">
        <v>212</v>
      </c>
      <c r="M47" s="353"/>
      <c r="N47" s="354"/>
      <c r="O47" s="352" t="s">
        <v>210</v>
      </c>
      <c r="P47" s="353"/>
      <c r="Q47" s="354"/>
      <c r="R47" s="352" t="s">
        <v>212</v>
      </c>
      <c r="S47" s="353"/>
      <c r="T47" s="354"/>
      <c r="U47" s="352" t="s">
        <v>210</v>
      </c>
      <c r="V47" s="353"/>
      <c r="W47" s="354"/>
      <c r="X47" s="352" t="s">
        <v>212</v>
      </c>
      <c r="Y47" s="353"/>
      <c r="Z47" s="354"/>
      <c r="AA47" s="352" t="s">
        <v>210</v>
      </c>
      <c r="AB47" s="353"/>
      <c r="AC47" s="354"/>
      <c r="AD47" s="352" t="s">
        <v>212</v>
      </c>
      <c r="AE47" s="353"/>
      <c r="AF47" s="354"/>
      <c r="AG47" s="352" t="s">
        <v>210</v>
      </c>
      <c r="AH47" s="353"/>
      <c r="AI47" s="354"/>
      <c r="AJ47" s="352" t="s">
        <v>212</v>
      </c>
      <c r="AK47" s="354"/>
      <c r="AL47" s="119" t="s">
        <v>209</v>
      </c>
      <c r="AM47" s="119" t="s">
        <v>211</v>
      </c>
      <c r="AN47" s="78"/>
    </row>
    <row r="48" spans="1:43" ht="18" customHeight="1">
      <c r="A48" s="78"/>
      <c r="B48" s="88" t="s">
        <v>213</v>
      </c>
      <c r="C48" s="119">
        <f>COUNTIFS($B$11:$B$30,C$46,$C$11:$C$30,"A",$E$11:$E$30,"*")</f>
        <v>0</v>
      </c>
      <c r="D48" s="119">
        <f>COUNTIFS($B$11:$B$30,C$46,$C$11:$C$30,"B",$E$11:$E$30,"*")</f>
        <v>0</v>
      </c>
      <c r="E48" s="119">
        <f>COUNTIFS($B$11:$B$30,E$46,$C$11:$C$30,"A",$E$11:$E$30,"*")</f>
        <v>0</v>
      </c>
      <c r="F48" s="352">
        <f>COUNTIFS($B$11:$B$30,E$46,$C$11:$C$30,"B",$E$11:$E$30,"*")</f>
        <v>0</v>
      </c>
      <c r="G48" s="353"/>
      <c r="H48" s="354"/>
      <c r="I48" s="352">
        <f>COUNTIFS($B$11:$B$30,I$46,$C$11:$C$30,"A",$E$11:$E$30,"*")</f>
        <v>0</v>
      </c>
      <c r="J48" s="353"/>
      <c r="K48" s="354"/>
      <c r="L48" s="352">
        <f>COUNTIFS($B$11:$B$30,I$46,$C$11:$C$30,"B",$E$11:$E$30,"*")</f>
        <v>0</v>
      </c>
      <c r="M48" s="353"/>
      <c r="N48" s="354"/>
      <c r="O48" s="352">
        <f>COUNTIFS($B$11:$B$30,O$46,$C$11:$C$30,"A",$E$11:$E$30,"*")</f>
        <v>0</v>
      </c>
      <c r="P48" s="353"/>
      <c r="Q48" s="354"/>
      <c r="R48" s="352">
        <f>COUNTIFS($B$11:$B$30,O$46,$C$11:$C$30,"B",$E$11:$E$30,"*")</f>
        <v>0</v>
      </c>
      <c r="S48" s="353"/>
      <c r="T48" s="354"/>
      <c r="U48" s="352">
        <f>COUNTIFS($B$11:$B$30,U$46,$C$11:$C$30,"A",$E$11:$E$30,"*")</f>
        <v>0</v>
      </c>
      <c r="V48" s="353"/>
      <c r="W48" s="354"/>
      <c r="X48" s="352">
        <f>COUNTIFS($B$11:$B$30,U$46,$C$11:$C$30,"B",$E$11:$E$30,"*")</f>
        <v>0</v>
      </c>
      <c r="Y48" s="353"/>
      <c r="Z48" s="354"/>
      <c r="AA48" s="352">
        <f>COUNTIFS($B$11:$B$30,AA$46,$C$11:$C$30,"A",$E$11:$E$30,"*")</f>
        <v>0</v>
      </c>
      <c r="AB48" s="353"/>
      <c r="AC48" s="354"/>
      <c r="AD48" s="352">
        <f>COUNTIFS($B$11:$B$30,AA$46,$C$11:$C$30,"B",$E$11:$E$30,"*")</f>
        <v>0</v>
      </c>
      <c r="AE48" s="353"/>
      <c r="AF48" s="354"/>
      <c r="AG48" s="352">
        <f>COUNTIFS($B$11:$B$30,AG$46,$C$11:$C$30,"A",$E$11:$E$30,"*")</f>
        <v>0</v>
      </c>
      <c r="AH48" s="353"/>
      <c r="AI48" s="354"/>
      <c r="AJ48" s="352">
        <f>COUNTIFS($B$11:$B$30,AG$46,$C$11:$C$30,"B",$E$11:$E$30,"*")</f>
        <v>0</v>
      </c>
      <c r="AK48" s="354"/>
      <c r="AL48" s="119">
        <f>COUNTIFS($B$11:$B$30,AL$46,$C$11:$C$30,"A",$E$11:$E$30,"*")</f>
        <v>0</v>
      </c>
      <c r="AM48" s="119">
        <f>COUNTIFS($B$11:$B$30,AL$46,$C$11:$C$30,"B",$E$11:$E$30,"*")</f>
        <v>0</v>
      </c>
      <c r="AN48" s="78"/>
    </row>
    <row r="49" spans="1:40" ht="18" customHeight="1">
      <c r="A49" s="78"/>
      <c r="B49" s="89" t="s">
        <v>214</v>
      </c>
      <c r="C49" s="119">
        <f>COUNTIFS($B$11:$B$30,C$46,$C$11:$C$30,"C",$E$11:$E$30,"*")</f>
        <v>0</v>
      </c>
      <c r="D49" s="119">
        <f>COUNTIFS($B$11:$B$30,C$46,$C$11:$C$30,"D",$E$11:$E$30,"*")</f>
        <v>0</v>
      </c>
      <c r="E49" s="119">
        <f>COUNTIFS($B$11:$B$30,E$46,$C$11:$C$30,"C",$E$11:$E$30,"*")</f>
        <v>0</v>
      </c>
      <c r="F49" s="352">
        <f>COUNTIFS($B$11:$B$30,E$46,$C$11:$C$30,"D",$E$11:$E$30,"*")</f>
        <v>0</v>
      </c>
      <c r="G49" s="353"/>
      <c r="H49" s="354"/>
      <c r="I49" s="352">
        <f>COUNTIFS($B$11:$B$30,I$46,$C$11:$C$30,"C",$E$11:$E$30,"*")</f>
        <v>0</v>
      </c>
      <c r="J49" s="353"/>
      <c r="K49" s="354"/>
      <c r="L49" s="352">
        <f>COUNTIFS($B$11:$B$30,I$46,$C$11:$C$30,"D",$E$11:$E$30,"*")</f>
        <v>0</v>
      </c>
      <c r="M49" s="353"/>
      <c r="N49" s="354"/>
      <c r="O49" s="352">
        <f>COUNTIFS($B$11:$B$30,O$46,$C$11:$C$30,"C",$E$11:$E$30,"*")</f>
        <v>0</v>
      </c>
      <c r="P49" s="353"/>
      <c r="Q49" s="354"/>
      <c r="R49" s="352">
        <f>COUNTIFS($B$11:$B$30,O$46,$C$11:$C$30,"D",$E$11:$E$30,"*")</f>
        <v>0</v>
      </c>
      <c r="S49" s="353"/>
      <c r="T49" s="354"/>
      <c r="U49" s="352">
        <f>COUNTIFS($B$11:$B$30,U$46,$C$11:$C$30,"C",$E$11:$E$30,"*")</f>
        <v>0</v>
      </c>
      <c r="V49" s="353"/>
      <c r="W49" s="354"/>
      <c r="X49" s="352">
        <f>COUNTIFS($B$11:$B$30,U$46,$C$11:$C$30,"D",$E$11:$E$30,"*")</f>
        <v>0</v>
      </c>
      <c r="Y49" s="353"/>
      <c r="Z49" s="354"/>
      <c r="AA49" s="352">
        <f>COUNTIFS($B$11:$B$30,AA$46,$C$11:$C$30,"C",$E$11:$E$30,"*")</f>
        <v>0</v>
      </c>
      <c r="AB49" s="353"/>
      <c r="AC49" s="354"/>
      <c r="AD49" s="352">
        <f>COUNTIFS($B$11:$B$30,AA$46,$C$11:$C$30,"D",$E$11:$E$30,"*")</f>
        <v>0</v>
      </c>
      <c r="AE49" s="353"/>
      <c r="AF49" s="354"/>
      <c r="AG49" s="352">
        <f>COUNTIFS($B$11:$B$30,AG$46,$C$11:$C$30,"C",$E$11:$E$30,"*")</f>
        <v>0</v>
      </c>
      <c r="AH49" s="353"/>
      <c r="AI49" s="354"/>
      <c r="AJ49" s="352">
        <f>COUNTIFS($B$11:$B$30,AG$46,$C$11:$C$30,"D",$E$11:$E$30,"*")</f>
        <v>0</v>
      </c>
      <c r="AK49" s="354"/>
      <c r="AL49" s="119">
        <f>COUNTIFS($B$11:$B$30,AL$46,$C$11:$C$30,"C",$E$11:$E$30,"*")</f>
        <v>0</v>
      </c>
      <c r="AM49" s="119">
        <f>COUNTIFS($B$11:$B$30,AL$46,$C$11:$C$30,"D",$E$11:$E$30,"*")</f>
        <v>0</v>
      </c>
      <c r="AN49" s="78"/>
    </row>
    <row r="50" spans="1:40" ht="25" customHeight="1">
      <c r="A50" s="78"/>
      <c r="B50" s="89" t="s">
        <v>215</v>
      </c>
      <c r="C50" s="348" t="str">
        <f>IF($AK$3="４週",SUMIFS($AK$11:$AK$30,$B$11:$B$30,C46)/4/$AH$5,IF($AK$3="歴月",SUMIFS($AK$11:$AK$30,$B$11:$B$30,C46)/$AL$5,"記載する期間を選択してください"))</f>
        <v>記載する期間を選択してください</v>
      </c>
      <c r="D50" s="350"/>
      <c r="E50" s="348" t="str">
        <f>IF($AK$3="４週",SUMIFS($AK$11:$AK$30,$B$11:$B$30,E46)/4/$AH$5,IF($AK$3="歴月",SUMIFS($AK$11:$AK$30,$B$11:$B$30,E46)/$AL$5,"記載する期間を選択してください"))</f>
        <v>記載する期間を選択してください</v>
      </c>
      <c r="F50" s="349"/>
      <c r="G50" s="349"/>
      <c r="H50" s="350"/>
      <c r="I50" s="348" t="str">
        <f>IF($AK$3="４週",SUMIFS($AK$11:$AK$30,$B$11:$B$30,I46)/4/$AH$5,IF($AK$3="歴月",SUMIFS($AK$11:$AK$30,$B$11:$B$30,I46)/$AL$5,"記載する期間を選択してください"))</f>
        <v>記載する期間を選択してください</v>
      </c>
      <c r="J50" s="349"/>
      <c r="K50" s="349"/>
      <c r="L50" s="349"/>
      <c r="M50" s="349"/>
      <c r="N50" s="350"/>
      <c r="O50" s="348" t="str">
        <f>IF($AK$3="４週",SUMIFS($AK$11:$AK$30,$B$11:$B$30,O46)/4/$AH$5,IF($AK$3="歴月",SUMIFS($AK$11:$AK$30,$B$11:$B$30,O46)/$AL$5,"記載する期間を選択してください"))</f>
        <v>記載する期間を選択してください</v>
      </c>
      <c r="P50" s="349"/>
      <c r="Q50" s="349"/>
      <c r="R50" s="349"/>
      <c r="S50" s="349"/>
      <c r="T50" s="350"/>
      <c r="U50" s="348" t="str">
        <f>IF($AK$3="４週",SUMIFS($AK$11:$AK$30,$B$11:$B$30,U46)/4/$AH$5,IF($AK$3="歴月",SUMIFS($AK$11:$AK$30,$B$11:$B$30,U46)/$AL$5,"記載する期間を選択してください"))</f>
        <v>記載する期間を選択してください</v>
      </c>
      <c r="V50" s="349"/>
      <c r="W50" s="349"/>
      <c r="X50" s="349"/>
      <c r="Y50" s="349"/>
      <c r="Z50" s="350"/>
      <c r="AA50" s="348" t="str">
        <f>IF($AK$3="４週",SUMIFS($AK$11:$AK$30,$B$11:$B$30,AA46)/4/$AH$5,IF($AK$3="歴月",SUMIFS($AK$11:$AK$30,$B$11:$B$30,AA46)/$AL$5,"記載する期間を選択してください"))</f>
        <v>記載する期間を選択してください</v>
      </c>
      <c r="AB50" s="349"/>
      <c r="AC50" s="349"/>
      <c r="AD50" s="349"/>
      <c r="AE50" s="349"/>
      <c r="AF50" s="350"/>
      <c r="AG50" s="348" t="str">
        <f>IF($AK$3="４週",SUMIFS($AK$11:$AK$30,$B$11:$B$30,AG46)/4/$AH$5,IF($AK$3="歴月",SUMIFS($AK$11:$AK$30,$B$11:$B$30,AG46)/$AL$5,"記載する期間を選択してください"))</f>
        <v>記載する期間を選択してください</v>
      </c>
      <c r="AH50" s="349"/>
      <c r="AI50" s="349"/>
      <c r="AJ50" s="349"/>
      <c r="AK50" s="350"/>
      <c r="AL50" s="348" t="str">
        <f>IF($AK$3="４週",SUMIFS($AK$11:$AK$30,$B$11:$B$30,AL46)/4/$AH$5,IF($AK$3="歴月",SUMIFS($AK$11:$AK$30,$B$11:$B$30,AL46)/$AL$5,"記載する期間を選択してください"))</f>
        <v>記載する期間を選択してください</v>
      </c>
      <c r="AM50" s="350"/>
      <c r="AN50" s="78"/>
    </row>
    <row r="51" spans="1:40" ht="5.15" customHeight="1">
      <c r="A51" s="78"/>
      <c r="B51" s="81"/>
      <c r="C51" s="103">
        <v>2</v>
      </c>
      <c r="D51" s="103"/>
      <c r="E51" s="103">
        <v>3</v>
      </c>
      <c r="F51" s="103"/>
      <c r="G51" s="103"/>
      <c r="H51" s="103"/>
      <c r="I51" s="103">
        <v>4</v>
      </c>
      <c r="J51" s="103"/>
      <c r="K51" s="103"/>
      <c r="L51" s="103"/>
      <c r="M51" s="103"/>
      <c r="N51" s="103"/>
      <c r="O51" s="103">
        <v>5</v>
      </c>
      <c r="P51" s="103"/>
      <c r="Q51" s="103"/>
      <c r="R51" s="103"/>
      <c r="S51" s="103"/>
      <c r="T51" s="103"/>
      <c r="U51" s="103">
        <v>6</v>
      </c>
      <c r="V51" s="103"/>
      <c r="W51" s="103"/>
      <c r="X51" s="103"/>
      <c r="Y51" s="103"/>
      <c r="Z51" s="103"/>
      <c r="AA51" s="103">
        <v>7</v>
      </c>
      <c r="AB51" s="103"/>
      <c r="AC51" s="103"/>
      <c r="AD51" s="103"/>
      <c r="AE51" s="103"/>
      <c r="AF51" s="103"/>
      <c r="AG51" s="103">
        <v>8</v>
      </c>
      <c r="AH51" s="103"/>
      <c r="AI51" s="103"/>
      <c r="AJ51" s="103"/>
      <c r="AK51" s="103"/>
      <c r="AL51" s="103">
        <v>9</v>
      </c>
      <c r="AM51" s="120"/>
      <c r="AN51" s="78"/>
    </row>
    <row r="52" spans="1:40" ht="15" customHeight="1">
      <c r="A52" s="99" t="s">
        <v>163</v>
      </c>
      <c r="B52" s="100"/>
      <c r="C52" s="101"/>
      <c r="D52" s="101"/>
      <c r="E52" s="101"/>
      <c r="F52" s="102"/>
      <c r="G52" s="101"/>
      <c r="H52" s="103"/>
      <c r="I52" s="103"/>
      <c r="J52" s="103"/>
      <c r="K52" s="103"/>
      <c r="L52" s="103"/>
      <c r="M52" s="103"/>
      <c r="N52" s="103"/>
      <c r="O52" s="103"/>
      <c r="P52" s="103"/>
      <c r="Q52" s="103"/>
      <c r="R52" s="103">
        <v>6</v>
      </c>
      <c r="S52" s="103"/>
      <c r="T52" s="103"/>
      <c r="U52" s="103"/>
      <c r="V52" s="103"/>
      <c r="W52" s="103"/>
      <c r="X52" s="103">
        <v>7</v>
      </c>
      <c r="Y52" s="103"/>
      <c r="Z52" s="103"/>
      <c r="AA52" s="103"/>
      <c r="AB52" s="103"/>
      <c r="AC52" s="103"/>
      <c r="AD52" s="103">
        <v>8</v>
      </c>
      <c r="AE52" s="103"/>
      <c r="AF52" s="103"/>
      <c r="AG52" s="104"/>
      <c r="AH52" s="104"/>
      <c r="AI52" s="104"/>
      <c r="AJ52" s="104">
        <v>9</v>
      </c>
      <c r="AK52" s="105"/>
      <c r="AL52" s="105"/>
      <c r="AM52" s="78"/>
    </row>
    <row r="53" spans="1:40" s="99" customFormat="1" ht="15" customHeight="1">
      <c r="A53" s="99" t="s">
        <v>164</v>
      </c>
      <c r="B53" s="106"/>
      <c r="C53" s="106"/>
      <c r="D53" s="106"/>
      <c r="E53" s="106"/>
      <c r="F53" s="106"/>
      <c r="G53" s="106"/>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40" s="99" customFormat="1" ht="15" customHeight="1">
      <c r="A54" s="99" t="s">
        <v>165</v>
      </c>
      <c r="B54" s="106"/>
      <c r="C54" s="106"/>
      <c r="D54" s="106"/>
      <c r="E54" s="106"/>
      <c r="F54" s="106"/>
      <c r="G54" s="106"/>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40" s="99" customFormat="1" ht="15" customHeight="1">
      <c r="A55" s="99" t="s">
        <v>166</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99" customFormat="1" ht="15" customHeight="1">
      <c r="A56" s="99" t="s">
        <v>167</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ht="15" customHeight="1">
      <c r="A57" s="99" t="s">
        <v>168</v>
      </c>
      <c r="B57" s="107"/>
      <c r="C57" s="99"/>
      <c r="D57" s="99"/>
      <c r="E57" s="99"/>
      <c r="F57" s="99"/>
      <c r="G57" s="99"/>
    </row>
    <row r="58" spans="1:40" ht="15" customHeight="1">
      <c r="A58" s="99" t="s">
        <v>169</v>
      </c>
      <c r="B58" s="107"/>
      <c r="C58" s="99"/>
      <c r="D58" s="99"/>
      <c r="E58" s="99"/>
      <c r="F58" s="99"/>
      <c r="G58" s="99"/>
    </row>
    <row r="59" spans="1:40" ht="15" customHeight="1">
      <c r="A59" s="99"/>
      <c r="B59" s="88" t="s">
        <v>170</v>
      </c>
      <c r="C59" s="351" t="s">
        <v>171</v>
      </c>
      <c r="D59" s="351"/>
      <c r="E59" s="351"/>
      <c r="F59" s="99"/>
      <c r="G59" s="99"/>
    </row>
    <row r="60" spans="1:40" ht="15" customHeight="1">
      <c r="A60" s="99"/>
      <c r="B60" s="108" t="s">
        <v>172</v>
      </c>
      <c r="C60" s="347" t="s">
        <v>173</v>
      </c>
      <c r="D60" s="347"/>
      <c r="E60" s="347"/>
      <c r="F60" s="99"/>
      <c r="G60" s="99"/>
    </row>
    <row r="61" spans="1:40" ht="15" customHeight="1">
      <c r="A61" s="99"/>
      <c r="B61" s="108" t="s">
        <v>174</v>
      </c>
      <c r="C61" s="347" t="s">
        <v>175</v>
      </c>
      <c r="D61" s="347"/>
      <c r="E61" s="347"/>
      <c r="F61" s="99"/>
      <c r="G61" s="99"/>
    </row>
    <row r="62" spans="1:40" ht="15" customHeight="1">
      <c r="A62" s="99"/>
      <c r="B62" s="108" t="s">
        <v>176</v>
      </c>
      <c r="C62" s="347" t="s">
        <v>177</v>
      </c>
      <c r="D62" s="347"/>
      <c r="E62" s="347"/>
      <c r="F62" s="99"/>
      <c r="G62" s="99"/>
    </row>
    <row r="63" spans="1:40" ht="15" customHeight="1">
      <c r="A63" s="99"/>
      <c r="B63" s="108" t="s">
        <v>178</v>
      </c>
      <c r="C63" s="347" t="s">
        <v>179</v>
      </c>
      <c r="D63" s="347"/>
      <c r="E63" s="347"/>
      <c r="F63" s="99"/>
      <c r="G63" s="99"/>
    </row>
    <row r="64" spans="1:40" ht="15" customHeight="1">
      <c r="A64" s="99"/>
      <c r="B64" s="99" t="s">
        <v>180</v>
      </c>
      <c r="C64" s="99"/>
      <c r="D64" s="99"/>
      <c r="E64" s="99"/>
      <c r="F64" s="99"/>
      <c r="G64" s="99"/>
    </row>
    <row r="65" spans="1:7" ht="15" customHeight="1">
      <c r="A65" s="99"/>
      <c r="B65" s="99" t="s">
        <v>181</v>
      </c>
      <c r="C65" s="99"/>
      <c r="D65" s="99"/>
      <c r="E65" s="99"/>
      <c r="F65" s="99"/>
      <c r="G65" s="99"/>
    </row>
    <row r="66" spans="1:7" ht="15" customHeight="1">
      <c r="A66" s="99"/>
      <c r="B66" s="99" t="s">
        <v>182</v>
      </c>
      <c r="C66" s="99"/>
      <c r="D66" s="99"/>
      <c r="E66" s="99"/>
      <c r="F66" s="99"/>
      <c r="G66" s="99"/>
    </row>
    <row r="67" spans="1:7" ht="15" customHeight="1">
      <c r="A67" s="99" t="s">
        <v>183</v>
      </c>
      <c r="B67" s="107"/>
      <c r="C67" s="99"/>
      <c r="D67" s="99"/>
      <c r="E67" s="99"/>
      <c r="F67" s="99"/>
      <c r="G67" s="99"/>
    </row>
    <row r="68" spans="1:7" ht="15" customHeight="1">
      <c r="A68" s="99" t="s">
        <v>184</v>
      </c>
      <c r="B68" s="107"/>
      <c r="C68" s="99"/>
      <c r="D68" s="99"/>
      <c r="E68" s="99"/>
      <c r="F68" s="99"/>
      <c r="G68" s="99"/>
    </row>
    <row r="69" spans="1:7" ht="15" customHeight="1">
      <c r="A69" s="99" t="s">
        <v>185</v>
      </c>
      <c r="B69" s="107"/>
      <c r="C69" s="99"/>
      <c r="D69" s="99"/>
      <c r="E69" s="99"/>
      <c r="F69" s="99"/>
      <c r="G69" s="99"/>
    </row>
    <row r="70" spans="1:7" ht="15" customHeight="1">
      <c r="A70" s="99" t="s">
        <v>186</v>
      </c>
      <c r="B70" s="107"/>
      <c r="C70" s="99"/>
      <c r="D70" s="99"/>
      <c r="E70" s="99"/>
      <c r="F70" s="99"/>
      <c r="G70" s="99"/>
    </row>
    <row r="71" spans="1:7" ht="15" customHeight="1">
      <c r="A71" s="99" t="s">
        <v>187</v>
      </c>
      <c r="B71" s="107"/>
      <c r="C71" s="99"/>
      <c r="D71" s="99"/>
      <c r="E71" s="99"/>
      <c r="F71" s="99"/>
      <c r="G71" s="99"/>
    </row>
    <row r="72" spans="1:7" ht="15" customHeight="1">
      <c r="A72" s="99" t="s">
        <v>188</v>
      </c>
      <c r="B72" s="107"/>
      <c r="C72" s="99"/>
      <c r="D72" s="99"/>
      <c r="E72" s="99"/>
      <c r="F72" s="99"/>
      <c r="G72" s="99"/>
    </row>
    <row r="73" spans="1:7" ht="15" customHeight="1">
      <c r="A73" s="99"/>
      <c r="B73" s="99" t="s">
        <v>189</v>
      </c>
      <c r="C73" s="99"/>
      <c r="D73" s="99"/>
      <c r="E73" s="99"/>
      <c r="F73" s="99"/>
      <c r="G73" s="99"/>
    </row>
    <row r="74" spans="1:7" ht="15" customHeight="1">
      <c r="A74" s="99"/>
      <c r="B74" s="99" t="s">
        <v>190</v>
      </c>
      <c r="C74" s="99"/>
      <c r="D74" s="99"/>
      <c r="E74" s="99"/>
      <c r="F74" s="99"/>
      <c r="G74" s="99"/>
    </row>
    <row r="75" spans="1:7" ht="15" customHeight="1">
      <c r="A75" s="99" t="s">
        <v>191</v>
      </c>
      <c r="B75" s="107"/>
      <c r="C75" s="99"/>
      <c r="D75" s="99"/>
      <c r="E75" s="99"/>
      <c r="F75" s="99"/>
      <c r="G75" s="99"/>
    </row>
    <row r="76" spans="1:7" ht="15" customHeight="1">
      <c r="A76" s="99" t="s">
        <v>192</v>
      </c>
      <c r="B76" s="107"/>
      <c r="C76" s="99"/>
      <c r="D76" s="99"/>
      <c r="E76" s="99"/>
      <c r="F76" s="99"/>
      <c r="G76" s="99"/>
    </row>
    <row r="77" spans="1:7" ht="15" customHeight="1">
      <c r="A77" s="99" t="s">
        <v>193</v>
      </c>
      <c r="B77" s="107"/>
      <c r="C77" s="99"/>
      <c r="D77" s="99"/>
      <c r="E77" s="99"/>
      <c r="F77" s="99"/>
      <c r="G77" s="99"/>
    </row>
    <row r="78" spans="1:7" ht="15" customHeight="1">
      <c r="A78" s="99" t="s">
        <v>194</v>
      </c>
      <c r="B78" s="107"/>
      <c r="C78" s="99"/>
      <c r="D78" s="99"/>
      <c r="E78" s="99"/>
      <c r="F78" s="99"/>
      <c r="G78" s="99"/>
    </row>
    <row r="79" spans="1:7" ht="15" customHeight="1">
      <c r="A79" s="99" t="s">
        <v>195</v>
      </c>
      <c r="B79" s="107"/>
      <c r="C79" s="99"/>
      <c r="D79" s="99"/>
      <c r="E79" s="99"/>
      <c r="F79" s="99"/>
      <c r="G79" s="99"/>
    </row>
    <row r="80" spans="1:7" ht="15" customHeight="1">
      <c r="A80" s="99" t="s">
        <v>196</v>
      </c>
      <c r="B80" s="107"/>
      <c r="C80" s="99"/>
      <c r="D80" s="99"/>
      <c r="E80" s="99"/>
      <c r="F80" s="99"/>
      <c r="G80" s="99"/>
    </row>
    <row r="81" spans="1:7" ht="15" customHeight="1">
      <c r="A81" s="99" t="s">
        <v>197</v>
      </c>
      <c r="B81" s="107"/>
      <c r="C81" s="99"/>
      <c r="D81" s="99"/>
      <c r="E81" s="99"/>
      <c r="F81" s="99"/>
      <c r="G81" s="99"/>
    </row>
    <row r="82" spans="1:7" ht="15" customHeight="1">
      <c r="A82" s="99" t="s">
        <v>198</v>
      </c>
      <c r="B82" s="107"/>
      <c r="C82" s="99"/>
      <c r="D82" s="99"/>
      <c r="E82" s="99"/>
      <c r="F82" s="99"/>
      <c r="G82" s="99"/>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 xr:uid="{8DB7D0D0-A37B-44A7-98A0-13ECA357E431}"/>
    <dataValidation type="list" allowBlank="1" showInputMessage="1" sqref="B12:B30" xr:uid="{1722549A-0AE0-40F9-BC3D-DAB68C466A8C}">
      <formula1>INDIRECT($AK$1)</formula1>
    </dataValidation>
    <dataValidation type="list" allowBlank="1" showInputMessage="1" showErrorMessage="1" sqref="AK3:AN3" xr:uid="{99E74DC1-62FE-4614-B501-32D826FA91A5}">
      <formula1>"４週,歴月"</formula1>
    </dataValidation>
    <dataValidation type="list" allowBlank="1" showInputMessage="1" showErrorMessage="1" sqref="AK4:AN4" xr:uid="{848E1737-ED70-4E72-A30E-04C00FDAD6D8}">
      <formula1>"予定,実績"</formula1>
    </dataValidation>
    <dataValidation type="list" allowBlank="1" showInputMessage="1" showErrorMessage="1" sqref="C11:C30" xr:uid="{03CDE199-AC02-4593-A027-77933273F9A0}">
      <formula1>"A,B,C,D"</formula1>
    </dataValidation>
    <dataValidation operator="greaterThanOrEqual" allowBlank="1" showInputMessage="1" showErrorMessage="1" sqref="I44 AJ38:AJ39 AL38 L40 L44 I40" xr:uid="{A6713F0D-1FF8-47C6-85F3-F089862DE019}"/>
    <dataValidation type="whole" operator="greaterThanOrEqual" allowBlank="1" showInputMessage="1" showErrorMessage="1" sqref="I38:I39 D38:F39 AG38:AG39 AD38:AD39 AA38:AA39 X38:X39 U38:U39 R38:R39 O38:O39 L38:L39" xr:uid="{32FA50CB-166C-490D-947E-99BDBB27AE95}">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29D64-D39E-488D-9120-9F6550C86D46}">
  <sheetPr>
    <tabColor theme="5"/>
  </sheetPr>
  <dimension ref="A1:AS84"/>
  <sheetViews>
    <sheetView showGridLines="0" view="pageBreakPreview" topLeftCell="A28" zoomScaleNormal="100" zoomScaleSheetLayoutView="100" workbookViewId="0">
      <selection activeCell="A32" sqref="A32:E32"/>
    </sheetView>
  </sheetViews>
  <sheetFormatPr defaultColWidth="8.25" defaultRowHeight="21" customHeight="1"/>
  <cols>
    <col min="1" max="1" width="2.58203125" style="81" customWidth="1"/>
    <col min="2" max="2" width="14.25" style="75" customWidth="1"/>
    <col min="3" max="3" width="6.58203125" style="81" customWidth="1"/>
    <col min="4" max="5" width="7.58203125" style="81" customWidth="1"/>
    <col min="6" max="36" width="2.58203125" style="81" customWidth="1"/>
    <col min="37" max="37" width="6.58203125" style="81" customWidth="1"/>
    <col min="38" max="39" width="7.58203125" style="81" customWidth="1"/>
    <col min="40" max="40" width="5.58203125" style="81" customWidth="1"/>
    <col min="41" max="42" width="8.25" style="81"/>
    <col min="43" max="44" width="41.5" style="81" customWidth="1"/>
    <col min="45" max="45" width="34.5" style="81" customWidth="1"/>
    <col min="46"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250</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T5" s="83"/>
      <c r="U5" s="83"/>
      <c r="V5" s="83"/>
      <c r="W5" s="83"/>
      <c r="Y5" s="84"/>
      <c r="Z5" s="84"/>
      <c r="AA5" s="84"/>
      <c r="AB5" s="78"/>
      <c r="AC5" s="126"/>
      <c r="AD5" s="126"/>
      <c r="AE5" s="126"/>
      <c r="AF5" s="126"/>
      <c r="AG5" s="126"/>
      <c r="AH5" s="126"/>
      <c r="AI5" s="127" t="s">
        <v>251</v>
      </c>
      <c r="AJ5" s="80"/>
      <c r="AK5" s="401"/>
      <c r="AL5" s="402"/>
      <c r="AM5" s="402"/>
      <c r="AN5" s="403"/>
    </row>
    <row r="6" spans="1:40" ht="18" customHeight="1">
      <c r="A6" s="83"/>
      <c r="B6" s="83"/>
      <c r="C6" s="83"/>
      <c r="D6" s="83"/>
      <c r="E6" s="83"/>
      <c r="F6" s="83"/>
      <c r="G6" s="83"/>
      <c r="H6" s="83"/>
      <c r="I6" s="83"/>
      <c r="J6" s="83"/>
      <c r="K6" s="83"/>
      <c r="L6" s="83"/>
      <c r="M6" s="83"/>
      <c r="N6" s="83"/>
      <c r="O6" s="83"/>
      <c r="P6" s="83"/>
      <c r="Q6" s="83"/>
      <c r="R6" s="83"/>
      <c r="S6" s="83"/>
      <c r="U6" s="83"/>
      <c r="V6" s="83"/>
      <c r="W6" s="83"/>
      <c r="Y6" s="84"/>
      <c r="Z6" s="84"/>
      <c r="AA6" s="84"/>
      <c r="AB6" s="78"/>
      <c r="AC6" s="84"/>
      <c r="AD6" s="84"/>
      <c r="AE6" s="84"/>
      <c r="AF6" s="84"/>
      <c r="AG6" s="85" t="s">
        <v>252</v>
      </c>
      <c r="AH6" s="391"/>
      <c r="AI6" s="391"/>
      <c r="AJ6" s="391"/>
      <c r="AK6" s="84" t="s">
        <v>150</v>
      </c>
      <c r="AL6" s="128"/>
      <c r="AM6" s="84" t="s">
        <v>151</v>
      </c>
      <c r="AN6" s="78"/>
    </row>
    <row r="7" spans="1:40" ht="10" customHeight="1">
      <c r="A7" s="78"/>
      <c r="B7" s="86"/>
      <c r="C7" s="86"/>
      <c r="D7" s="86"/>
      <c r="E7" s="86"/>
      <c r="F7" s="86"/>
      <c r="G7" s="86"/>
      <c r="H7" s="86"/>
      <c r="I7" s="86"/>
      <c r="J7" s="86"/>
      <c r="K7" s="86"/>
      <c r="L7" s="86"/>
      <c r="M7" s="86"/>
      <c r="N7" s="86"/>
      <c r="O7" s="86"/>
      <c r="P7" s="86"/>
      <c r="Q7" s="86"/>
      <c r="R7" s="86"/>
      <c r="S7" s="86"/>
      <c r="T7" s="86"/>
      <c r="U7" s="86"/>
      <c r="V7" s="86"/>
      <c r="W7" s="86"/>
      <c r="X7" s="82"/>
      <c r="Y7" s="82"/>
      <c r="Z7" s="82"/>
      <c r="AA7" s="82"/>
      <c r="AB7" s="82"/>
      <c r="AC7" s="82"/>
      <c r="AD7" s="82"/>
      <c r="AE7" s="82"/>
      <c r="AF7" s="82"/>
      <c r="AG7" s="82"/>
      <c r="AH7" s="82"/>
      <c r="AI7" s="82"/>
      <c r="AJ7" s="82"/>
      <c r="AK7" s="82"/>
      <c r="AL7" s="82"/>
      <c r="AM7" s="78"/>
      <c r="AN7" s="78"/>
    </row>
    <row r="8" spans="1:40" ht="15" customHeight="1">
      <c r="A8" s="373" t="s">
        <v>152</v>
      </c>
      <c r="B8" s="377" t="s">
        <v>253</v>
      </c>
      <c r="C8" s="379" t="s">
        <v>254</v>
      </c>
      <c r="D8" s="351" t="s">
        <v>255</v>
      </c>
      <c r="E8" s="371" t="s">
        <v>256</v>
      </c>
      <c r="F8" s="382" t="s">
        <v>257</v>
      </c>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3" t="s">
        <v>258</v>
      </c>
      <c r="AL8" s="357" t="s">
        <v>259</v>
      </c>
      <c r="AM8" s="376" t="s">
        <v>260</v>
      </c>
      <c r="AN8" s="376"/>
    </row>
    <row r="9" spans="1:40" ht="15" customHeight="1">
      <c r="A9" s="373"/>
      <c r="B9" s="378"/>
      <c r="C9" s="380"/>
      <c r="D9" s="351"/>
      <c r="E9" s="371"/>
      <c r="F9" s="351" t="s">
        <v>1</v>
      </c>
      <c r="G9" s="351"/>
      <c r="H9" s="351"/>
      <c r="I9" s="351"/>
      <c r="J9" s="351"/>
      <c r="K9" s="351"/>
      <c r="L9" s="351"/>
      <c r="M9" s="351" t="s">
        <v>2</v>
      </c>
      <c r="N9" s="351"/>
      <c r="O9" s="351"/>
      <c r="P9" s="351"/>
      <c r="Q9" s="351"/>
      <c r="R9" s="351"/>
      <c r="S9" s="351"/>
      <c r="T9" s="351" t="s">
        <v>3</v>
      </c>
      <c r="U9" s="351"/>
      <c r="V9" s="351"/>
      <c r="W9" s="351"/>
      <c r="X9" s="351"/>
      <c r="Y9" s="351"/>
      <c r="Z9" s="351"/>
      <c r="AA9" s="351" t="s">
        <v>4</v>
      </c>
      <c r="AB9" s="351"/>
      <c r="AC9" s="351"/>
      <c r="AD9" s="351"/>
      <c r="AE9" s="351"/>
      <c r="AF9" s="351"/>
      <c r="AG9" s="351"/>
      <c r="AH9" s="351" t="s">
        <v>161</v>
      </c>
      <c r="AI9" s="351"/>
      <c r="AJ9" s="351"/>
      <c r="AK9" s="383"/>
      <c r="AL9" s="357"/>
      <c r="AM9" s="376"/>
      <c r="AN9" s="376"/>
    </row>
    <row r="10" spans="1:40" ht="15" customHeight="1">
      <c r="A10" s="373"/>
      <c r="B10" s="384" t="s">
        <v>201</v>
      </c>
      <c r="C10" s="380"/>
      <c r="D10" s="351"/>
      <c r="E10" s="371"/>
      <c r="F10" s="90">
        <f>DATE($M$2,$S$2,1)</f>
        <v>45992</v>
      </c>
      <c r="G10" s="90">
        <f>DATE($M$2,$S$2,2)</f>
        <v>45993</v>
      </c>
      <c r="H10" s="90">
        <f>DATE($M$2,$S$2,3)</f>
        <v>45994</v>
      </c>
      <c r="I10" s="90">
        <f>DATE($M$2,$S$2,4)</f>
        <v>45995</v>
      </c>
      <c r="J10" s="90">
        <f>DATE($M$2,$S$2,5)</f>
        <v>45996</v>
      </c>
      <c r="K10" s="90">
        <f>DATE($M$2,$S$2,6)</f>
        <v>45997</v>
      </c>
      <c r="L10" s="90">
        <f>DATE($M$2,$S$2,7)</f>
        <v>45998</v>
      </c>
      <c r="M10" s="90">
        <f>DATE($M$2,$S$2,8)</f>
        <v>45999</v>
      </c>
      <c r="N10" s="90">
        <f>DATE($M$2,$S$2,9)</f>
        <v>46000</v>
      </c>
      <c r="O10" s="90">
        <f>DATE($M$2,$S$2,10)</f>
        <v>46001</v>
      </c>
      <c r="P10" s="90">
        <f>DATE($M$2,$S$2,11)</f>
        <v>46002</v>
      </c>
      <c r="Q10" s="90">
        <f>DATE($M$2,$S$2,12)</f>
        <v>46003</v>
      </c>
      <c r="R10" s="90">
        <f>DATE($M$2,$S$2,13)</f>
        <v>46004</v>
      </c>
      <c r="S10" s="90">
        <f>DATE($M$2,$S$2,14)</f>
        <v>46005</v>
      </c>
      <c r="T10" s="90">
        <f>DATE($M$2,$S$2,15)</f>
        <v>46006</v>
      </c>
      <c r="U10" s="90">
        <f>DATE($M$2,$S$2,16)</f>
        <v>46007</v>
      </c>
      <c r="V10" s="90">
        <f>DATE($M$2,$S$2,17)</f>
        <v>46008</v>
      </c>
      <c r="W10" s="90">
        <f>DATE($M$2,$S$2,18)</f>
        <v>46009</v>
      </c>
      <c r="X10" s="90">
        <f>DATE($M$2,$S$2,19)</f>
        <v>46010</v>
      </c>
      <c r="Y10" s="90">
        <f>DATE($M$2,$S$2,20)</f>
        <v>46011</v>
      </c>
      <c r="Z10" s="90">
        <f>DATE($M$2,$S$2,21)</f>
        <v>46012</v>
      </c>
      <c r="AA10" s="90">
        <f>DATE($M$2,$S$2,22)</f>
        <v>46013</v>
      </c>
      <c r="AB10" s="90">
        <f>DATE($M$2,$S$2,23)</f>
        <v>46014</v>
      </c>
      <c r="AC10" s="90">
        <f>DATE($M$2,$S$2,24)</f>
        <v>46015</v>
      </c>
      <c r="AD10" s="90">
        <f>DATE($M$2,$S$2,25)</f>
        <v>46016</v>
      </c>
      <c r="AE10" s="90">
        <f>DATE($M$2,$S$2,26)</f>
        <v>46017</v>
      </c>
      <c r="AF10" s="90">
        <f>DATE($M$2,$S$2,27)</f>
        <v>46018</v>
      </c>
      <c r="AG10" s="90">
        <f>DATE($M$2,$S$2,28)</f>
        <v>46019</v>
      </c>
      <c r="AH10" s="90">
        <f>IF(DAY(EOMONTH(F10,0))&lt;29,"",DATE($M$2,$S$2,29))</f>
        <v>46020</v>
      </c>
      <c r="AI10" s="90">
        <f>IF(DAY(EOMONTH(F10,0))&lt;30,"",DATE($M$2,$S$2,30))</f>
        <v>46021</v>
      </c>
      <c r="AJ10" s="90">
        <f>IF(DAY(EOMONTH(F10,0))&lt;31,"",DATE($M$2,$S$2,31))</f>
        <v>46022</v>
      </c>
      <c r="AK10" s="383"/>
      <c r="AL10" s="357"/>
      <c r="AM10" s="376"/>
      <c r="AN10" s="376"/>
    </row>
    <row r="11" spans="1:40" ht="15" customHeight="1">
      <c r="A11" s="373"/>
      <c r="B11" s="385"/>
      <c r="C11" s="381"/>
      <c r="D11" s="351"/>
      <c r="E11" s="371"/>
      <c r="F11" s="91">
        <f>DATE($M$2,$S$2,1)</f>
        <v>45992</v>
      </c>
      <c r="G11" s="91">
        <f>DATE($M$2,$S$2,2)</f>
        <v>45993</v>
      </c>
      <c r="H11" s="91">
        <f>DATE($M$2,$S$2,3)</f>
        <v>45994</v>
      </c>
      <c r="I11" s="91">
        <f>DATE($M$2,$S$2,4)</f>
        <v>45995</v>
      </c>
      <c r="J11" s="91">
        <f>DATE($M$2,$S$2,5)</f>
        <v>45996</v>
      </c>
      <c r="K11" s="91">
        <f>DATE($M$2,$S$2,6)</f>
        <v>45997</v>
      </c>
      <c r="L11" s="91">
        <f>DATE($M$2,$S$2,7)</f>
        <v>45998</v>
      </c>
      <c r="M11" s="91">
        <f>DATE($M$2,$S$2,8)</f>
        <v>45999</v>
      </c>
      <c r="N11" s="91">
        <f>DATE($M$2,$S$2,9)</f>
        <v>46000</v>
      </c>
      <c r="O11" s="91">
        <f>DATE($M$2,$S$2,10)</f>
        <v>46001</v>
      </c>
      <c r="P11" s="91">
        <f>DATE($M$2,$S$2,11)</f>
        <v>46002</v>
      </c>
      <c r="Q11" s="91">
        <f>DATE($M$2,$S$2,12)</f>
        <v>46003</v>
      </c>
      <c r="R11" s="91">
        <f>DATE($M$2,$S$2,13)</f>
        <v>46004</v>
      </c>
      <c r="S11" s="91">
        <f>DATE($M$2,$S$2,14)</f>
        <v>46005</v>
      </c>
      <c r="T11" s="91">
        <f>DATE($M$2,$S$2,15)</f>
        <v>46006</v>
      </c>
      <c r="U11" s="91">
        <f>DATE($M$2,$S$2,16)</f>
        <v>46007</v>
      </c>
      <c r="V11" s="91">
        <f>DATE($M$2,$S$2,17)</f>
        <v>46008</v>
      </c>
      <c r="W11" s="91">
        <f>DATE($M$2,$S$2,18)</f>
        <v>46009</v>
      </c>
      <c r="X11" s="91">
        <f>DATE($M$2,$S$2,19)</f>
        <v>46010</v>
      </c>
      <c r="Y11" s="91">
        <f>DATE($M$2,$S$2,20)</f>
        <v>46011</v>
      </c>
      <c r="Z11" s="91">
        <f>DATE($M$2,$S$2,21)</f>
        <v>46012</v>
      </c>
      <c r="AA11" s="91">
        <f>DATE($M$2,$S$2,22)</f>
        <v>46013</v>
      </c>
      <c r="AB11" s="91">
        <f>DATE($M$2,$S$2,23)</f>
        <v>46014</v>
      </c>
      <c r="AC11" s="91">
        <f>DATE($M$2,$S$2,24)</f>
        <v>46015</v>
      </c>
      <c r="AD11" s="91">
        <f>DATE($M$2,$S$2,25)</f>
        <v>46016</v>
      </c>
      <c r="AE11" s="91">
        <f>DATE($M$2,$S$2,26)</f>
        <v>46017</v>
      </c>
      <c r="AF11" s="91">
        <f>DATE($M$2,$S$2,27)</f>
        <v>46018</v>
      </c>
      <c r="AG11" s="91">
        <f>DATE($M$2,$S$2,28)</f>
        <v>46019</v>
      </c>
      <c r="AH11" s="91">
        <f>IF(DAY(EOMONTH(F11,0))&lt;29,"",DATE($M$2,$S$2,29))</f>
        <v>46020</v>
      </c>
      <c r="AI11" s="91">
        <f>IF(DAY(EOMONTH(F11,0))&lt;30,"",DATE($M$2,$S$2,30))</f>
        <v>46021</v>
      </c>
      <c r="AJ11" s="91">
        <f>IF(DAY(EOMONTH(F11,0))&lt;31,"",DATE($M$2,$S$2,31))</f>
        <v>46022</v>
      </c>
      <c r="AK11" s="383"/>
      <c r="AL11" s="357"/>
      <c r="AM11" s="376"/>
      <c r="AN11" s="376"/>
    </row>
    <row r="12" spans="1:40" ht="18" customHeight="1">
      <c r="A12" s="87">
        <v>1</v>
      </c>
      <c r="B12" s="110" t="s">
        <v>202</v>
      </c>
      <c r="C12" s="92" t="s">
        <v>172</v>
      </c>
      <c r="D12" s="111"/>
      <c r="E12" s="112"/>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+SUM(F12:AJ12)</f>
        <v>0</v>
      </c>
      <c r="AL12" s="95">
        <f t="shared" ref="AL12:AL32" si="0">IF($AK$3="４週",AK12/4,AK12/(DAY(EOMONTH($F$10,0))/7))</f>
        <v>0</v>
      </c>
      <c r="AM12" s="370"/>
      <c r="AN12" s="370"/>
    </row>
    <row r="13" spans="1:40" ht="18" customHeight="1">
      <c r="A13" s="87">
        <v>2</v>
      </c>
      <c r="B13" s="110" t="s">
        <v>217</v>
      </c>
      <c r="C13" s="92" t="s">
        <v>174</v>
      </c>
      <c r="D13" s="111"/>
      <c r="E13" s="112"/>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ref="AK13:AK32" si="1">+SUM(F13:AJ13)</f>
        <v>0</v>
      </c>
      <c r="AL13" s="95">
        <f t="shared" si="0"/>
        <v>0</v>
      </c>
      <c r="AM13" s="370"/>
      <c r="AN13" s="370"/>
    </row>
    <row r="14" spans="1:40" ht="18" customHeight="1">
      <c r="A14" s="87">
        <v>3</v>
      </c>
      <c r="B14" s="110" t="s">
        <v>261</v>
      </c>
      <c r="C14" s="92" t="s">
        <v>176</v>
      </c>
      <c r="D14" s="111"/>
      <c r="E14" s="112"/>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1"/>
        <v>0</v>
      </c>
      <c r="AL14" s="95">
        <f t="shared" si="0"/>
        <v>0</v>
      </c>
      <c r="AM14" s="370"/>
      <c r="AN14" s="370"/>
    </row>
    <row r="15" spans="1:40" ht="18" customHeight="1">
      <c r="A15" s="87">
        <v>4</v>
      </c>
      <c r="B15" s="110" t="s">
        <v>262</v>
      </c>
      <c r="C15" s="92" t="s">
        <v>178</v>
      </c>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1"/>
        <v>0</v>
      </c>
      <c r="AL15" s="95">
        <f t="shared" si="0"/>
        <v>0</v>
      </c>
      <c r="AM15" s="370"/>
      <c r="AN15" s="370"/>
    </row>
    <row r="16" spans="1:40" ht="18" customHeight="1">
      <c r="A16" s="87">
        <v>5</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1"/>
        <v>0</v>
      </c>
      <c r="AL16" s="95">
        <f t="shared" si="0"/>
        <v>0</v>
      </c>
      <c r="AM16" s="370"/>
      <c r="AN16" s="370"/>
    </row>
    <row r="17" spans="1:43" ht="18" customHeight="1">
      <c r="A17" s="87">
        <v>6</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1"/>
        <v>0</v>
      </c>
      <c r="AL17" s="95">
        <f t="shared" si="0"/>
        <v>0</v>
      </c>
      <c r="AM17" s="370"/>
      <c r="AN17" s="370"/>
    </row>
    <row r="18" spans="1:43" ht="18" customHeight="1">
      <c r="A18" s="87">
        <v>7</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1"/>
        <v>0</v>
      </c>
      <c r="AL18" s="95">
        <f t="shared" si="0"/>
        <v>0</v>
      </c>
      <c r="AM18" s="370"/>
      <c r="AN18" s="370"/>
    </row>
    <row r="19" spans="1:43" ht="18" customHeight="1">
      <c r="A19" s="87">
        <v>8</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1"/>
        <v>0</v>
      </c>
      <c r="AL19" s="95">
        <f t="shared" si="0"/>
        <v>0</v>
      </c>
      <c r="AM19" s="370"/>
      <c r="AN19" s="370"/>
    </row>
    <row r="20" spans="1:43" ht="18" customHeight="1">
      <c r="A20" s="87">
        <v>9</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1"/>
        <v>0</v>
      </c>
      <c r="AL20" s="95">
        <f t="shared" si="0"/>
        <v>0</v>
      </c>
      <c r="AM20" s="370"/>
      <c r="AN20" s="370"/>
    </row>
    <row r="21" spans="1:43" ht="18" customHeight="1">
      <c r="A21" s="87">
        <v>10</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1"/>
        <v>0</v>
      </c>
      <c r="AL21" s="95">
        <f t="shared" si="0"/>
        <v>0</v>
      </c>
      <c r="AM21" s="370"/>
      <c r="AN21" s="370"/>
    </row>
    <row r="22" spans="1:43" ht="18" customHeight="1">
      <c r="A22" s="87">
        <v>11</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1"/>
        <v>0</v>
      </c>
      <c r="AL22" s="95">
        <f t="shared" si="0"/>
        <v>0</v>
      </c>
      <c r="AM22" s="370"/>
      <c r="AN22" s="370"/>
    </row>
    <row r="23" spans="1:43" ht="18" customHeight="1">
      <c r="A23" s="87">
        <v>12</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1"/>
        <v>0</v>
      </c>
      <c r="AL23" s="95">
        <f t="shared" si="0"/>
        <v>0</v>
      </c>
      <c r="AM23" s="370"/>
      <c r="AN23" s="370"/>
    </row>
    <row r="24" spans="1:43" ht="18" customHeight="1">
      <c r="A24" s="87">
        <v>13</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1"/>
        <v>0</v>
      </c>
      <c r="AL24" s="95">
        <f t="shared" si="0"/>
        <v>0</v>
      </c>
      <c r="AM24" s="370"/>
      <c r="AN24" s="370"/>
    </row>
    <row r="25" spans="1:43" ht="18" customHeight="1">
      <c r="A25" s="87">
        <v>14</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1"/>
        <v>0</v>
      </c>
      <c r="AL25" s="95">
        <f t="shared" si="0"/>
        <v>0</v>
      </c>
      <c r="AM25" s="370"/>
      <c r="AN25" s="370"/>
    </row>
    <row r="26" spans="1:43" ht="18" customHeight="1">
      <c r="A26" s="87">
        <v>15</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1"/>
        <v>0</v>
      </c>
      <c r="AL26" s="95">
        <f t="shared" si="0"/>
        <v>0</v>
      </c>
      <c r="AM26" s="370"/>
      <c r="AN26" s="370"/>
    </row>
    <row r="27" spans="1:43" ht="18" customHeight="1">
      <c r="A27" s="87">
        <v>16</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1"/>
        <v>0</v>
      </c>
      <c r="AL27" s="95">
        <f t="shared" si="0"/>
        <v>0</v>
      </c>
      <c r="AM27" s="370"/>
      <c r="AN27" s="370"/>
    </row>
    <row r="28" spans="1:43" ht="18" customHeight="1">
      <c r="A28" s="87">
        <v>17</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1"/>
        <v>0</v>
      </c>
      <c r="AL28" s="95">
        <f t="shared" si="0"/>
        <v>0</v>
      </c>
      <c r="AM28" s="370"/>
      <c r="AN28" s="370"/>
    </row>
    <row r="29" spans="1:43" ht="18" customHeight="1">
      <c r="A29" s="87">
        <v>18</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1"/>
        <v>0</v>
      </c>
      <c r="AL29" s="95">
        <f t="shared" si="0"/>
        <v>0</v>
      </c>
      <c r="AM29" s="370"/>
      <c r="AN29" s="370"/>
    </row>
    <row r="30" spans="1:43" ht="18" customHeight="1">
      <c r="A30" s="87">
        <v>19</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1"/>
        <v>0</v>
      </c>
      <c r="AL30" s="95">
        <f t="shared" si="0"/>
        <v>0</v>
      </c>
      <c r="AM30" s="370"/>
      <c r="AN30" s="370"/>
    </row>
    <row r="31" spans="1:43" ht="18" customHeight="1">
      <c r="A31" s="87">
        <v>20</v>
      </c>
      <c r="B31" s="110"/>
      <c r="C31" s="92"/>
      <c r="D31" s="111"/>
      <c r="E31" s="112"/>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4">
        <f t="shared" si="1"/>
        <v>0</v>
      </c>
      <c r="AL31" s="95">
        <f t="shared" si="0"/>
        <v>0</v>
      </c>
      <c r="AM31" s="370"/>
      <c r="AN31" s="370"/>
    </row>
    <row r="32" spans="1:43" ht="18" customHeight="1">
      <c r="A32" s="371" t="s">
        <v>36</v>
      </c>
      <c r="B32" s="372"/>
      <c r="C32" s="372"/>
      <c r="D32" s="372"/>
      <c r="E32" s="372"/>
      <c r="F32" s="96">
        <f>+SUM(F12:F31)</f>
        <v>0</v>
      </c>
      <c r="G32" s="96">
        <f t="shared" ref="G32:AJ32" si="2">+SUM(G12:G31)</f>
        <v>0</v>
      </c>
      <c r="H32" s="96">
        <f t="shared" si="2"/>
        <v>0</v>
      </c>
      <c r="I32" s="96">
        <f t="shared" si="2"/>
        <v>0</v>
      </c>
      <c r="J32" s="96">
        <f t="shared" si="2"/>
        <v>0</v>
      </c>
      <c r="K32" s="96">
        <f t="shared" si="2"/>
        <v>0</v>
      </c>
      <c r="L32" s="96">
        <f t="shared" si="2"/>
        <v>0</v>
      </c>
      <c r="M32" s="96">
        <f t="shared" si="2"/>
        <v>0</v>
      </c>
      <c r="N32" s="96">
        <f t="shared" si="2"/>
        <v>0</v>
      </c>
      <c r="O32" s="96">
        <f t="shared" si="2"/>
        <v>0</v>
      </c>
      <c r="P32" s="96">
        <f t="shared" si="2"/>
        <v>0</v>
      </c>
      <c r="Q32" s="96">
        <f t="shared" si="2"/>
        <v>0</v>
      </c>
      <c r="R32" s="96">
        <f t="shared" si="2"/>
        <v>0</v>
      </c>
      <c r="S32" s="96">
        <f t="shared" si="2"/>
        <v>0</v>
      </c>
      <c r="T32" s="96">
        <f t="shared" si="2"/>
        <v>0</v>
      </c>
      <c r="U32" s="96">
        <f t="shared" si="2"/>
        <v>0</v>
      </c>
      <c r="V32" s="96">
        <f t="shared" si="2"/>
        <v>0</v>
      </c>
      <c r="W32" s="96">
        <f t="shared" si="2"/>
        <v>0</v>
      </c>
      <c r="X32" s="96">
        <f t="shared" si="2"/>
        <v>0</v>
      </c>
      <c r="Y32" s="96">
        <f t="shared" si="2"/>
        <v>0</v>
      </c>
      <c r="Z32" s="96">
        <f t="shared" si="2"/>
        <v>0</v>
      </c>
      <c r="AA32" s="96">
        <f t="shared" si="2"/>
        <v>0</v>
      </c>
      <c r="AB32" s="96">
        <f t="shared" si="2"/>
        <v>0</v>
      </c>
      <c r="AC32" s="96">
        <f t="shared" si="2"/>
        <v>0</v>
      </c>
      <c r="AD32" s="96">
        <f t="shared" si="2"/>
        <v>0</v>
      </c>
      <c r="AE32" s="96">
        <f t="shared" si="2"/>
        <v>0</v>
      </c>
      <c r="AF32" s="96">
        <f t="shared" si="2"/>
        <v>0</v>
      </c>
      <c r="AG32" s="96">
        <f t="shared" si="2"/>
        <v>0</v>
      </c>
      <c r="AH32" s="96">
        <f t="shared" si="2"/>
        <v>0</v>
      </c>
      <c r="AI32" s="96">
        <f t="shared" si="2"/>
        <v>0</v>
      </c>
      <c r="AJ32" s="96">
        <f t="shared" si="2"/>
        <v>0</v>
      </c>
      <c r="AK32" s="94">
        <f t="shared" si="1"/>
        <v>0</v>
      </c>
      <c r="AL32" s="95">
        <f t="shared" si="0"/>
        <v>0</v>
      </c>
      <c r="AM32" s="373"/>
      <c r="AN32" s="373"/>
      <c r="AP32" s="113"/>
      <c r="AQ32" s="113"/>
    </row>
    <row r="33" spans="1:45" ht="18" customHeight="1">
      <c r="A33" s="372" t="s">
        <v>162</v>
      </c>
      <c r="B33" s="372"/>
      <c r="C33" s="372"/>
      <c r="D33" s="372"/>
      <c r="E33" s="374"/>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6"/>
      <c r="AL33" s="98"/>
      <c r="AM33" s="373"/>
      <c r="AN33" s="373"/>
      <c r="AP33" s="113"/>
      <c r="AQ33" s="113"/>
    </row>
    <row r="34" spans="1:45" ht="15" customHeight="1">
      <c r="A34" s="351" t="s">
        <v>359</v>
      </c>
      <c r="B34" s="351"/>
      <c r="C34" s="351"/>
      <c r="D34" s="351"/>
      <c r="E34" s="351"/>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7"/>
      <c r="AL34" s="137"/>
      <c r="AM34" s="375"/>
      <c r="AN34" s="375"/>
    </row>
    <row r="35" spans="1:45"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5" ht="15" customHeight="1">
      <c r="A36" s="86"/>
      <c r="B36" s="86"/>
      <c r="C36" s="86"/>
      <c r="D36" s="86"/>
      <c r="E36" s="86"/>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86"/>
      <c r="AL36" s="86"/>
      <c r="AM36" s="78"/>
    </row>
    <row r="37" spans="1:45" ht="21" customHeight="1">
      <c r="A37" s="77" t="s">
        <v>220</v>
      </c>
      <c r="B37" s="86"/>
      <c r="C37" s="86"/>
      <c r="D37" s="86"/>
      <c r="E37" s="86"/>
      <c r="F37" s="86"/>
      <c r="G37" s="99"/>
      <c r="H37" s="99"/>
      <c r="I37" s="99"/>
      <c r="J37" s="99"/>
      <c r="K37" s="99"/>
      <c r="L37" s="99"/>
      <c r="M37" s="99"/>
      <c r="N37" s="99"/>
      <c r="O37" s="99"/>
      <c r="AM37" s="86"/>
      <c r="AN37" s="78"/>
    </row>
    <row r="38" spans="1:45" ht="25" customHeight="1">
      <c r="A38" s="351"/>
      <c r="B38" s="351"/>
      <c r="C38" s="351"/>
      <c r="D38" s="121">
        <v>4</v>
      </c>
      <c r="E38" s="121">
        <v>5</v>
      </c>
      <c r="F38" s="369">
        <v>6</v>
      </c>
      <c r="G38" s="369"/>
      <c r="H38" s="369"/>
      <c r="I38" s="369">
        <v>7</v>
      </c>
      <c r="J38" s="369"/>
      <c r="K38" s="369"/>
      <c r="L38" s="369">
        <v>8</v>
      </c>
      <c r="M38" s="369"/>
      <c r="N38" s="369"/>
      <c r="O38" s="369">
        <v>9</v>
      </c>
      <c r="P38" s="369"/>
      <c r="Q38" s="369"/>
      <c r="R38" s="369">
        <v>10</v>
      </c>
      <c r="S38" s="369"/>
      <c r="T38" s="369"/>
      <c r="U38" s="369">
        <v>11</v>
      </c>
      <c r="V38" s="369"/>
      <c r="W38" s="369"/>
      <c r="X38" s="369">
        <v>12</v>
      </c>
      <c r="Y38" s="369"/>
      <c r="Z38" s="369"/>
      <c r="AA38" s="369">
        <v>1</v>
      </c>
      <c r="AB38" s="369"/>
      <c r="AC38" s="369"/>
      <c r="AD38" s="369">
        <v>2</v>
      </c>
      <c r="AE38" s="369"/>
      <c r="AF38" s="369"/>
      <c r="AG38" s="369">
        <v>3</v>
      </c>
      <c r="AH38" s="369"/>
      <c r="AI38" s="369"/>
      <c r="AJ38" s="351" t="s">
        <v>5</v>
      </c>
      <c r="AK38" s="351"/>
      <c r="AL38" s="89" t="s">
        <v>221</v>
      </c>
      <c r="AM38" s="113"/>
      <c r="AN38" s="113"/>
      <c r="AO38" s="113"/>
    </row>
    <row r="39" spans="1:45" ht="18" customHeight="1">
      <c r="A39" s="360" t="s">
        <v>222</v>
      </c>
      <c r="B39" s="360"/>
      <c r="C39" s="360"/>
      <c r="D39" s="93"/>
      <c r="E39" s="93"/>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47">
        <f>SUM(D39:AI39)</f>
        <v>0</v>
      </c>
      <c r="AK39" s="347"/>
      <c r="AL39" s="366" t="e">
        <f>ROUNDUP(AJ39/AJ40,1)</f>
        <v>#DIV/0!</v>
      </c>
      <c r="AM39" s="113"/>
      <c r="AN39" s="113"/>
      <c r="AO39" s="113"/>
    </row>
    <row r="40" spans="1:45" ht="18" customHeight="1">
      <c r="A40" s="360" t="s">
        <v>223</v>
      </c>
      <c r="B40" s="360"/>
      <c r="C40" s="360"/>
      <c r="D40" s="93"/>
      <c r="E40" s="93"/>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47">
        <f>+SUM(D40:AI40)</f>
        <v>0</v>
      </c>
      <c r="AK40" s="347"/>
      <c r="AL40" s="368"/>
      <c r="AM40" s="113"/>
      <c r="AN40" s="113"/>
      <c r="AO40" s="113"/>
    </row>
    <row r="41" spans="1:45" ht="5.15" customHeight="1">
      <c r="A41" s="106"/>
      <c r="B41" s="106"/>
      <c r="C41" s="106"/>
      <c r="D41" s="113"/>
      <c r="E41" s="113"/>
      <c r="F41" s="113"/>
      <c r="G41" s="113"/>
      <c r="H41" s="113"/>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114"/>
      <c r="AK41" s="99"/>
      <c r="AL41" s="86"/>
      <c r="AM41" s="86"/>
      <c r="AN41" s="78"/>
    </row>
    <row r="42" spans="1:45" ht="18" customHeight="1">
      <c r="A42" s="77" t="s">
        <v>205</v>
      </c>
      <c r="B42" s="99"/>
      <c r="D42" s="99"/>
      <c r="E42" s="99"/>
      <c r="F42" s="99"/>
      <c r="G42" s="99"/>
      <c r="H42" s="99"/>
      <c r="I42" s="113"/>
      <c r="J42" s="113"/>
      <c r="K42" s="113"/>
      <c r="L42" s="113"/>
      <c r="M42" s="113"/>
      <c r="N42" s="113"/>
      <c r="O42" s="99"/>
      <c r="P42" s="99"/>
      <c r="Q42" s="99"/>
      <c r="R42" s="99"/>
      <c r="S42" s="99"/>
      <c r="T42" s="99"/>
      <c r="U42" s="99"/>
      <c r="V42" s="99"/>
      <c r="W42" s="86"/>
      <c r="X42" s="99"/>
      <c r="Y42" s="99"/>
      <c r="Z42" s="99"/>
      <c r="AA42" s="99"/>
      <c r="AB42" s="99"/>
      <c r="AC42" s="99"/>
      <c r="AD42" s="99"/>
      <c r="AE42" s="99"/>
      <c r="AF42" s="99"/>
      <c r="AG42" s="99"/>
      <c r="AH42" s="99"/>
      <c r="AI42" s="99"/>
      <c r="AJ42" s="114"/>
      <c r="AK42" s="99"/>
      <c r="AL42" s="86"/>
      <c r="AM42" s="86"/>
      <c r="AN42" s="78"/>
    </row>
    <row r="43" spans="1:45" ht="25" customHeight="1">
      <c r="A43" s="351" t="s">
        <v>206</v>
      </c>
      <c r="B43" s="351"/>
      <c r="C43" s="351" t="s">
        <v>217</v>
      </c>
      <c r="D43" s="351"/>
      <c r="E43" s="357" t="s">
        <v>263</v>
      </c>
      <c r="F43" s="357"/>
      <c r="G43" s="357"/>
      <c r="H43" s="357"/>
      <c r="I43" s="348" t="s">
        <v>264</v>
      </c>
      <c r="J43" s="349"/>
      <c r="K43" s="349"/>
      <c r="L43" s="349"/>
      <c r="M43" s="349"/>
      <c r="N43" s="350"/>
      <c r="O43" s="113"/>
      <c r="P43" s="113"/>
      <c r="Q43" s="113"/>
      <c r="R43" s="113"/>
      <c r="S43" s="113"/>
      <c r="T43" s="113"/>
      <c r="U43" s="113"/>
      <c r="W43" s="86"/>
      <c r="X43" s="99"/>
      <c r="Y43" s="99"/>
      <c r="Z43" s="99"/>
      <c r="AA43" s="99"/>
      <c r="AB43" s="99"/>
      <c r="AC43" s="99"/>
      <c r="AD43" s="99"/>
      <c r="AE43" s="99"/>
      <c r="AF43" s="99"/>
      <c r="AG43" s="99"/>
      <c r="AH43" s="99"/>
      <c r="AI43" s="99"/>
      <c r="AJ43" s="114"/>
      <c r="AK43" s="99"/>
      <c r="AL43" s="86"/>
      <c r="AM43" s="86"/>
      <c r="AN43" s="78"/>
    </row>
    <row r="44" spans="1:45" ht="18" customHeight="1">
      <c r="A44" s="357" t="s">
        <v>207</v>
      </c>
      <c r="B44" s="357"/>
      <c r="C44" s="358" t="e">
        <f>ROUNDDOWN(IF(AL39&lt;=60,1,1+ROUNDUP((AL39-60)/40,0)),1)</f>
        <v>#DIV/0!</v>
      </c>
      <c r="D44" s="358"/>
      <c r="E44" s="358" t="e">
        <f>ROUNDDOWN(AL39/6,1)</f>
        <v>#DIV/0!</v>
      </c>
      <c r="F44" s="358"/>
      <c r="G44" s="358"/>
      <c r="H44" s="358"/>
      <c r="I44" s="358" t="e">
        <f>ROUNDDOWN(AL39/15,1)</f>
        <v>#DIV/0!</v>
      </c>
      <c r="J44" s="358"/>
      <c r="K44" s="358"/>
      <c r="L44" s="358"/>
      <c r="M44" s="358"/>
      <c r="N44" s="358"/>
      <c r="O44" s="113"/>
      <c r="P44" s="113"/>
      <c r="Q44" s="113"/>
      <c r="R44" s="113"/>
      <c r="S44" s="113"/>
      <c r="T44" s="113"/>
      <c r="U44" s="113"/>
      <c r="W44" s="86"/>
      <c r="X44" s="99"/>
      <c r="Y44" s="99"/>
      <c r="Z44" s="99"/>
      <c r="AA44" s="99"/>
      <c r="AB44" s="99"/>
      <c r="AC44" s="99"/>
      <c r="AD44" s="99"/>
      <c r="AE44" s="99"/>
      <c r="AF44" s="99"/>
      <c r="AG44" s="99"/>
      <c r="AH44" s="99"/>
      <c r="AI44" s="99"/>
      <c r="AJ44" s="114"/>
      <c r="AK44" s="99"/>
      <c r="AL44" s="86"/>
      <c r="AM44" s="86"/>
      <c r="AN44" s="78"/>
    </row>
    <row r="45" spans="1:45" ht="5.15" customHeight="1">
      <c r="A45" s="106"/>
      <c r="B45" s="106"/>
      <c r="C45" s="106"/>
      <c r="D45" s="106"/>
      <c r="E45" s="106"/>
      <c r="F45" s="106"/>
      <c r="G45" s="106"/>
      <c r="H45" s="106"/>
      <c r="I45" s="106"/>
      <c r="J45" s="99"/>
      <c r="K45" s="99"/>
      <c r="L45" s="99"/>
      <c r="M45" s="114"/>
      <c r="N45" s="99"/>
      <c r="O45" s="99"/>
      <c r="P45" s="99"/>
      <c r="Q45" s="113"/>
      <c r="W45" s="86"/>
      <c r="X45" s="99"/>
      <c r="Y45" s="99"/>
      <c r="Z45" s="99"/>
      <c r="AA45" s="99"/>
      <c r="AB45" s="99"/>
      <c r="AC45" s="99"/>
      <c r="AD45" s="99"/>
      <c r="AE45" s="99"/>
      <c r="AF45" s="99"/>
      <c r="AG45" s="99"/>
      <c r="AH45" s="99"/>
      <c r="AI45" s="99"/>
      <c r="AJ45" s="114"/>
      <c r="AK45" s="99"/>
      <c r="AL45" s="86"/>
      <c r="AM45" s="86"/>
      <c r="AN45" s="78"/>
    </row>
    <row r="46" spans="1:45" ht="21" customHeight="1">
      <c r="A46" s="77" t="s">
        <v>208</v>
      </c>
      <c r="B46" s="81"/>
      <c r="C46" s="82"/>
      <c r="D46" s="82"/>
      <c r="E46" s="82"/>
      <c r="F46" s="82"/>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82"/>
      <c r="AM46" s="82"/>
      <c r="AN46" s="78"/>
    </row>
    <row r="47" spans="1:45" ht="25" customHeight="1">
      <c r="A47" s="78"/>
      <c r="B47" s="86"/>
      <c r="C47" s="348" t="s">
        <v>247</v>
      </c>
      <c r="D47" s="349"/>
      <c r="E47" s="355" t="s">
        <v>265</v>
      </c>
      <c r="F47" s="355"/>
      <c r="G47" s="355"/>
      <c r="H47" s="355"/>
      <c r="I47" s="348" t="s">
        <v>266</v>
      </c>
      <c r="J47" s="349"/>
      <c r="K47" s="349"/>
      <c r="L47" s="349"/>
      <c r="M47" s="349"/>
      <c r="N47" s="350"/>
      <c r="O47" s="348" t="s">
        <v>267</v>
      </c>
      <c r="P47" s="349"/>
      <c r="Q47" s="349"/>
      <c r="R47" s="349"/>
      <c r="S47" s="349"/>
      <c r="T47" s="350"/>
      <c r="U47" s="348" t="s">
        <v>268</v>
      </c>
      <c r="V47" s="349"/>
      <c r="W47" s="349"/>
      <c r="X47" s="349"/>
      <c r="Y47" s="349"/>
      <c r="Z47" s="350"/>
      <c r="AA47" s="348" t="s">
        <v>249</v>
      </c>
      <c r="AB47" s="349"/>
      <c r="AC47" s="349"/>
      <c r="AD47" s="349"/>
      <c r="AE47" s="349"/>
      <c r="AF47" s="350"/>
      <c r="AG47" s="355" t="s">
        <v>249</v>
      </c>
      <c r="AH47" s="355"/>
      <c r="AI47" s="355"/>
      <c r="AJ47" s="355"/>
      <c r="AK47" s="355"/>
      <c r="AL47" s="355" t="s">
        <v>249</v>
      </c>
      <c r="AM47" s="355"/>
      <c r="AN47" s="78"/>
    </row>
    <row r="48" spans="1:45" ht="18" customHeight="1">
      <c r="A48" s="78"/>
      <c r="B48" s="86"/>
      <c r="C48" s="118" t="s">
        <v>210</v>
      </c>
      <c r="D48" s="118" t="s">
        <v>212</v>
      </c>
      <c r="E48" s="119" t="s">
        <v>210</v>
      </c>
      <c r="F48" s="356" t="s">
        <v>212</v>
      </c>
      <c r="G48" s="356"/>
      <c r="H48" s="356"/>
      <c r="I48" s="352" t="s">
        <v>210</v>
      </c>
      <c r="J48" s="353"/>
      <c r="K48" s="354"/>
      <c r="L48" s="352" t="s">
        <v>212</v>
      </c>
      <c r="M48" s="353"/>
      <c r="N48" s="354"/>
      <c r="O48" s="352" t="s">
        <v>210</v>
      </c>
      <c r="P48" s="353"/>
      <c r="Q48" s="354"/>
      <c r="R48" s="352" t="s">
        <v>212</v>
      </c>
      <c r="S48" s="353"/>
      <c r="T48" s="354"/>
      <c r="U48" s="352" t="s">
        <v>210</v>
      </c>
      <c r="V48" s="353"/>
      <c r="W48" s="354"/>
      <c r="X48" s="352" t="s">
        <v>212</v>
      </c>
      <c r="Y48" s="353"/>
      <c r="Z48" s="354"/>
      <c r="AA48" s="352" t="s">
        <v>210</v>
      </c>
      <c r="AB48" s="353"/>
      <c r="AC48" s="354"/>
      <c r="AD48" s="352" t="s">
        <v>212</v>
      </c>
      <c r="AE48" s="353"/>
      <c r="AF48" s="354"/>
      <c r="AG48" s="352" t="s">
        <v>210</v>
      </c>
      <c r="AH48" s="353"/>
      <c r="AI48" s="354"/>
      <c r="AJ48" s="352" t="s">
        <v>212</v>
      </c>
      <c r="AK48" s="354"/>
      <c r="AL48" s="119" t="s">
        <v>209</v>
      </c>
      <c r="AM48" s="119" t="s">
        <v>211</v>
      </c>
      <c r="AN48" s="78"/>
      <c r="AP48" s="99"/>
      <c r="AQ48" s="99"/>
      <c r="AR48" s="99"/>
      <c r="AS48" s="99"/>
    </row>
    <row r="49" spans="1:45" ht="18" customHeight="1">
      <c r="A49" s="78"/>
      <c r="B49" s="88" t="s">
        <v>213</v>
      </c>
      <c r="C49" s="119">
        <f>COUNTIFS($B$12:$B$31,C$47,$C$12:$C$31,"A",$E$12:$E$31,"*")</f>
        <v>0</v>
      </c>
      <c r="D49" s="119">
        <f>COUNTIFS($B$12:$B$31,C$47,$C$12:$C$31,"B",$E$12:$E$31,"*")</f>
        <v>0</v>
      </c>
      <c r="E49" s="119">
        <f>COUNTIFS($B$12:$B$31,E$47,$C$12:$C$31,"A",$E$12:$E$31,"*")</f>
        <v>0</v>
      </c>
      <c r="F49" s="352">
        <f>COUNTIFS($B$12:$B$31,E$47,$C$12:$C$31,"B",$E$12:$E$31,"*")</f>
        <v>0</v>
      </c>
      <c r="G49" s="353"/>
      <c r="H49" s="354"/>
      <c r="I49" s="352">
        <f>COUNTIFS($B$12:$B$31,I$47,$C$12:$C$31,"A",$E$12:$E$31,"*")</f>
        <v>0</v>
      </c>
      <c r="J49" s="353"/>
      <c r="K49" s="354"/>
      <c r="L49" s="352">
        <f>COUNTIFS($B$12:$B$31,I$47,$C$12:$C$31,"B",$E$12:$E$31,"*")</f>
        <v>0</v>
      </c>
      <c r="M49" s="353"/>
      <c r="N49" s="354"/>
      <c r="O49" s="352">
        <f>COUNTIFS($B$12:$B$31,O$47,$C$12:$C$31,"A",$E$12:$E$31,"*")</f>
        <v>0</v>
      </c>
      <c r="P49" s="353"/>
      <c r="Q49" s="354"/>
      <c r="R49" s="352">
        <f>COUNTIFS($B$12:$B$31,O$47,$C$12:$C$31,"B",$E$12:$E$31,"*")</f>
        <v>0</v>
      </c>
      <c r="S49" s="353"/>
      <c r="T49" s="354"/>
      <c r="U49" s="352">
        <f>COUNTIFS($B$12:$B$31,U$47,$C$12:$C$31,"A",$E$12:$E$31,"*")</f>
        <v>0</v>
      </c>
      <c r="V49" s="353"/>
      <c r="W49" s="354"/>
      <c r="X49" s="352">
        <f>COUNTIFS($B$12:$B$31,U$47,$C$12:$C$31,"B",$E$12:$E$31,"*")</f>
        <v>0</v>
      </c>
      <c r="Y49" s="353"/>
      <c r="Z49" s="354"/>
      <c r="AA49" s="352">
        <f>COUNTIFS($B$12:$B$31,AA$47,$C$12:$C$31,"A",$E$12:$E$31,"*")</f>
        <v>0</v>
      </c>
      <c r="AB49" s="353"/>
      <c r="AC49" s="354"/>
      <c r="AD49" s="352">
        <f>COUNTIFS($B$12:$B$31,AA$47,$C$12:$C$31,"B",$E$12:$E$31,"*")</f>
        <v>0</v>
      </c>
      <c r="AE49" s="353"/>
      <c r="AF49" s="354"/>
      <c r="AG49" s="352">
        <f>COUNTIFS($B$12:$B$31,AG$47,$C$12:$C$31,"A",$E$12:$E$31,"*")</f>
        <v>0</v>
      </c>
      <c r="AH49" s="353"/>
      <c r="AI49" s="354"/>
      <c r="AJ49" s="352">
        <f>COUNTIFS($B$12:$B$31,AG$47,$C$12:$C$31,"B",$E$12:$E$31,"*")</f>
        <v>0</v>
      </c>
      <c r="AK49" s="354"/>
      <c r="AL49" s="119">
        <f>COUNTIFS($B$12:$B$31,AL$47,$C$12:$C$31,"A",$E$12:$E$31,"*")</f>
        <v>0</v>
      </c>
      <c r="AM49" s="119">
        <f>COUNTIFS($B$12:$B$31,AL$47,$C$12:$C$31,"B",$E$12:$E$31,"*")</f>
        <v>0</v>
      </c>
      <c r="AN49" s="78"/>
      <c r="AP49" s="99"/>
      <c r="AQ49" s="99"/>
      <c r="AR49" s="99"/>
      <c r="AS49" s="99"/>
    </row>
    <row r="50" spans="1:45" ht="18" customHeight="1">
      <c r="A50" s="78"/>
      <c r="B50" s="89" t="s">
        <v>214</v>
      </c>
      <c r="C50" s="119">
        <f>COUNTIFS($B$12:$B$31,C$47,$C$12:$C$31,"C",$E$12:$E$31,"*")</f>
        <v>0</v>
      </c>
      <c r="D50" s="119">
        <f>COUNTIFS($B$12:$B$31,C$47,$C$12:$C$31,"D",$E$12:$E$31,"*")</f>
        <v>0</v>
      </c>
      <c r="E50" s="119">
        <f>COUNTIFS($B$12:$B$31,E$47,$C$12:$C$31,"C",$E$12:$E$31,"*")</f>
        <v>0</v>
      </c>
      <c r="F50" s="352">
        <f>COUNTIFS($B$12:$B$31,E$47,$C$12:$C$31,"D",$E$12:$E$31,"*")</f>
        <v>0</v>
      </c>
      <c r="G50" s="353"/>
      <c r="H50" s="354"/>
      <c r="I50" s="352">
        <f>COUNTIFS($B$12:$B$31,I$47,$C$12:$C$31,"C",$E$12:$E$31,"*")</f>
        <v>0</v>
      </c>
      <c r="J50" s="353"/>
      <c r="K50" s="354"/>
      <c r="L50" s="352">
        <f>COUNTIFS($B$12:$B$31,I$47,$C$12:$C$31,"D",$E$12:$E$31,"*")</f>
        <v>0</v>
      </c>
      <c r="M50" s="353"/>
      <c r="N50" s="354"/>
      <c r="O50" s="352">
        <f>COUNTIFS($B$12:$B$31,O$47,$C$12:$C$31,"C",$E$12:$E$31,"*")</f>
        <v>0</v>
      </c>
      <c r="P50" s="353"/>
      <c r="Q50" s="354"/>
      <c r="R50" s="352">
        <f>COUNTIFS($B$12:$B$31,O$47,$C$12:$C$31,"D",$E$12:$E$31,"*")</f>
        <v>0</v>
      </c>
      <c r="S50" s="353"/>
      <c r="T50" s="354"/>
      <c r="U50" s="352">
        <f>COUNTIFS($B$12:$B$31,U$47,$C$12:$C$31,"C",$E$12:$E$31,"*")</f>
        <v>0</v>
      </c>
      <c r="V50" s="353"/>
      <c r="W50" s="354"/>
      <c r="X50" s="352">
        <f>COUNTIFS($B$12:$B$31,U$47,$C$12:$C$31,"D",$E$12:$E$31,"*")</f>
        <v>0</v>
      </c>
      <c r="Y50" s="353"/>
      <c r="Z50" s="354"/>
      <c r="AA50" s="352">
        <f>COUNTIFS($B$12:$B$31,AA$47,$C$12:$C$31,"C",$E$12:$E$31,"*")</f>
        <v>0</v>
      </c>
      <c r="AB50" s="353"/>
      <c r="AC50" s="354"/>
      <c r="AD50" s="352">
        <f>COUNTIFS($B$12:$B$31,AA$47,$C$12:$C$31,"D",$E$12:$E$31,"*")</f>
        <v>0</v>
      </c>
      <c r="AE50" s="353"/>
      <c r="AF50" s="354"/>
      <c r="AG50" s="352">
        <f>COUNTIFS($B$12:$B$31,AG$47,$C$12:$C$31,"C",$E$12:$E$31,"*")</f>
        <v>0</v>
      </c>
      <c r="AH50" s="353"/>
      <c r="AI50" s="354"/>
      <c r="AJ50" s="352">
        <f>COUNTIFS($B$12:$B$31,AG$47,$C$12:$C$31,"D",$E$12:$E$31,"*")</f>
        <v>0</v>
      </c>
      <c r="AK50" s="354"/>
      <c r="AL50" s="119">
        <f>COUNTIFS($B$12:$B$31,AL$47,$C$12:$C$31,"C",$E$12:$E$31,"*")</f>
        <v>0</v>
      </c>
      <c r="AM50" s="119">
        <f>COUNTIFS($B$12:$B$31,AL$47,$C$12:$C$31,"D",$E$12:$E$31,"*")</f>
        <v>0</v>
      </c>
      <c r="AN50" s="78"/>
      <c r="AP50" s="99"/>
      <c r="AQ50" s="99"/>
      <c r="AR50" s="99"/>
      <c r="AS50" s="99"/>
    </row>
    <row r="51" spans="1:45" ht="25" customHeight="1">
      <c r="A51" s="78"/>
      <c r="B51" s="89" t="s">
        <v>215</v>
      </c>
      <c r="C51" s="348" t="str">
        <f>IF($AK$3="４週",SUMIFS($AK$12:$AK$31,$B$12:$B$31,C47)/4/$AH$6,IF($AK$3="歴月",SUMIFS($AK$12:$AK$31,$B$12:$B$31,C47)/$AL$6,"記載する期間を選択してください"))</f>
        <v>記載する期間を選択してください</v>
      </c>
      <c r="D51" s="350"/>
      <c r="E51" s="348" t="str">
        <f>IF($AK$3="４週",SUMIFS($AK$12:$AK$31,$B$12:$B$31,E47)/4/$AH$6,IF($AK$3="歴月",SUMIFS($AK$12:$AK$31,$B$12:$B$31,E47)/$AL$6,"記載する期間を選択してください"))</f>
        <v>記載する期間を選択してください</v>
      </c>
      <c r="F51" s="349"/>
      <c r="G51" s="349"/>
      <c r="H51" s="350"/>
      <c r="I51" s="348" t="str">
        <f>IF($AK$3="４週",SUMIFS($AK$12:$AK$31,$B$12:$B$31,I47)/4/$AH$6,IF($AK$3="歴月",SUMIFS($AK$12:$AK$31,$B$12:$B$31,I47)/$AL$6,"記載する期間を選択してください"))</f>
        <v>記載する期間を選択してください</v>
      </c>
      <c r="J51" s="349"/>
      <c r="K51" s="349"/>
      <c r="L51" s="349"/>
      <c r="M51" s="349"/>
      <c r="N51" s="350"/>
      <c r="O51" s="348" t="str">
        <f>IF($AK$3="４週",SUMIFS($AK$12:$AK$31,$B$12:$B$31,O47)/4/$AH$6,IF($AK$3="歴月",SUMIFS($AK$12:$AK$31,$B$12:$B$31,O47)/$AL$6,"記載する期間を選択してください"))</f>
        <v>記載する期間を選択してください</v>
      </c>
      <c r="P51" s="349"/>
      <c r="Q51" s="349"/>
      <c r="R51" s="349"/>
      <c r="S51" s="349"/>
      <c r="T51" s="350"/>
      <c r="U51" s="348" t="str">
        <f>IF($AK$3="４週",SUMIFS($AK$12:$AK$31,$B$12:$B$31,U47)/4/$AH$6,IF($AK$3="歴月",SUMIFS($AK$12:$AK$31,$B$12:$B$31,U47)/$AL$6,"記載する期間を選択してください"))</f>
        <v>記載する期間を選択してください</v>
      </c>
      <c r="V51" s="349"/>
      <c r="W51" s="349"/>
      <c r="X51" s="349"/>
      <c r="Y51" s="349"/>
      <c r="Z51" s="350"/>
      <c r="AA51" s="348" t="str">
        <f>IF($AK$3="４週",SUMIFS($AK$12:$AK$31,$B$12:$B$31,AA47)/4/$AH$6,IF($AK$3="歴月",SUMIFS($AK$12:$AK$31,$B$12:$B$31,AA47)/$AL$6,"記載する期間を選択してください"))</f>
        <v>記載する期間を選択してください</v>
      </c>
      <c r="AB51" s="349"/>
      <c r="AC51" s="349"/>
      <c r="AD51" s="349"/>
      <c r="AE51" s="349"/>
      <c r="AF51" s="350"/>
      <c r="AG51" s="348" t="str">
        <f>IF($AK$3="４週",SUMIFS($AK$12:$AK$31,$B$12:$B$31,AG47)/4/$AH$6,IF($AK$3="歴月",SUMIFS($AK$12:$AK$31,$B$12:$B$31,AG47)/$AL$6,"記載する期間を選択してください"))</f>
        <v>記載する期間を選択してください</v>
      </c>
      <c r="AH51" s="349"/>
      <c r="AI51" s="349"/>
      <c r="AJ51" s="349"/>
      <c r="AK51" s="350"/>
      <c r="AL51" s="348" t="str">
        <f>IF($AK$3="４週",SUMIFS($AK$12:$AK$31,$B$12:$B$31,AL47)/4/$AH$6,IF($AK$3="歴月",SUMIFS($AK$12:$AK$31,$B$12:$B$31,AL47)/$AL$6,"記載する期間を選択してください"))</f>
        <v>記載する期間を選択してください</v>
      </c>
      <c r="AM51" s="350"/>
      <c r="AN51" s="78"/>
      <c r="AP51" s="99"/>
      <c r="AQ51" s="99"/>
      <c r="AR51" s="99"/>
      <c r="AS51" s="99"/>
    </row>
    <row r="52" spans="1:45" ht="5.15" customHeight="1">
      <c r="A52" s="78"/>
      <c r="B52" s="81"/>
      <c r="C52" s="103">
        <v>2</v>
      </c>
      <c r="D52" s="103"/>
      <c r="E52" s="103">
        <v>3</v>
      </c>
      <c r="F52" s="103"/>
      <c r="G52" s="103"/>
      <c r="H52" s="103"/>
      <c r="I52" s="103">
        <v>4</v>
      </c>
      <c r="J52" s="103"/>
      <c r="K52" s="103"/>
      <c r="L52" s="103"/>
      <c r="M52" s="103"/>
      <c r="N52" s="103"/>
      <c r="O52" s="103">
        <v>5</v>
      </c>
      <c r="P52" s="103"/>
      <c r="Q52" s="103"/>
      <c r="R52" s="103"/>
      <c r="S52" s="103"/>
      <c r="T52" s="103"/>
      <c r="U52" s="103">
        <v>6</v>
      </c>
      <c r="V52" s="103"/>
      <c r="W52" s="103"/>
      <c r="X52" s="103"/>
      <c r="Y52" s="103"/>
      <c r="Z52" s="103"/>
      <c r="AA52" s="103">
        <v>7</v>
      </c>
      <c r="AB52" s="103"/>
      <c r="AC52" s="103"/>
      <c r="AD52" s="103"/>
      <c r="AE52" s="103"/>
      <c r="AF52" s="103"/>
      <c r="AG52" s="103">
        <v>8</v>
      </c>
      <c r="AH52" s="103"/>
      <c r="AI52" s="103"/>
      <c r="AJ52" s="103"/>
      <c r="AK52" s="103"/>
      <c r="AL52" s="103">
        <v>9</v>
      </c>
      <c r="AM52" s="120"/>
      <c r="AN52" s="78"/>
      <c r="AP52" s="99"/>
      <c r="AQ52" s="99"/>
      <c r="AR52" s="99"/>
      <c r="AS52" s="99"/>
    </row>
    <row r="53" spans="1:45" ht="15" customHeight="1">
      <c r="A53" s="99" t="s">
        <v>163</v>
      </c>
      <c r="B53" s="100"/>
      <c r="C53" s="101"/>
      <c r="D53" s="101"/>
      <c r="E53" s="101"/>
      <c r="F53" s="102"/>
      <c r="G53" s="101"/>
      <c r="H53" s="103"/>
      <c r="I53" s="103"/>
      <c r="J53" s="103"/>
      <c r="K53" s="103"/>
      <c r="L53" s="103"/>
      <c r="M53" s="103"/>
      <c r="N53" s="103"/>
      <c r="O53" s="103"/>
      <c r="P53" s="103"/>
      <c r="Q53" s="103"/>
      <c r="R53" s="103">
        <v>6</v>
      </c>
      <c r="S53" s="103"/>
      <c r="T53" s="103"/>
      <c r="U53" s="103"/>
      <c r="V53" s="103"/>
      <c r="W53" s="103"/>
      <c r="X53" s="103">
        <v>7</v>
      </c>
      <c r="Y53" s="103"/>
      <c r="Z53" s="103"/>
      <c r="AA53" s="103"/>
      <c r="AB53" s="103"/>
      <c r="AC53" s="103"/>
      <c r="AD53" s="103">
        <v>8</v>
      </c>
      <c r="AE53" s="103"/>
      <c r="AF53" s="103"/>
      <c r="AG53" s="104"/>
      <c r="AH53" s="104"/>
      <c r="AI53" s="104"/>
      <c r="AJ53" s="104">
        <v>9</v>
      </c>
      <c r="AK53" s="105"/>
      <c r="AL53" s="105"/>
      <c r="AM53" s="78"/>
    </row>
    <row r="54" spans="1:45" s="99" customFormat="1" ht="15" customHeight="1">
      <c r="A54" s="99" t="s">
        <v>164</v>
      </c>
      <c r="B54" s="106"/>
      <c r="C54" s="106"/>
      <c r="D54" s="106"/>
      <c r="E54" s="106"/>
      <c r="F54" s="106"/>
      <c r="G54" s="106"/>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P54" s="81"/>
      <c r="AQ54" s="81"/>
      <c r="AR54" s="81"/>
      <c r="AS54" s="81"/>
    </row>
    <row r="55" spans="1:45" s="99" customFormat="1" ht="15" customHeight="1">
      <c r="A55" s="99" t="s">
        <v>165</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P55" s="81"/>
      <c r="AQ55" s="81"/>
      <c r="AR55" s="81"/>
      <c r="AS55" s="81"/>
    </row>
    <row r="56" spans="1:45" s="99" customFormat="1" ht="15" customHeight="1">
      <c r="A56" s="115" t="s">
        <v>269</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P56" s="81"/>
      <c r="AQ56" s="81"/>
      <c r="AR56" s="81"/>
      <c r="AS56" s="81"/>
    </row>
    <row r="57" spans="1:45" s="99" customFormat="1" ht="15" customHeight="1">
      <c r="A57" s="99" t="s">
        <v>270</v>
      </c>
      <c r="B57" s="106"/>
      <c r="C57" s="106"/>
      <c r="D57" s="106"/>
      <c r="E57" s="106"/>
      <c r="F57" s="106"/>
      <c r="G57" s="106"/>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P57" s="81"/>
      <c r="AQ57" s="81"/>
      <c r="AR57" s="81"/>
      <c r="AS57" s="81"/>
    </row>
    <row r="58" spans="1:45" s="99" customFormat="1" ht="15" customHeight="1">
      <c r="A58" s="99" t="s">
        <v>271</v>
      </c>
      <c r="B58" s="106"/>
      <c r="C58" s="106"/>
      <c r="D58" s="106"/>
      <c r="E58" s="106"/>
      <c r="F58" s="106"/>
      <c r="G58" s="106"/>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P58" s="81"/>
      <c r="AQ58" s="81"/>
      <c r="AR58" s="81"/>
      <c r="AS58" s="81"/>
    </row>
    <row r="59" spans="1:45" ht="15" customHeight="1">
      <c r="A59" s="99" t="s">
        <v>168</v>
      </c>
      <c r="B59" s="107"/>
      <c r="C59" s="99"/>
      <c r="D59" s="99"/>
      <c r="E59" s="99"/>
      <c r="F59" s="99"/>
      <c r="G59" s="99"/>
    </row>
    <row r="60" spans="1:45" ht="15" customHeight="1">
      <c r="A60" s="99" t="s">
        <v>272</v>
      </c>
      <c r="B60" s="107"/>
      <c r="C60" s="99"/>
      <c r="D60" s="99"/>
      <c r="E60" s="99"/>
      <c r="F60" s="99"/>
      <c r="G60" s="99"/>
    </row>
    <row r="61" spans="1:45" ht="15" customHeight="1">
      <c r="A61" s="99"/>
      <c r="B61" s="88" t="s">
        <v>170</v>
      </c>
      <c r="C61" s="351" t="s">
        <v>171</v>
      </c>
      <c r="D61" s="351"/>
      <c r="E61" s="351"/>
      <c r="F61" s="99"/>
      <c r="G61" s="99"/>
    </row>
    <row r="62" spans="1:45" ht="15" customHeight="1">
      <c r="A62" s="99"/>
      <c r="B62" s="108" t="s">
        <v>172</v>
      </c>
      <c r="C62" s="347" t="s">
        <v>173</v>
      </c>
      <c r="D62" s="347"/>
      <c r="E62" s="347"/>
      <c r="F62" s="99"/>
      <c r="G62" s="99"/>
    </row>
    <row r="63" spans="1:45" ht="15" customHeight="1">
      <c r="A63" s="99"/>
      <c r="B63" s="108" t="s">
        <v>174</v>
      </c>
      <c r="C63" s="347" t="s">
        <v>175</v>
      </c>
      <c r="D63" s="347"/>
      <c r="E63" s="347"/>
      <c r="F63" s="99"/>
      <c r="G63" s="99"/>
    </row>
    <row r="64" spans="1:45" ht="15" customHeight="1">
      <c r="A64" s="99"/>
      <c r="B64" s="108" t="s">
        <v>176</v>
      </c>
      <c r="C64" s="347" t="s">
        <v>177</v>
      </c>
      <c r="D64" s="347"/>
      <c r="E64" s="347"/>
      <c r="F64" s="99"/>
      <c r="G64" s="99"/>
    </row>
    <row r="65" spans="1:7" ht="15" customHeight="1">
      <c r="A65" s="99"/>
      <c r="B65" s="108" t="s">
        <v>178</v>
      </c>
      <c r="C65" s="347" t="s">
        <v>179</v>
      </c>
      <c r="D65" s="347"/>
      <c r="E65" s="347"/>
      <c r="F65" s="99"/>
      <c r="G65" s="99"/>
    </row>
    <row r="66" spans="1:7" ht="15" customHeight="1">
      <c r="A66" s="99"/>
      <c r="B66" s="99" t="s">
        <v>180</v>
      </c>
      <c r="C66" s="99"/>
      <c r="D66" s="99"/>
      <c r="E66" s="99"/>
      <c r="F66" s="99"/>
      <c r="G66" s="99"/>
    </row>
    <row r="67" spans="1:7" ht="15" customHeight="1">
      <c r="A67" s="99"/>
      <c r="B67" s="99" t="s">
        <v>181</v>
      </c>
      <c r="C67" s="99"/>
      <c r="D67" s="99"/>
      <c r="E67" s="99"/>
      <c r="F67" s="99"/>
      <c r="G67" s="99"/>
    </row>
    <row r="68" spans="1:7" ht="15" customHeight="1">
      <c r="A68" s="99"/>
      <c r="B68" s="99" t="s">
        <v>182</v>
      </c>
      <c r="C68" s="99"/>
      <c r="D68" s="99"/>
      <c r="E68" s="99"/>
      <c r="F68" s="99"/>
      <c r="G68" s="99"/>
    </row>
    <row r="69" spans="1:7" ht="15" customHeight="1">
      <c r="A69" s="99" t="s">
        <v>273</v>
      </c>
      <c r="B69" s="107"/>
      <c r="C69" s="99"/>
      <c r="D69" s="99"/>
      <c r="E69" s="99"/>
      <c r="F69" s="99"/>
      <c r="G69" s="99"/>
    </row>
    <row r="70" spans="1:7" ht="15" customHeight="1">
      <c r="A70" s="99" t="s">
        <v>184</v>
      </c>
      <c r="B70" s="107"/>
      <c r="C70" s="99"/>
      <c r="D70" s="99"/>
      <c r="E70" s="99"/>
      <c r="F70" s="99"/>
      <c r="G70" s="99"/>
    </row>
    <row r="71" spans="1:7" ht="15" customHeight="1">
      <c r="A71" s="99" t="s">
        <v>185</v>
      </c>
      <c r="B71" s="107"/>
      <c r="C71" s="99"/>
      <c r="D71" s="99"/>
      <c r="E71" s="99"/>
      <c r="F71" s="99"/>
      <c r="G71" s="99"/>
    </row>
    <row r="72" spans="1:7" ht="15" customHeight="1">
      <c r="A72" s="99" t="s">
        <v>274</v>
      </c>
      <c r="B72" s="107"/>
      <c r="C72" s="99"/>
      <c r="D72" s="99"/>
      <c r="E72" s="99"/>
      <c r="F72" s="99"/>
      <c r="G72" s="99"/>
    </row>
    <row r="73" spans="1:7" ht="15" customHeight="1">
      <c r="A73" s="99" t="s">
        <v>275</v>
      </c>
      <c r="B73" s="107"/>
      <c r="C73" s="99"/>
      <c r="D73" s="99"/>
      <c r="E73" s="99"/>
      <c r="F73" s="99"/>
      <c r="G73" s="99"/>
    </row>
    <row r="74" spans="1:7" ht="15" customHeight="1">
      <c r="A74" s="99" t="s">
        <v>276</v>
      </c>
      <c r="B74" s="107"/>
      <c r="C74" s="99"/>
      <c r="D74" s="99"/>
      <c r="E74" s="99"/>
      <c r="F74" s="99"/>
      <c r="G74" s="99"/>
    </row>
    <row r="75" spans="1:7" ht="15" customHeight="1">
      <c r="A75" s="99"/>
      <c r="B75" s="99" t="s">
        <v>189</v>
      </c>
      <c r="C75" s="99"/>
      <c r="D75" s="99"/>
      <c r="E75" s="99"/>
      <c r="F75" s="99"/>
      <c r="G75" s="99"/>
    </row>
    <row r="76" spans="1:7" ht="15" customHeight="1">
      <c r="A76" s="99"/>
      <c r="B76" s="99" t="s">
        <v>190</v>
      </c>
      <c r="C76" s="99"/>
      <c r="D76" s="99"/>
      <c r="E76" s="99"/>
      <c r="F76" s="99"/>
      <c r="G76" s="99"/>
    </row>
    <row r="77" spans="1:7" ht="15" customHeight="1">
      <c r="A77" s="99" t="s">
        <v>277</v>
      </c>
      <c r="B77" s="107"/>
      <c r="C77" s="99"/>
      <c r="D77" s="99"/>
      <c r="E77" s="99"/>
      <c r="F77" s="99"/>
      <c r="G77" s="99"/>
    </row>
    <row r="78" spans="1:7" ht="15" customHeight="1">
      <c r="A78" s="99" t="s">
        <v>192</v>
      </c>
      <c r="B78" s="107"/>
      <c r="C78" s="99"/>
      <c r="D78" s="99"/>
      <c r="E78" s="99"/>
      <c r="F78" s="99"/>
      <c r="G78" s="99"/>
    </row>
    <row r="79" spans="1:7" ht="15" customHeight="1">
      <c r="A79" s="99" t="s">
        <v>278</v>
      </c>
      <c r="B79" s="107"/>
      <c r="C79" s="99"/>
      <c r="D79" s="99"/>
      <c r="E79" s="99"/>
      <c r="F79" s="99"/>
      <c r="G79" s="99"/>
    </row>
    <row r="80" spans="1:7" ht="15" customHeight="1">
      <c r="A80" s="99" t="s">
        <v>279</v>
      </c>
      <c r="B80" s="107"/>
      <c r="C80" s="99"/>
      <c r="D80" s="99"/>
      <c r="E80" s="99"/>
      <c r="F80" s="99"/>
      <c r="G80" s="99"/>
    </row>
    <row r="81" spans="1:7" ht="15" customHeight="1">
      <c r="A81" s="99" t="s">
        <v>195</v>
      </c>
      <c r="B81" s="107"/>
      <c r="C81" s="99"/>
      <c r="D81" s="99"/>
      <c r="E81" s="99"/>
      <c r="F81" s="99"/>
      <c r="G81" s="99"/>
    </row>
    <row r="82" spans="1:7" ht="15" customHeight="1">
      <c r="A82" s="99" t="s">
        <v>196</v>
      </c>
      <c r="B82" s="107"/>
      <c r="C82" s="99"/>
      <c r="D82" s="99"/>
      <c r="E82" s="99"/>
      <c r="F82" s="99"/>
      <c r="G82" s="99"/>
    </row>
    <row r="83" spans="1:7" ht="15" customHeight="1">
      <c r="A83" s="99" t="s">
        <v>280</v>
      </c>
      <c r="B83" s="107"/>
      <c r="C83" s="99"/>
      <c r="D83" s="99"/>
      <c r="E83" s="99"/>
      <c r="F83" s="99"/>
      <c r="G83" s="99"/>
    </row>
    <row r="84" spans="1:7" ht="15" customHeight="1">
      <c r="A84" s="99" t="s">
        <v>281</v>
      </c>
      <c r="B84" s="107"/>
      <c r="C84" s="99"/>
      <c r="D84" s="99"/>
      <c r="E84" s="99"/>
      <c r="F84" s="99"/>
      <c r="G84" s="99"/>
    </row>
  </sheetData>
  <mergeCells count="14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34:E34"/>
    <mergeCell ref="AM34:AN34"/>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1"/>
  <dataValidations count="8">
    <dataValidation type="whole" operator="greaterThanOrEqual" allowBlank="1" showInputMessage="1" showErrorMessage="1" sqref="I39:I40 D39:F40 AG39:AG40 AD39:AD40 AA39:AA40 X39:X40 U39:U40 R39:R40 O39:O40 L39:L40" xr:uid="{17623F9E-6A92-4372-AFDC-DFD6BD86D6F8}">
      <formula1>0</formula1>
    </dataValidation>
    <dataValidation operator="greaterThanOrEqual" allowBlank="1" showInputMessage="1" showErrorMessage="1" sqref="I45 AJ39:AJ40 AL39 L41 L45 I41" xr:uid="{39622ABA-E369-4189-B02B-7385CC590DDE}"/>
    <dataValidation type="list" allowBlank="1" showInputMessage="1" showErrorMessage="1" sqref="C12:C31" xr:uid="{2528BBFD-CBAF-4B79-B1F4-B7738A4EA6DE}">
      <formula1>"A,B,C,D"</formula1>
    </dataValidation>
    <dataValidation type="list" allowBlank="1" showInputMessage="1" showErrorMessage="1" sqref="AK4:AN4" xr:uid="{F5CAEE1F-2117-44F9-B420-3667636DEF61}">
      <formula1>"予定,実績"</formula1>
    </dataValidation>
    <dataValidation type="list" allowBlank="1" showInputMessage="1" showErrorMessage="1" sqref="AK3:AN3" xr:uid="{CEE7FF5D-F742-408B-94D6-FF9BC69A5579}">
      <formula1>"４週,歴月"</formula1>
    </dataValidation>
    <dataValidation type="list" allowBlank="1" showInputMessage="1" sqref="B14:B31" xr:uid="{C37AFFE6-482E-47F1-92BA-EAE55C5DBBBF}">
      <formula1>INDIRECT($AK$1)</formula1>
    </dataValidation>
    <dataValidation allowBlank="1" showInputMessage="1" sqref="B12:B13" xr:uid="{121D2007-5E43-4AA8-9419-68D596053FEA}"/>
    <dataValidation type="list" allowBlank="1" showInputMessage="1" showErrorMessage="1" sqref="AK5:AN5" xr:uid="{D1967265-A0FD-4AF3-B945-076F8FE023A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AAE7-C588-4562-AB59-0962DC41960A}">
  <sheetPr>
    <tabColor theme="5"/>
  </sheetPr>
  <dimension ref="A1:AS84"/>
  <sheetViews>
    <sheetView showGridLines="0" view="pageBreakPreview" topLeftCell="A26" zoomScaleNormal="100" zoomScaleSheetLayoutView="100" workbookViewId="0">
      <selection activeCell="I37" sqref="I37"/>
    </sheetView>
  </sheetViews>
  <sheetFormatPr defaultColWidth="8.25" defaultRowHeight="21" customHeight="1"/>
  <cols>
    <col min="1" max="1" width="2.58203125" style="81" customWidth="1"/>
    <col min="2" max="2" width="14.25" style="75" customWidth="1"/>
    <col min="3" max="3" width="6.58203125" style="81" customWidth="1"/>
    <col min="4" max="5" width="7.58203125" style="81" customWidth="1"/>
    <col min="6" max="36" width="2.58203125" style="81" customWidth="1"/>
    <col min="37" max="37" width="6.58203125" style="81" customWidth="1"/>
    <col min="38" max="39" width="7.58203125" style="81" customWidth="1"/>
    <col min="40" max="40" width="5.58203125" style="81" customWidth="1"/>
    <col min="41" max="42" width="8.25" style="81"/>
    <col min="43" max="44" width="46.33203125" style="81" customWidth="1"/>
    <col min="45" max="45" width="32.83203125" style="81" customWidth="1"/>
    <col min="46"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282</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T5" s="83"/>
      <c r="U5" s="83"/>
      <c r="V5" s="83"/>
      <c r="W5" s="83"/>
      <c r="Y5" s="84"/>
      <c r="Z5" s="84"/>
      <c r="AA5" s="84"/>
      <c r="AB5" s="78"/>
      <c r="AC5" s="126"/>
      <c r="AD5" s="126"/>
      <c r="AE5" s="126"/>
      <c r="AF5" s="126"/>
      <c r="AG5" s="126"/>
      <c r="AH5" s="126"/>
      <c r="AI5" s="127" t="s">
        <v>251</v>
      </c>
      <c r="AJ5" s="80"/>
      <c r="AK5" s="401"/>
      <c r="AL5" s="402"/>
      <c r="AM5" s="402"/>
      <c r="AN5" s="403"/>
    </row>
    <row r="6" spans="1:40" ht="18" customHeight="1">
      <c r="A6" s="83"/>
      <c r="B6" s="83"/>
      <c r="C6" s="83"/>
      <c r="D6" s="83"/>
      <c r="E6" s="83"/>
      <c r="F6" s="83"/>
      <c r="G6" s="83"/>
      <c r="H6" s="83"/>
      <c r="I6" s="83"/>
      <c r="J6" s="83"/>
      <c r="K6" s="83"/>
      <c r="L6" s="83"/>
      <c r="M6" s="83"/>
      <c r="N6" s="83"/>
      <c r="O6" s="83"/>
      <c r="P6" s="83"/>
      <c r="Q6" s="83"/>
      <c r="R6" s="83"/>
      <c r="S6" s="83"/>
      <c r="U6" s="83"/>
      <c r="V6" s="83"/>
      <c r="W6" s="83"/>
      <c r="Y6" s="84"/>
      <c r="Z6" s="84"/>
      <c r="AA6" s="84"/>
      <c r="AB6" s="78"/>
      <c r="AC6" s="84"/>
      <c r="AD6" s="84"/>
      <c r="AE6" s="84"/>
      <c r="AF6" s="84"/>
      <c r="AG6" s="85" t="s">
        <v>252</v>
      </c>
      <c r="AH6" s="405"/>
      <c r="AI6" s="406"/>
      <c r="AJ6" s="407"/>
      <c r="AK6" s="84" t="s">
        <v>150</v>
      </c>
      <c r="AL6" s="129"/>
      <c r="AM6" s="84" t="s">
        <v>151</v>
      </c>
      <c r="AN6" s="78"/>
    </row>
    <row r="7" spans="1:40" ht="10" customHeight="1">
      <c r="A7" s="78"/>
      <c r="B7" s="86"/>
      <c r="C7" s="86"/>
      <c r="D7" s="86"/>
      <c r="E7" s="86"/>
      <c r="F7" s="86"/>
      <c r="G7" s="86"/>
      <c r="H7" s="86"/>
      <c r="I7" s="86"/>
      <c r="J7" s="86"/>
      <c r="K7" s="86"/>
      <c r="L7" s="86"/>
      <c r="M7" s="86"/>
      <c r="N7" s="86"/>
      <c r="O7" s="86"/>
      <c r="P7" s="86"/>
      <c r="Q7" s="86"/>
      <c r="R7" s="86"/>
      <c r="S7" s="86"/>
      <c r="T7" s="86"/>
      <c r="U7" s="86"/>
      <c r="V7" s="86"/>
      <c r="W7" s="86"/>
      <c r="X7" s="82"/>
      <c r="Y7" s="82"/>
      <c r="Z7" s="82"/>
      <c r="AA7" s="82"/>
      <c r="AB7" s="82"/>
      <c r="AC7" s="82"/>
      <c r="AD7" s="82"/>
      <c r="AE7" s="82"/>
      <c r="AF7" s="82"/>
      <c r="AG7" s="82"/>
      <c r="AH7" s="82"/>
      <c r="AI7" s="82"/>
      <c r="AJ7" s="82"/>
      <c r="AK7" s="82"/>
      <c r="AL7" s="82"/>
      <c r="AM7" s="78"/>
      <c r="AN7" s="78"/>
    </row>
    <row r="8" spans="1:40" ht="15" customHeight="1">
      <c r="A8" s="373" t="s">
        <v>152</v>
      </c>
      <c r="B8" s="377" t="s">
        <v>253</v>
      </c>
      <c r="C8" s="379" t="s">
        <v>254</v>
      </c>
      <c r="D8" s="351" t="s">
        <v>255</v>
      </c>
      <c r="E8" s="371" t="s">
        <v>256</v>
      </c>
      <c r="F8" s="382" t="s">
        <v>257</v>
      </c>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3" t="s">
        <v>258</v>
      </c>
      <c r="AL8" s="357" t="s">
        <v>259</v>
      </c>
      <c r="AM8" s="376" t="s">
        <v>260</v>
      </c>
      <c r="AN8" s="376"/>
    </row>
    <row r="9" spans="1:40" ht="15" customHeight="1">
      <c r="A9" s="373"/>
      <c r="B9" s="378"/>
      <c r="C9" s="380"/>
      <c r="D9" s="351"/>
      <c r="E9" s="371"/>
      <c r="F9" s="351" t="s">
        <v>1</v>
      </c>
      <c r="G9" s="351"/>
      <c r="H9" s="351"/>
      <c r="I9" s="351"/>
      <c r="J9" s="351"/>
      <c r="K9" s="351"/>
      <c r="L9" s="351"/>
      <c r="M9" s="351" t="s">
        <v>2</v>
      </c>
      <c r="N9" s="351"/>
      <c r="O9" s="351"/>
      <c r="P9" s="351"/>
      <c r="Q9" s="351"/>
      <c r="R9" s="351"/>
      <c r="S9" s="351"/>
      <c r="T9" s="351" t="s">
        <v>3</v>
      </c>
      <c r="U9" s="351"/>
      <c r="V9" s="351"/>
      <c r="W9" s="351"/>
      <c r="X9" s="351"/>
      <c r="Y9" s="351"/>
      <c r="Z9" s="351"/>
      <c r="AA9" s="351" t="s">
        <v>4</v>
      </c>
      <c r="AB9" s="351"/>
      <c r="AC9" s="351"/>
      <c r="AD9" s="351"/>
      <c r="AE9" s="351"/>
      <c r="AF9" s="351"/>
      <c r="AG9" s="351"/>
      <c r="AH9" s="351" t="s">
        <v>161</v>
      </c>
      <c r="AI9" s="351"/>
      <c r="AJ9" s="351"/>
      <c r="AK9" s="383"/>
      <c r="AL9" s="357"/>
      <c r="AM9" s="376"/>
      <c r="AN9" s="376"/>
    </row>
    <row r="10" spans="1:40" ht="15" customHeight="1">
      <c r="A10" s="373"/>
      <c r="B10" s="384" t="s">
        <v>201</v>
      </c>
      <c r="C10" s="380"/>
      <c r="D10" s="351"/>
      <c r="E10" s="371"/>
      <c r="F10" s="90">
        <f>DATE($M$2,$S$2,1)</f>
        <v>45992</v>
      </c>
      <c r="G10" s="90">
        <f>DATE($M$2,$S$2,2)</f>
        <v>45993</v>
      </c>
      <c r="H10" s="90">
        <f>DATE($M$2,$S$2,3)</f>
        <v>45994</v>
      </c>
      <c r="I10" s="90">
        <f>DATE($M$2,$S$2,4)</f>
        <v>45995</v>
      </c>
      <c r="J10" s="90">
        <f>DATE($M$2,$S$2,5)</f>
        <v>45996</v>
      </c>
      <c r="K10" s="90">
        <f>DATE($M$2,$S$2,6)</f>
        <v>45997</v>
      </c>
      <c r="L10" s="90">
        <f>DATE($M$2,$S$2,7)</f>
        <v>45998</v>
      </c>
      <c r="M10" s="90">
        <f>DATE($M$2,$S$2,8)</f>
        <v>45999</v>
      </c>
      <c r="N10" s="90">
        <f>DATE($M$2,$S$2,9)</f>
        <v>46000</v>
      </c>
      <c r="O10" s="90">
        <f>DATE($M$2,$S$2,10)</f>
        <v>46001</v>
      </c>
      <c r="P10" s="90">
        <f>DATE($M$2,$S$2,11)</f>
        <v>46002</v>
      </c>
      <c r="Q10" s="90">
        <f>DATE($M$2,$S$2,12)</f>
        <v>46003</v>
      </c>
      <c r="R10" s="90">
        <f>DATE($M$2,$S$2,13)</f>
        <v>46004</v>
      </c>
      <c r="S10" s="90">
        <f>DATE($M$2,$S$2,14)</f>
        <v>46005</v>
      </c>
      <c r="T10" s="90">
        <f>DATE($M$2,$S$2,15)</f>
        <v>46006</v>
      </c>
      <c r="U10" s="90">
        <f>DATE($M$2,$S$2,16)</f>
        <v>46007</v>
      </c>
      <c r="V10" s="90">
        <f>DATE($M$2,$S$2,17)</f>
        <v>46008</v>
      </c>
      <c r="W10" s="90">
        <f>DATE($M$2,$S$2,18)</f>
        <v>46009</v>
      </c>
      <c r="X10" s="90">
        <f>DATE($M$2,$S$2,19)</f>
        <v>46010</v>
      </c>
      <c r="Y10" s="90">
        <f>DATE($M$2,$S$2,20)</f>
        <v>46011</v>
      </c>
      <c r="Z10" s="90">
        <f>DATE($M$2,$S$2,21)</f>
        <v>46012</v>
      </c>
      <c r="AA10" s="90">
        <f>DATE($M$2,$S$2,22)</f>
        <v>46013</v>
      </c>
      <c r="AB10" s="90">
        <f>DATE($M$2,$S$2,23)</f>
        <v>46014</v>
      </c>
      <c r="AC10" s="90">
        <f>DATE($M$2,$S$2,24)</f>
        <v>46015</v>
      </c>
      <c r="AD10" s="90">
        <f>DATE($M$2,$S$2,25)</f>
        <v>46016</v>
      </c>
      <c r="AE10" s="90">
        <f>DATE($M$2,$S$2,26)</f>
        <v>46017</v>
      </c>
      <c r="AF10" s="90">
        <f>DATE($M$2,$S$2,27)</f>
        <v>46018</v>
      </c>
      <c r="AG10" s="90">
        <f>DATE($M$2,$S$2,28)</f>
        <v>46019</v>
      </c>
      <c r="AH10" s="90">
        <f>IF(DAY(EOMONTH(F10,0))&lt;29,"",DATE($M$2,$S$2,29))</f>
        <v>46020</v>
      </c>
      <c r="AI10" s="90">
        <f>IF(DAY(EOMONTH(F10,0))&lt;30,"",DATE($M$2,$S$2,30))</f>
        <v>46021</v>
      </c>
      <c r="AJ10" s="90">
        <f>IF(DAY(EOMONTH(F10,0))&lt;31,"",DATE($M$2,$S$2,31))</f>
        <v>46022</v>
      </c>
      <c r="AK10" s="383"/>
      <c r="AL10" s="357"/>
      <c r="AM10" s="376"/>
      <c r="AN10" s="376"/>
    </row>
    <row r="11" spans="1:40" ht="15" customHeight="1">
      <c r="A11" s="373"/>
      <c r="B11" s="385"/>
      <c r="C11" s="381"/>
      <c r="D11" s="351"/>
      <c r="E11" s="371"/>
      <c r="F11" s="91">
        <f>DATE($M$2,$S$2,1)</f>
        <v>45992</v>
      </c>
      <c r="G11" s="91">
        <f>DATE($M$2,$S$2,2)</f>
        <v>45993</v>
      </c>
      <c r="H11" s="91">
        <f>DATE($M$2,$S$2,3)</f>
        <v>45994</v>
      </c>
      <c r="I11" s="91">
        <f>DATE($M$2,$S$2,4)</f>
        <v>45995</v>
      </c>
      <c r="J11" s="91">
        <f>DATE($M$2,$S$2,5)</f>
        <v>45996</v>
      </c>
      <c r="K11" s="91">
        <f>DATE($M$2,$S$2,6)</f>
        <v>45997</v>
      </c>
      <c r="L11" s="91">
        <f>DATE($M$2,$S$2,7)</f>
        <v>45998</v>
      </c>
      <c r="M11" s="91">
        <f>DATE($M$2,$S$2,8)</f>
        <v>45999</v>
      </c>
      <c r="N11" s="91">
        <f>DATE($M$2,$S$2,9)</f>
        <v>46000</v>
      </c>
      <c r="O11" s="91">
        <f>DATE($M$2,$S$2,10)</f>
        <v>46001</v>
      </c>
      <c r="P11" s="91">
        <f>DATE($M$2,$S$2,11)</f>
        <v>46002</v>
      </c>
      <c r="Q11" s="91">
        <f>DATE($M$2,$S$2,12)</f>
        <v>46003</v>
      </c>
      <c r="R11" s="91">
        <f>DATE($M$2,$S$2,13)</f>
        <v>46004</v>
      </c>
      <c r="S11" s="91">
        <f>DATE($M$2,$S$2,14)</f>
        <v>46005</v>
      </c>
      <c r="T11" s="91">
        <f>DATE($M$2,$S$2,15)</f>
        <v>46006</v>
      </c>
      <c r="U11" s="91">
        <f>DATE($M$2,$S$2,16)</f>
        <v>46007</v>
      </c>
      <c r="V11" s="91">
        <f>DATE($M$2,$S$2,17)</f>
        <v>46008</v>
      </c>
      <c r="W11" s="91">
        <f>DATE($M$2,$S$2,18)</f>
        <v>46009</v>
      </c>
      <c r="X11" s="91">
        <f>DATE($M$2,$S$2,19)</f>
        <v>46010</v>
      </c>
      <c r="Y11" s="91">
        <f>DATE($M$2,$S$2,20)</f>
        <v>46011</v>
      </c>
      <c r="Z11" s="91">
        <f>DATE($M$2,$S$2,21)</f>
        <v>46012</v>
      </c>
      <c r="AA11" s="91">
        <f>DATE($M$2,$S$2,22)</f>
        <v>46013</v>
      </c>
      <c r="AB11" s="91">
        <f>DATE($M$2,$S$2,23)</f>
        <v>46014</v>
      </c>
      <c r="AC11" s="91">
        <f>DATE($M$2,$S$2,24)</f>
        <v>46015</v>
      </c>
      <c r="AD11" s="91">
        <f>DATE($M$2,$S$2,25)</f>
        <v>46016</v>
      </c>
      <c r="AE11" s="91">
        <f>DATE($M$2,$S$2,26)</f>
        <v>46017</v>
      </c>
      <c r="AF11" s="91">
        <f>DATE($M$2,$S$2,27)</f>
        <v>46018</v>
      </c>
      <c r="AG11" s="91">
        <f>DATE($M$2,$S$2,28)</f>
        <v>46019</v>
      </c>
      <c r="AH11" s="91">
        <f>IF(DAY(EOMONTH(F11,0))&lt;29,"",DATE($M$2,$S$2,29))</f>
        <v>46020</v>
      </c>
      <c r="AI11" s="91">
        <f>IF(DAY(EOMONTH(F11,0))&lt;30,"",DATE($M$2,$S$2,30))</f>
        <v>46021</v>
      </c>
      <c r="AJ11" s="91">
        <f>IF(DAY(EOMONTH(F11,0))&lt;31,"",DATE($M$2,$S$2,31))</f>
        <v>46022</v>
      </c>
      <c r="AK11" s="383"/>
      <c r="AL11" s="357"/>
      <c r="AM11" s="376"/>
      <c r="AN11" s="376"/>
    </row>
    <row r="12" spans="1:40" ht="18" customHeight="1">
      <c r="A12" s="87">
        <v>1</v>
      </c>
      <c r="B12" s="110" t="s">
        <v>202</v>
      </c>
      <c r="C12" s="92" t="s">
        <v>172</v>
      </c>
      <c r="D12" s="111"/>
      <c r="E12" s="112"/>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+SUM(F12:AJ12)</f>
        <v>0</v>
      </c>
      <c r="AL12" s="95">
        <f t="shared" ref="AL12:AL32" si="0">IF($AK$3="４週",AK12/4,AK12/(DAY(EOMONTH($F$10,0))/7))</f>
        <v>0</v>
      </c>
      <c r="AM12" s="370"/>
      <c r="AN12" s="370"/>
    </row>
    <row r="13" spans="1:40" ht="18" customHeight="1">
      <c r="A13" s="87">
        <v>2</v>
      </c>
      <c r="B13" s="110" t="s">
        <v>217</v>
      </c>
      <c r="C13" s="92" t="s">
        <v>174</v>
      </c>
      <c r="D13" s="111"/>
      <c r="E13" s="112"/>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ref="AK13:AK32" si="1">+SUM(F13:AJ13)</f>
        <v>0</v>
      </c>
      <c r="AL13" s="95">
        <f t="shared" si="0"/>
        <v>0</v>
      </c>
      <c r="AM13" s="370"/>
      <c r="AN13" s="370"/>
    </row>
    <row r="14" spans="1:40" ht="18" customHeight="1">
      <c r="A14" s="87">
        <v>3</v>
      </c>
      <c r="B14" s="110" t="s">
        <v>262</v>
      </c>
      <c r="C14" s="92" t="s">
        <v>176</v>
      </c>
      <c r="D14" s="111"/>
      <c r="E14" s="112"/>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1"/>
        <v>0</v>
      </c>
      <c r="AL14" s="95">
        <f t="shared" si="0"/>
        <v>0</v>
      </c>
      <c r="AM14" s="370"/>
      <c r="AN14" s="370"/>
    </row>
    <row r="15" spans="1:40" ht="18" customHeight="1">
      <c r="A15" s="87">
        <v>4</v>
      </c>
      <c r="B15" s="110" t="s">
        <v>283</v>
      </c>
      <c r="C15" s="92" t="s">
        <v>178</v>
      </c>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1"/>
        <v>0</v>
      </c>
      <c r="AL15" s="95">
        <f t="shared" si="0"/>
        <v>0</v>
      </c>
      <c r="AM15" s="370"/>
      <c r="AN15" s="370"/>
    </row>
    <row r="16" spans="1:40" ht="18" customHeight="1">
      <c r="A16" s="87">
        <v>5</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1"/>
        <v>0</v>
      </c>
      <c r="AL16" s="95">
        <f t="shared" si="0"/>
        <v>0</v>
      </c>
      <c r="AM16" s="370"/>
      <c r="AN16" s="370"/>
    </row>
    <row r="17" spans="1:43" ht="18" customHeight="1">
      <c r="A17" s="87">
        <v>6</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1"/>
        <v>0</v>
      </c>
      <c r="AL17" s="95">
        <f t="shared" si="0"/>
        <v>0</v>
      </c>
      <c r="AM17" s="370"/>
      <c r="AN17" s="370"/>
    </row>
    <row r="18" spans="1:43" ht="18" customHeight="1">
      <c r="A18" s="87">
        <v>7</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1"/>
        <v>0</v>
      </c>
      <c r="AL18" s="95">
        <f t="shared" si="0"/>
        <v>0</v>
      </c>
      <c r="AM18" s="370"/>
      <c r="AN18" s="370"/>
    </row>
    <row r="19" spans="1:43" ht="18" customHeight="1">
      <c r="A19" s="87">
        <v>8</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1"/>
        <v>0</v>
      </c>
      <c r="AL19" s="95">
        <f t="shared" si="0"/>
        <v>0</v>
      </c>
      <c r="AM19" s="370"/>
      <c r="AN19" s="370"/>
    </row>
    <row r="20" spans="1:43" ht="18" customHeight="1">
      <c r="A20" s="87">
        <v>9</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1"/>
        <v>0</v>
      </c>
      <c r="AL20" s="95">
        <f t="shared" si="0"/>
        <v>0</v>
      </c>
      <c r="AM20" s="370"/>
      <c r="AN20" s="370"/>
    </row>
    <row r="21" spans="1:43" ht="18" customHeight="1">
      <c r="A21" s="87">
        <v>10</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1"/>
        <v>0</v>
      </c>
      <c r="AL21" s="95">
        <f t="shared" si="0"/>
        <v>0</v>
      </c>
      <c r="AM21" s="370"/>
      <c r="AN21" s="370"/>
    </row>
    <row r="22" spans="1:43" ht="18" customHeight="1">
      <c r="A22" s="87">
        <v>11</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1"/>
        <v>0</v>
      </c>
      <c r="AL22" s="95">
        <f t="shared" si="0"/>
        <v>0</v>
      </c>
      <c r="AM22" s="370"/>
      <c r="AN22" s="370"/>
    </row>
    <row r="23" spans="1:43" ht="18" customHeight="1">
      <c r="A23" s="87">
        <v>12</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1"/>
        <v>0</v>
      </c>
      <c r="AL23" s="95">
        <f t="shared" si="0"/>
        <v>0</v>
      </c>
      <c r="AM23" s="370"/>
      <c r="AN23" s="370"/>
    </row>
    <row r="24" spans="1:43" ht="18" customHeight="1">
      <c r="A24" s="87">
        <v>13</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1"/>
        <v>0</v>
      </c>
      <c r="AL24" s="95">
        <f t="shared" si="0"/>
        <v>0</v>
      </c>
      <c r="AM24" s="370"/>
      <c r="AN24" s="370"/>
    </row>
    <row r="25" spans="1:43" ht="18" customHeight="1">
      <c r="A25" s="87">
        <v>14</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1"/>
        <v>0</v>
      </c>
      <c r="AL25" s="95">
        <f t="shared" si="0"/>
        <v>0</v>
      </c>
      <c r="AM25" s="370"/>
      <c r="AN25" s="370"/>
    </row>
    <row r="26" spans="1:43" ht="18" customHeight="1">
      <c r="A26" s="87">
        <v>15</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1"/>
        <v>0</v>
      </c>
      <c r="AL26" s="95">
        <f t="shared" si="0"/>
        <v>0</v>
      </c>
      <c r="AM26" s="370"/>
      <c r="AN26" s="370"/>
    </row>
    <row r="27" spans="1:43" ht="18" customHeight="1">
      <c r="A27" s="87">
        <v>16</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1"/>
        <v>0</v>
      </c>
      <c r="AL27" s="95">
        <f t="shared" si="0"/>
        <v>0</v>
      </c>
      <c r="AM27" s="370"/>
      <c r="AN27" s="370"/>
    </row>
    <row r="28" spans="1:43" ht="18" customHeight="1">
      <c r="A28" s="87">
        <v>17</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1"/>
        <v>0</v>
      </c>
      <c r="AL28" s="95">
        <f t="shared" si="0"/>
        <v>0</v>
      </c>
      <c r="AM28" s="370"/>
      <c r="AN28" s="370"/>
    </row>
    <row r="29" spans="1:43" ht="18" customHeight="1">
      <c r="A29" s="87">
        <v>18</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1"/>
        <v>0</v>
      </c>
      <c r="AL29" s="95">
        <f t="shared" si="0"/>
        <v>0</v>
      </c>
      <c r="AM29" s="370"/>
      <c r="AN29" s="370"/>
    </row>
    <row r="30" spans="1:43" ht="18" customHeight="1">
      <c r="A30" s="87">
        <v>19</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1"/>
        <v>0</v>
      </c>
      <c r="AL30" s="95">
        <f t="shared" si="0"/>
        <v>0</v>
      </c>
      <c r="AM30" s="370"/>
      <c r="AN30" s="370"/>
    </row>
    <row r="31" spans="1:43" ht="18" customHeight="1">
      <c r="A31" s="87">
        <v>20</v>
      </c>
      <c r="B31" s="110"/>
      <c r="C31" s="92"/>
      <c r="D31" s="111"/>
      <c r="E31" s="112"/>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4">
        <f t="shared" si="1"/>
        <v>0</v>
      </c>
      <c r="AL31" s="95">
        <f t="shared" si="0"/>
        <v>0</v>
      </c>
      <c r="AM31" s="370"/>
      <c r="AN31" s="370"/>
    </row>
    <row r="32" spans="1:43" ht="18" customHeight="1">
      <c r="A32" s="371" t="s">
        <v>36</v>
      </c>
      <c r="B32" s="372"/>
      <c r="C32" s="372"/>
      <c r="D32" s="372"/>
      <c r="E32" s="372"/>
      <c r="F32" s="96">
        <f>+SUM(F12:F31)</f>
        <v>0</v>
      </c>
      <c r="G32" s="96">
        <f t="shared" ref="G32:AJ32" si="2">+SUM(G12:G31)</f>
        <v>0</v>
      </c>
      <c r="H32" s="96">
        <f t="shared" si="2"/>
        <v>0</v>
      </c>
      <c r="I32" s="96">
        <f t="shared" si="2"/>
        <v>0</v>
      </c>
      <c r="J32" s="96">
        <f t="shared" si="2"/>
        <v>0</v>
      </c>
      <c r="K32" s="96">
        <f t="shared" si="2"/>
        <v>0</v>
      </c>
      <c r="L32" s="96">
        <f t="shared" si="2"/>
        <v>0</v>
      </c>
      <c r="M32" s="96">
        <f t="shared" si="2"/>
        <v>0</v>
      </c>
      <c r="N32" s="96">
        <f t="shared" si="2"/>
        <v>0</v>
      </c>
      <c r="O32" s="96">
        <f t="shared" si="2"/>
        <v>0</v>
      </c>
      <c r="P32" s="96">
        <f t="shared" si="2"/>
        <v>0</v>
      </c>
      <c r="Q32" s="96">
        <f t="shared" si="2"/>
        <v>0</v>
      </c>
      <c r="R32" s="96">
        <f t="shared" si="2"/>
        <v>0</v>
      </c>
      <c r="S32" s="96">
        <f t="shared" si="2"/>
        <v>0</v>
      </c>
      <c r="T32" s="96">
        <f t="shared" si="2"/>
        <v>0</v>
      </c>
      <c r="U32" s="96">
        <f t="shared" si="2"/>
        <v>0</v>
      </c>
      <c r="V32" s="96">
        <f t="shared" si="2"/>
        <v>0</v>
      </c>
      <c r="W32" s="96">
        <f t="shared" si="2"/>
        <v>0</v>
      </c>
      <c r="X32" s="96">
        <f t="shared" si="2"/>
        <v>0</v>
      </c>
      <c r="Y32" s="96">
        <f t="shared" si="2"/>
        <v>0</v>
      </c>
      <c r="Z32" s="96">
        <f t="shared" si="2"/>
        <v>0</v>
      </c>
      <c r="AA32" s="96">
        <f t="shared" si="2"/>
        <v>0</v>
      </c>
      <c r="AB32" s="96">
        <f t="shared" si="2"/>
        <v>0</v>
      </c>
      <c r="AC32" s="96">
        <f t="shared" si="2"/>
        <v>0</v>
      </c>
      <c r="AD32" s="96">
        <f t="shared" si="2"/>
        <v>0</v>
      </c>
      <c r="AE32" s="96">
        <f t="shared" si="2"/>
        <v>0</v>
      </c>
      <c r="AF32" s="96">
        <f t="shared" si="2"/>
        <v>0</v>
      </c>
      <c r="AG32" s="96">
        <f t="shared" si="2"/>
        <v>0</v>
      </c>
      <c r="AH32" s="96">
        <f t="shared" si="2"/>
        <v>0</v>
      </c>
      <c r="AI32" s="96">
        <f t="shared" si="2"/>
        <v>0</v>
      </c>
      <c r="AJ32" s="96">
        <f t="shared" si="2"/>
        <v>0</v>
      </c>
      <c r="AK32" s="94">
        <f t="shared" si="1"/>
        <v>0</v>
      </c>
      <c r="AL32" s="95">
        <f t="shared" si="0"/>
        <v>0</v>
      </c>
      <c r="AM32" s="373"/>
      <c r="AN32" s="373"/>
      <c r="AP32" s="113"/>
      <c r="AQ32" s="113"/>
    </row>
    <row r="33" spans="1:45" ht="18" customHeight="1">
      <c r="A33" s="372" t="s">
        <v>162</v>
      </c>
      <c r="B33" s="372"/>
      <c r="C33" s="372"/>
      <c r="D33" s="372"/>
      <c r="E33" s="374"/>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6"/>
      <c r="AL33" s="98"/>
      <c r="AM33" s="373"/>
      <c r="AN33" s="373"/>
      <c r="AP33" s="113"/>
      <c r="AQ33" s="113"/>
    </row>
    <row r="34" spans="1:45" ht="15" customHeight="1">
      <c r="A34" s="351" t="s">
        <v>359</v>
      </c>
      <c r="B34" s="351"/>
      <c r="C34" s="351"/>
      <c r="D34" s="351"/>
      <c r="E34" s="351"/>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7"/>
      <c r="AL34" s="137"/>
      <c r="AM34" s="375"/>
      <c r="AN34" s="375"/>
    </row>
    <row r="35" spans="1:45"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5" ht="15" customHeight="1">
      <c r="A36" s="86"/>
      <c r="B36" s="86"/>
      <c r="C36" s="86"/>
      <c r="D36" s="86"/>
      <c r="E36" s="86"/>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86"/>
      <c r="AL36" s="86"/>
      <c r="AM36" s="78"/>
    </row>
    <row r="37" spans="1:45" ht="21" customHeight="1">
      <c r="A37" s="77" t="s">
        <v>220</v>
      </c>
      <c r="B37" s="86"/>
      <c r="C37" s="86"/>
      <c r="D37" s="86"/>
      <c r="E37" s="86"/>
      <c r="F37" s="86"/>
      <c r="G37" s="99"/>
      <c r="H37" s="99"/>
      <c r="I37" s="99"/>
      <c r="J37" s="99"/>
      <c r="K37" s="99"/>
      <c r="L37" s="99"/>
      <c r="M37" s="99"/>
      <c r="N37" s="99"/>
      <c r="O37" s="99"/>
      <c r="AM37" s="86"/>
      <c r="AN37" s="78"/>
    </row>
    <row r="38" spans="1:45" ht="25" customHeight="1">
      <c r="A38" s="351"/>
      <c r="B38" s="351"/>
      <c r="C38" s="351"/>
      <c r="D38" s="121">
        <v>4</v>
      </c>
      <c r="E38" s="121">
        <v>5</v>
      </c>
      <c r="F38" s="369">
        <v>6</v>
      </c>
      <c r="G38" s="369"/>
      <c r="H38" s="369"/>
      <c r="I38" s="369">
        <v>7</v>
      </c>
      <c r="J38" s="369"/>
      <c r="K38" s="369"/>
      <c r="L38" s="369">
        <v>8</v>
      </c>
      <c r="M38" s="369"/>
      <c r="N38" s="369"/>
      <c r="O38" s="369">
        <v>9</v>
      </c>
      <c r="P38" s="369"/>
      <c r="Q38" s="369"/>
      <c r="R38" s="369">
        <v>10</v>
      </c>
      <c r="S38" s="369"/>
      <c r="T38" s="369"/>
      <c r="U38" s="369">
        <v>11</v>
      </c>
      <c r="V38" s="369"/>
      <c r="W38" s="369"/>
      <c r="X38" s="369">
        <v>12</v>
      </c>
      <c r="Y38" s="369"/>
      <c r="Z38" s="369"/>
      <c r="AA38" s="369">
        <v>1</v>
      </c>
      <c r="AB38" s="369"/>
      <c r="AC38" s="369"/>
      <c r="AD38" s="369">
        <v>2</v>
      </c>
      <c r="AE38" s="369"/>
      <c r="AF38" s="369"/>
      <c r="AG38" s="369">
        <v>3</v>
      </c>
      <c r="AH38" s="369"/>
      <c r="AI38" s="369"/>
      <c r="AJ38" s="351" t="s">
        <v>5</v>
      </c>
      <c r="AK38" s="351"/>
      <c r="AL38" s="89" t="s">
        <v>221</v>
      </c>
      <c r="AM38" s="113"/>
      <c r="AN38" s="113"/>
      <c r="AO38" s="113"/>
    </row>
    <row r="39" spans="1:45" ht="18" customHeight="1">
      <c r="A39" s="360" t="s">
        <v>222</v>
      </c>
      <c r="B39" s="360"/>
      <c r="C39" s="360"/>
      <c r="D39" s="93"/>
      <c r="E39" s="93"/>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47">
        <f>SUM(D39:AI39)</f>
        <v>0</v>
      </c>
      <c r="AK39" s="347"/>
      <c r="AL39" s="366" t="e">
        <f>ROUNDUP(AJ39/AJ40,1)</f>
        <v>#DIV/0!</v>
      </c>
      <c r="AM39" s="113"/>
      <c r="AN39" s="113"/>
      <c r="AO39" s="113"/>
    </row>
    <row r="40" spans="1:45" ht="18" customHeight="1">
      <c r="A40" s="360" t="s">
        <v>223</v>
      </c>
      <c r="B40" s="360"/>
      <c r="C40" s="360"/>
      <c r="D40" s="93"/>
      <c r="E40" s="93"/>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47">
        <f>+SUM(D40:AI40)</f>
        <v>0</v>
      </c>
      <c r="AK40" s="347"/>
      <c r="AL40" s="368"/>
      <c r="AM40" s="113"/>
      <c r="AN40" s="113"/>
      <c r="AO40" s="113"/>
    </row>
    <row r="41" spans="1:45" ht="5.15" customHeight="1">
      <c r="A41" s="106"/>
      <c r="B41" s="106"/>
      <c r="C41" s="106"/>
      <c r="D41" s="113"/>
      <c r="E41" s="113"/>
      <c r="F41" s="113"/>
      <c r="G41" s="113"/>
      <c r="H41" s="113"/>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114"/>
      <c r="AK41" s="99"/>
      <c r="AL41" s="86"/>
      <c r="AM41" s="86"/>
      <c r="AN41" s="78"/>
    </row>
    <row r="42" spans="1:45" ht="18" customHeight="1">
      <c r="A42" s="77" t="s">
        <v>205</v>
      </c>
      <c r="B42" s="99"/>
      <c r="D42" s="99"/>
      <c r="E42" s="99"/>
      <c r="F42" s="99"/>
      <c r="G42" s="99"/>
      <c r="H42" s="99"/>
      <c r="I42" s="113"/>
      <c r="J42" s="113"/>
      <c r="K42" s="113"/>
      <c r="L42" s="113"/>
      <c r="M42" s="113"/>
      <c r="N42" s="113"/>
      <c r="O42" s="99"/>
      <c r="P42" s="99"/>
      <c r="Q42" s="99"/>
      <c r="R42" s="99"/>
      <c r="S42" s="99"/>
      <c r="T42" s="99"/>
      <c r="U42" s="99"/>
      <c r="V42" s="99"/>
      <c r="W42" s="86"/>
      <c r="X42" s="99"/>
      <c r="Y42" s="99"/>
      <c r="Z42" s="99"/>
      <c r="AA42" s="99"/>
      <c r="AB42" s="99"/>
      <c r="AC42" s="99"/>
      <c r="AD42" s="99"/>
      <c r="AE42" s="99"/>
      <c r="AF42" s="99"/>
      <c r="AG42" s="99"/>
      <c r="AH42" s="99"/>
      <c r="AI42" s="99"/>
      <c r="AJ42" s="114"/>
      <c r="AK42" s="99"/>
      <c r="AL42" s="86"/>
      <c r="AM42" s="86"/>
      <c r="AN42" s="78"/>
    </row>
    <row r="43" spans="1:45" ht="25" customHeight="1">
      <c r="A43" s="351" t="s">
        <v>206</v>
      </c>
      <c r="B43" s="351"/>
      <c r="C43" s="351" t="s">
        <v>217</v>
      </c>
      <c r="D43" s="351"/>
      <c r="E43" s="357" t="s">
        <v>263</v>
      </c>
      <c r="F43" s="357"/>
      <c r="G43" s="357"/>
      <c r="H43" s="357"/>
      <c r="I43" s="399"/>
      <c r="J43" s="399"/>
      <c r="K43" s="399"/>
      <c r="L43" s="399"/>
      <c r="M43" s="399"/>
      <c r="N43" s="399"/>
      <c r="O43" s="113"/>
      <c r="P43" s="113"/>
      <c r="Q43" s="113"/>
      <c r="R43" s="113"/>
      <c r="S43" s="113"/>
      <c r="T43" s="113"/>
      <c r="U43" s="113"/>
      <c r="W43" s="86"/>
      <c r="X43" s="99"/>
      <c r="Y43" s="99"/>
      <c r="Z43" s="99"/>
      <c r="AA43" s="99"/>
      <c r="AB43" s="99"/>
      <c r="AC43" s="99"/>
      <c r="AD43" s="99"/>
      <c r="AE43" s="99"/>
      <c r="AF43" s="99"/>
      <c r="AG43" s="99"/>
      <c r="AH43" s="99"/>
      <c r="AI43" s="99"/>
      <c r="AJ43" s="114"/>
      <c r="AK43" s="99"/>
      <c r="AL43" s="86"/>
      <c r="AM43" s="86"/>
      <c r="AN43" s="78"/>
    </row>
    <row r="44" spans="1:45" ht="18" customHeight="1">
      <c r="A44" s="357" t="s">
        <v>207</v>
      </c>
      <c r="B44" s="357"/>
      <c r="C44" s="358" t="e">
        <f>ROUNDDOWN(IF(AL39&lt;=60,1,1+ROUNDUP((AL39-60)/40,0)),1)</f>
        <v>#DIV/0!</v>
      </c>
      <c r="D44" s="358"/>
      <c r="E44" s="358" t="e">
        <f>ROUNDDOWN(AL39/10,1)</f>
        <v>#DIV/0!</v>
      </c>
      <c r="F44" s="358"/>
      <c r="G44" s="358"/>
      <c r="H44" s="358"/>
      <c r="I44" s="404"/>
      <c r="J44" s="404"/>
      <c r="K44" s="404"/>
      <c r="L44" s="404"/>
      <c r="M44" s="404"/>
      <c r="N44" s="404"/>
      <c r="O44" s="113"/>
      <c r="P44" s="113"/>
      <c r="Q44" s="113"/>
      <c r="R44" s="113"/>
      <c r="S44" s="113"/>
      <c r="T44" s="113"/>
      <c r="U44" s="113"/>
      <c r="W44" s="86"/>
      <c r="X44" s="99"/>
      <c r="Y44" s="99"/>
      <c r="Z44" s="99"/>
      <c r="AA44" s="99"/>
      <c r="AB44" s="99"/>
      <c r="AC44" s="99"/>
      <c r="AD44" s="99"/>
      <c r="AE44" s="99"/>
      <c r="AF44" s="99"/>
      <c r="AG44" s="99"/>
      <c r="AH44" s="99"/>
      <c r="AI44" s="99"/>
      <c r="AJ44" s="114"/>
      <c r="AK44" s="99"/>
      <c r="AL44" s="86"/>
      <c r="AM44" s="86"/>
      <c r="AN44" s="78"/>
    </row>
    <row r="45" spans="1:45" ht="5.15" customHeight="1">
      <c r="A45" s="106"/>
      <c r="B45" s="106"/>
      <c r="C45" s="106"/>
      <c r="D45" s="106"/>
      <c r="E45" s="106"/>
      <c r="F45" s="106"/>
      <c r="G45" s="106"/>
      <c r="H45" s="106"/>
      <c r="I45" s="106"/>
      <c r="J45" s="99"/>
      <c r="K45" s="99"/>
      <c r="L45" s="99"/>
      <c r="M45" s="114"/>
      <c r="N45" s="99"/>
      <c r="O45" s="99"/>
      <c r="P45" s="99"/>
      <c r="Q45" s="113"/>
      <c r="W45" s="86"/>
      <c r="X45" s="99"/>
      <c r="Y45" s="99"/>
      <c r="Z45" s="99"/>
      <c r="AA45" s="99"/>
      <c r="AB45" s="99"/>
      <c r="AC45" s="99"/>
      <c r="AD45" s="99"/>
      <c r="AE45" s="99"/>
      <c r="AF45" s="99"/>
      <c r="AG45" s="99"/>
      <c r="AH45" s="99"/>
      <c r="AI45" s="99"/>
      <c r="AJ45" s="114"/>
      <c r="AK45" s="99"/>
      <c r="AL45" s="86"/>
      <c r="AM45" s="86"/>
      <c r="AN45" s="78"/>
    </row>
    <row r="46" spans="1:45" ht="21" customHeight="1">
      <c r="A46" s="77" t="s">
        <v>208</v>
      </c>
      <c r="B46" s="81"/>
      <c r="C46" s="82"/>
      <c r="D46" s="82"/>
      <c r="E46" s="82"/>
      <c r="F46" s="82"/>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82"/>
      <c r="AM46" s="82"/>
      <c r="AN46" s="78"/>
    </row>
    <row r="47" spans="1:45" ht="25" customHeight="1">
      <c r="A47" s="78"/>
      <c r="B47" s="86"/>
      <c r="C47" s="348" t="s">
        <v>247</v>
      </c>
      <c r="D47" s="349"/>
      <c r="E47" s="355" t="s">
        <v>284</v>
      </c>
      <c r="F47" s="355"/>
      <c r="G47" s="355"/>
      <c r="H47" s="355"/>
      <c r="I47" s="348" t="s">
        <v>267</v>
      </c>
      <c r="J47" s="349"/>
      <c r="K47" s="349"/>
      <c r="L47" s="349"/>
      <c r="M47" s="349"/>
      <c r="N47" s="350"/>
      <c r="O47" s="348" t="s">
        <v>268</v>
      </c>
      <c r="P47" s="349"/>
      <c r="Q47" s="349"/>
      <c r="R47" s="349"/>
      <c r="S47" s="349"/>
      <c r="T47" s="350"/>
      <c r="U47" s="348" t="s">
        <v>249</v>
      </c>
      <c r="V47" s="349"/>
      <c r="W47" s="349"/>
      <c r="X47" s="349"/>
      <c r="Y47" s="349"/>
      <c r="Z47" s="350"/>
      <c r="AA47" s="348" t="s">
        <v>249</v>
      </c>
      <c r="AB47" s="349"/>
      <c r="AC47" s="349"/>
      <c r="AD47" s="349"/>
      <c r="AE47" s="349"/>
      <c r="AF47" s="350"/>
      <c r="AG47" s="355" t="s">
        <v>249</v>
      </c>
      <c r="AH47" s="355"/>
      <c r="AI47" s="355"/>
      <c r="AJ47" s="355"/>
      <c r="AK47" s="355"/>
      <c r="AL47" s="355" t="s">
        <v>249</v>
      </c>
      <c r="AM47" s="355"/>
      <c r="AN47" s="78"/>
    </row>
    <row r="48" spans="1:45" ht="18" customHeight="1">
      <c r="A48" s="78"/>
      <c r="B48" s="86"/>
      <c r="C48" s="118" t="s">
        <v>210</v>
      </c>
      <c r="D48" s="118" t="s">
        <v>212</v>
      </c>
      <c r="E48" s="119" t="s">
        <v>210</v>
      </c>
      <c r="F48" s="356" t="s">
        <v>212</v>
      </c>
      <c r="G48" s="356"/>
      <c r="H48" s="356"/>
      <c r="I48" s="352" t="s">
        <v>210</v>
      </c>
      <c r="J48" s="353"/>
      <c r="K48" s="354"/>
      <c r="L48" s="352" t="s">
        <v>212</v>
      </c>
      <c r="M48" s="353"/>
      <c r="N48" s="354"/>
      <c r="O48" s="352" t="s">
        <v>210</v>
      </c>
      <c r="P48" s="353"/>
      <c r="Q48" s="354"/>
      <c r="R48" s="352" t="s">
        <v>212</v>
      </c>
      <c r="S48" s="353"/>
      <c r="T48" s="354"/>
      <c r="U48" s="352" t="s">
        <v>210</v>
      </c>
      <c r="V48" s="353"/>
      <c r="W48" s="354"/>
      <c r="X48" s="352" t="s">
        <v>212</v>
      </c>
      <c r="Y48" s="353"/>
      <c r="Z48" s="354"/>
      <c r="AA48" s="352" t="s">
        <v>210</v>
      </c>
      <c r="AB48" s="353"/>
      <c r="AC48" s="354"/>
      <c r="AD48" s="352" t="s">
        <v>212</v>
      </c>
      <c r="AE48" s="353"/>
      <c r="AF48" s="354"/>
      <c r="AG48" s="352" t="s">
        <v>210</v>
      </c>
      <c r="AH48" s="353"/>
      <c r="AI48" s="354"/>
      <c r="AJ48" s="352" t="s">
        <v>212</v>
      </c>
      <c r="AK48" s="354"/>
      <c r="AL48" s="119" t="s">
        <v>209</v>
      </c>
      <c r="AM48" s="119" t="s">
        <v>211</v>
      </c>
      <c r="AN48" s="78"/>
      <c r="AP48" s="99"/>
      <c r="AQ48" s="99"/>
      <c r="AR48" s="99"/>
      <c r="AS48" s="99"/>
    </row>
    <row r="49" spans="1:45" ht="18" customHeight="1">
      <c r="A49" s="78"/>
      <c r="B49" s="88" t="s">
        <v>213</v>
      </c>
      <c r="C49" s="119">
        <f>COUNTIFS($B$12:$B$31,C$47,$C$12:$C$31,"A",$E$12:$E$31,"*")</f>
        <v>0</v>
      </c>
      <c r="D49" s="119">
        <f>COUNTIFS($B$12:$B$31,C$47,$C$12:$C$31,"B",$E$12:$E$31,"*")</f>
        <v>0</v>
      </c>
      <c r="E49" s="119">
        <f>COUNTIFS($B$12:$B$31,E$47,$C$12:$C$31,"A",$E$12:$E$31,"*")</f>
        <v>0</v>
      </c>
      <c r="F49" s="352">
        <f>COUNTIFS($B$12:$B$31,E$47,$C$12:$C$31,"B",$E$12:$E$31,"*")</f>
        <v>0</v>
      </c>
      <c r="G49" s="353"/>
      <c r="H49" s="354"/>
      <c r="I49" s="352">
        <f>COUNTIFS($B$12:$B$31,I$47,$C$12:$C$31,"A",$E$12:$E$31,"*")</f>
        <v>0</v>
      </c>
      <c r="J49" s="353"/>
      <c r="K49" s="354"/>
      <c r="L49" s="352">
        <f>COUNTIFS($B$12:$B$31,I$47,$C$12:$C$31,"B",$E$12:$E$31,"*")</f>
        <v>0</v>
      </c>
      <c r="M49" s="353"/>
      <c r="N49" s="354"/>
      <c r="O49" s="352">
        <f>COUNTIFS($B$12:$B$31,O$47,$C$12:$C$31,"A",$E$12:$E$31,"*")</f>
        <v>0</v>
      </c>
      <c r="P49" s="353"/>
      <c r="Q49" s="354"/>
      <c r="R49" s="352">
        <f>COUNTIFS($B$12:$B$31,O$47,$C$12:$C$31,"B",$E$12:$E$31,"*")</f>
        <v>0</v>
      </c>
      <c r="S49" s="353"/>
      <c r="T49" s="354"/>
      <c r="U49" s="352">
        <f>COUNTIFS($B$12:$B$31,U$47,$C$12:$C$31,"A",$E$12:$E$31,"*")</f>
        <v>0</v>
      </c>
      <c r="V49" s="353"/>
      <c r="W49" s="354"/>
      <c r="X49" s="352">
        <f>COUNTIFS($B$12:$B$31,U$47,$C$12:$C$31,"B",$E$12:$E$31,"*")</f>
        <v>0</v>
      </c>
      <c r="Y49" s="353"/>
      <c r="Z49" s="354"/>
      <c r="AA49" s="352">
        <f>COUNTIFS($B$12:$B$31,AA$47,$C$12:$C$31,"A",$E$12:$E$31,"*")</f>
        <v>0</v>
      </c>
      <c r="AB49" s="353"/>
      <c r="AC49" s="354"/>
      <c r="AD49" s="352">
        <f>COUNTIFS($B$12:$B$31,AA$47,$C$12:$C$31,"B",$E$12:$E$31,"*")</f>
        <v>0</v>
      </c>
      <c r="AE49" s="353"/>
      <c r="AF49" s="354"/>
      <c r="AG49" s="352">
        <f>COUNTIFS($B$12:$B$31,AG$47,$C$12:$C$31,"A",$E$12:$E$31,"*")</f>
        <v>0</v>
      </c>
      <c r="AH49" s="353"/>
      <c r="AI49" s="354"/>
      <c r="AJ49" s="352">
        <f>COUNTIFS($B$12:$B$31,AG$47,$C$12:$C$31,"B",$E$12:$E$31,"*")</f>
        <v>0</v>
      </c>
      <c r="AK49" s="354"/>
      <c r="AL49" s="119">
        <f>COUNTIFS($B$12:$B$31,AL$47,$C$12:$C$31,"A",$E$12:$E$31,"*")</f>
        <v>0</v>
      </c>
      <c r="AM49" s="119">
        <f>COUNTIFS($B$12:$B$31,AL$47,$C$12:$C$31,"B",$E$12:$E$31,"*")</f>
        <v>0</v>
      </c>
      <c r="AN49" s="78"/>
      <c r="AP49" s="99"/>
      <c r="AQ49" s="99"/>
      <c r="AR49" s="99"/>
      <c r="AS49" s="99"/>
    </row>
    <row r="50" spans="1:45" ht="18" customHeight="1">
      <c r="A50" s="78"/>
      <c r="B50" s="89" t="s">
        <v>214</v>
      </c>
      <c r="C50" s="119">
        <f>COUNTIFS($B$12:$B$31,C$47,$C$12:$C$31,"C",$E$12:$E$31,"*")</f>
        <v>0</v>
      </c>
      <c r="D50" s="119">
        <f>COUNTIFS($B$12:$B$31,C$47,$C$12:$C$31,"D",$E$12:$E$31,"*")</f>
        <v>0</v>
      </c>
      <c r="E50" s="119">
        <f>COUNTIFS($B$12:$B$31,E$47,$C$12:$C$31,"C",$E$12:$E$31,"*")</f>
        <v>0</v>
      </c>
      <c r="F50" s="352">
        <f>COUNTIFS($B$12:$B$31,E$47,$C$12:$C$31,"D",$E$12:$E$31,"*")</f>
        <v>0</v>
      </c>
      <c r="G50" s="353"/>
      <c r="H50" s="354"/>
      <c r="I50" s="352">
        <f>COUNTIFS($B$12:$B$31,I$47,$C$12:$C$31,"C",$E$12:$E$31,"*")</f>
        <v>0</v>
      </c>
      <c r="J50" s="353"/>
      <c r="K50" s="354"/>
      <c r="L50" s="352">
        <f>COUNTIFS($B$12:$B$31,I$47,$C$12:$C$31,"D",$E$12:$E$31,"*")</f>
        <v>0</v>
      </c>
      <c r="M50" s="353"/>
      <c r="N50" s="354"/>
      <c r="O50" s="352">
        <f>COUNTIFS($B$12:$B$31,O$47,$C$12:$C$31,"C",$E$12:$E$31,"*")</f>
        <v>0</v>
      </c>
      <c r="P50" s="353"/>
      <c r="Q50" s="354"/>
      <c r="R50" s="352">
        <f>COUNTIFS($B$12:$B$31,O$47,$C$12:$C$31,"D",$E$12:$E$31,"*")</f>
        <v>0</v>
      </c>
      <c r="S50" s="353"/>
      <c r="T50" s="354"/>
      <c r="U50" s="352">
        <f>COUNTIFS($B$12:$B$31,U$47,$C$12:$C$31,"C",$E$12:$E$31,"*")</f>
        <v>0</v>
      </c>
      <c r="V50" s="353"/>
      <c r="W50" s="354"/>
      <c r="X50" s="352">
        <f>COUNTIFS($B$12:$B$31,U$47,$C$12:$C$31,"D",$E$12:$E$31,"*")</f>
        <v>0</v>
      </c>
      <c r="Y50" s="353"/>
      <c r="Z50" s="354"/>
      <c r="AA50" s="352">
        <f>COUNTIFS($B$12:$B$31,AA$47,$C$12:$C$31,"C",$E$12:$E$31,"*")</f>
        <v>0</v>
      </c>
      <c r="AB50" s="353"/>
      <c r="AC50" s="354"/>
      <c r="AD50" s="352">
        <f>COUNTIFS($B$12:$B$31,AA$47,$C$12:$C$31,"D",$E$12:$E$31,"*")</f>
        <v>0</v>
      </c>
      <c r="AE50" s="353"/>
      <c r="AF50" s="354"/>
      <c r="AG50" s="352">
        <f>COUNTIFS($B$12:$B$31,AG$47,$C$12:$C$31,"C",$E$12:$E$31,"*")</f>
        <v>0</v>
      </c>
      <c r="AH50" s="353"/>
      <c r="AI50" s="354"/>
      <c r="AJ50" s="352">
        <f>COUNTIFS($B$12:$B$31,AG$47,$C$12:$C$31,"D",$E$12:$E$31,"*")</f>
        <v>0</v>
      </c>
      <c r="AK50" s="354"/>
      <c r="AL50" s="119">
        <f>COUNTIFS($B$12:$B$31,AL$47,$C$12:$C$31,"C",$E$12:$E$31,"*")</f>
        <v>0</v>
      </c>
      <c r="AM50" s="119">
        <f>COUNTIFS($B$12:$B$31,AL$47,$C$12:$C$31,"D",$E$12:$E$31,"*")</f>
        <v>0</v>
      </c>
      <c r="AN50" s="78"/>
      <c r="AP50" s="99"/>
      <c r="AQ50" s="99"/>
      <c r="AR50" s="99"/>
      <c r="AS50" s="99"/>
    </row>
    <row r="51" spans="1:45" ht="25" customHeight="1">
      <c r="A51" s="78"/>
      <c r="B51" s="89" t="s">
        <v>215</v>
      </c>
      <c r="C51" s="348" t="str">
        <f>IF($AK$3="４週",SUMIFS($AK$12:$AK$31,$B$12:$B$31,C47)/4/$AH$6,IF($AK$3="歴月",SUMIFS($AK$12:$AK$31,$B$12:$B$31,C47)/$AL$6,"記載する期間を選択してください"))</f>
        <v>記載する期間を選択してください</v>
      </c>
      <c r="D51" s="350"/>
      <c r="E51" s="348" t="str">
        <f>IF($AK$3="４週",SUMIFS($AK$12:$AK$31,$B$12:$B$31,E47)/4/$AH$6,IF($AK$3="歴月",SUMIFS($AK$12:$AK$31,$B$12:$B$31,E47)/$AL$6,"記載する期間を選択してください"))</f>
        <v>記載する期間を選択してください</v>
      </c>
      <c r="F51" s="349"/>
      <c r="G51" s="349"/>
      <c r="H51" s="350"/>
      <c r="I51" s="348" t="str">
        <f>IF($AK$3="４週",SUMIFS($AK$12:$AK$31,$B$12:$B$31,I47)/4/$AH$6,IF($AK$3="歴月",SUMIFS($AK$12:$AK$31,$B$12:$B$31,I47)/$AL$6,"記載する期間を選択してください"))</f>
        <v>記載する期間を選択してください</v>
      </c>
      <c r="J51" s="349"/>
      <c r="K51" s="349"/>
      <c r="L51" s="349"/>
      <c r="M51" s="349"/>
      <c r="N51" s="350"/>
      <c r="O51" s="348" t="str">
        <f>IF($AK$3="４週",SUMIFS($AK$12:$AK$31,$B$12:$B$31,O47)/4/$AH$6,IF($AK$3="歴月",SUMIFS($AK$12:$AK$31,$B$12:$B$31,O47)/$AL$6,"記載する期間を選択してください"))</f>
        <v>記載する期間を選択してください</v>
      </c>
      <c r="P51" s="349"/>
      <c r="Q51" s="349"/>
      <c r="R51" s="349"/>
      <c r="S51" s="349"/>
      <c r="T51" s="350"/>
      <c r="U51" s="348" t="str">
        <f>IF($AK$3="４週",SUMIFS($AK$12:$AK$31,$B$12:$B$31,U47)/4/$AH$6,IF($AK$3="歴月",SUMIFS($AK$12:$AK$31,$B$12:$B$31,U47)/$AL$6,"記載する期間を選択してください"))</f>
        <v>記載する期間を選択してください</v>
      </c>
      <c r="V51" s="349"/>
      <c r="W51" s="349"/>
      <c r="X51" s="349"/>
      <c r="Y51" s="349"/>
      <c r="Z51" s="350"/>
      <c r="AA51" s="348" t="str">
        <f>IF($AK$3="４週",SUMIFS($AK$12:$AK$31,$B$12:$B$31,AA47)/4/$AH$6,IF($AK$3="歴月",SUMIFS($AK$12:$AK$31,$B$12:$B$31,AA47)/$AL$6,"記載する期間を選択してください"))</f>
        <v>記載する期間を選択してください</v>
      </c>
      <c r="AB51" s="349"/>
      <c r="AC51" s="349"/>
      <c r="AD51" s="349"/>
      <c r="AE51" s="349"/>
      <c r="AF51" s="350"/>
      <c r="AG51" s="348" t="str">
        <f>IF($AK$3="４週",SUMIFS($AK$12:$AK$31,$B$12:$B$31,AG47)/4/$AH$6,IF($AK$3="歴月",SUMIFS($AK$12:$AK$31,$B$12:$B$31,AG47)/$AL$6,"記載する期間を選択してください"))</f>
        <v>記載する期間を選択してください</v>
      </c>
      <c r="AH51" s="349"/>
      <c r="AI51" s="349"/>
      <c r="AJ51" s="349"/>
      <c r="AK51" s="350"/>
      <c r="AL51" s="348" t="str">
        <f>IF($AK$3="４週",SUMIFS($AK$12:$AK$31,$B$12:$B$31,AL47)/4/$AH$6,IF($AK$3="歴月",SUMIFS($AK$12:$AK$31,$B$12:$B$31,AL47)/$AL$6,"記載する期間を選択してください"))</f>
        <v>記載する期間を選択してください</v>
      </c>
      <c r="AM51" s="350"/>
      <c r="AN51" s="78"/>
      <c r="AP51" s="99"/>
      <c r="AQ51" s="99"/>
      <c r="AR51" s="99"/>
      <c r="AS51" s="99"/>
    </row>
    <row r="52" spans="1:45" ht="5.15" customHeight="1">
      <c r="A52" s="78"/>
      <c r="B52" s="81"/>
      <c r="C52" s="103">
        <v>2</v>
      </c>
      <c r="D52" s="103"/>
      <c r="E52" s="103">
        <v>3</v>
      </c>
      <c r="F52" s="103"/>
      <c r="G52" s="103"/>
      <c r="H52" s="103"/>
      <c r="I52" s="103">
        <v>4</v>
      </c>
      <c r="J52" s="103"/>
      <c r="K52" s="103"/>
      <c r="L52" s="103"/>
      <c r="M52" s="103"/>
      <c r="N52" s="103"/>
      <c r="O52" s="103">
        <v>5</v>
      </c>
      <c r="P52" s="103"/>
      <c r="Q52" s="103"/>
      <c r="R52" s="103"/>
      <c r="S52" s="103"/>
      <c r="T52" s="103"/>
      <c r="U52" s="103">
        <v>6</v>
      </c>
      <c r="V52" s="103"/>
      <c r="W52" s="103"/>
      <c r="X52" s="103"/>
      <c r="Y52" s="103"/>
      <c r="Z52" s="103"/>
      <c r="AA52" s="103">
        <v>7</v>
      </c>
      <c r="AB52" s="103"/>
      <c r="AC52" s="103"/>
      <c r="AD52" s="103"/>
      <c r="AE52" s="103"/>
      <c r="AF52" s="103"/>
      <c r="AG52" s="103">
        <v>8</v>
      </c>
      <c r="AH52" s="103"/>
      <c r="AI52" s="103"/>
      <c r="AJ52" s="103"/>
      <c r="AK52" s="103"/>
      <c r="AL52" s="103">
        <v>9</v>
      </c>
      <c r="AM52" s="120"/>
      <c r="AN52" s="78"/>
      <c r="AP52" s="99"/>
      <c r="AQ52" s="99"/>
      <c r="AR52" s="99"/>
      <c r="AS52" s="99"/>
    </row>
    <row r="53" spans="1:45" ht="15" customHeight="1">
      <c r="A53" s="99" t="s">
        <v>163</v>
      </c>
      <c r="B53" s="100"/>
      <c r="C53" s="101"/>
      <c r="D53" s="101"/>
      <c r="E53" s="101"/>
      <c r="F53" s="102"/>
      <c r="G53" s="101"/>
      <c r="H53" s="103"/>
      <c r="I53" s="103"/>
      <c r="J53" s="103"/>
      <c r="K53" s="103"/>
      <c r="L53" s="103"/>
      <c r="M53" s="103"/>
      <c r="N53" s="103"/>
      <c r="O53" s="103"/>
      <c r="P53" s="103"/>
      <c r="Q53" s="103"/>
      <c r="R53" s="103">
        <v>6</v>
      </c>
      <c r="S53" s="103"/>
      <c r="T53" s="103"/>
      <c r="U53" s="103"/>
      <c r="V53" s="103"/>
      <c r="W53" s="103"/>
      <c r="X53" s="103">
        <v>7</v>
      </c>
      <c r="Y53" s="103"/>
      <c r="Z53" s="103"/>
      <c r="AA53" s="103"/>
      <c r="AB53" s="103"/>
      <c r="AC53" s="103"/>
      <c r="AD53" s="103">
        <v>8</v>
      </c>
      <c r="AE53" s="103"/>
      <c r="AF53" s="103"/>
      <c r="AG53" s="104"/>
      <c r="AH53" s="104"/>
      <c r="AI53" s="104"/>
      <c r="AJ53" s="104">
        <v>9</v>
      </c>
      <c r="AK53" s="105"/>
      <c r="AL53" s="105"/>
      <c r="AM53" s="78"/>
    </row>
    <row r="54" spans="1:45" s="99" customFormat="1" ht="15" customHeight="1">
      <c r="A54" s="99" t="s">
        <v>164</v>
      </c>
      <c r="B54" s="106"/>
      <c r="C54" s="106"/>
      <c r="D54" s="106"/>
      <c r="E54" s="106"/>
      <c r="F54" s="106"/>
      <c r="G54" s="106"/>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P54" s="81"/>
      <c r="AQ54" s="81"/>
      <c r="AR54" s="81"/>
      <c r="AS54" s="81"/>
    </row>
    <row r="55" spans="1:45" s="99" customFormat="1" ht="15" customHeight="1">
      <c r="A55" s="99" t="s">
        <v>165</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P55" s="81"/>
      <c r="AQ55" s="81"/>
      <c r="AR55" s="81"/>
      <c r="AS55" s="81"/>
    </row>
    <row r="56" spans="1:45" s="99" customFormat="1" ht="15" customHeight="1">
      <c r="A56" s="115" t="s">
        <v>269</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P56" s="81"/>
      <c r="AQ56" s="81"/>
      <c r="AR56" s="81"/>
      <c r="AS56" s="81"/>
    </row>
    <row r="57" spans="1:45" s="99" customFormat="1" ht="15" customHeight="1">
      <c r="A57" s="99" t="s">
        <v>270</v>
      </c>
      <c r="B57" s="106"/>
      <c r="C57" s="106"/>
      <c r="D57" s="106"/>
      <c r="E57" s="106"/>
      <c r="F57" s="106"/>
      <c r="G57" s="106"/>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P57" s="81"/>
      <c r="AQ57" s="81"/>
      <c r="AR57" s="81"/>
      <c r="AS57" s="81"/>
    </row>
    <row r="58" spans="1:45" s="99" customFormat="1" ht="15" customHeight="1">
      <c r="A58" s="99" t="s">
        <v>271</v>
      </c>
      <c r="B58" s="106"/>
      <c r="C58" s="106"/>
      <c r="D58" s="106"/>
      <c r="E58" s="106"/>
      <c r="F58" s="106"/>
      <c r="G58" s="106"/>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P58" s="81"/>
      <c r="AQ58" s="81"/>
      <c r="AR58" s="81"/>
      <c r="AS58" s="81"/>
    </row>
    <row r="59" spans="1:45" ht="15" customHeight="1">
      <c r="A59" s="99" t="s">
        <v>168</v>
      </c>
      <c r="B59" s="107"/>
      <c r="C59" s="99"/>
      <c r="D59" s="99"/>
      <c r="E59" s="99"/>
      <c r="F59" s="99"/>
      <c r="G59" s="99"/>
    </row>
    <row r="60" spans="1:45" ht="15" customHeight="1">
      <c r="A60" s="99" t="s">
        <v>272</v>
      </c>
      <c r="B60" s="107"/>
      <c r="C60" s="99"/>
      <c r="D60" s="99"/>
      <c r="E60" s="99"/>
      <c r="F60" s="99"/>
      <c r="G60" s="99"/>
    </row>
    <row r="61" spans="1:45" ht="15" customHeight="1">
      <c r="A61" s="99"/>
      <c r="B61" s="88" t="s">
        <v>170</v>
      </c>
      <c r="C61" s="351" t="s">
        <v>171</v>
      </c>
      <c r="D61" s="351"/>
      <c r="E61" s="351"/>
      <c r="F61" s="99"/>
      <c r="G61" s="99"/>
    </row>
    <row r="62" spans="1:45" ht="15" customHeight="1">
      <c r="A62" s="99"/>
      <c r="B62" s="108" t="s">
        <v>172</v>
      </c>
      <c r="C62" s="347" t="s">
        <v>173</v>
      </c>
      <c r="D62" s="347"/>
      <c r="E62" s="347"/>
      <c r="F62" s="99"/>
      <c r="G62" s="99"/>
    </row>
    <row r="63" spans="1:45" ht="15" customHeight="1">
      <c r="A63" s="99"/>
      <c r="B63" s="108" t="s">
        <v>174</v>
      </c>
      <c r="C63" s="347" t="s">
        <v>175</v>
      </c>
      <c r="D63" s="347"/>
      <c r="E63" s="347"/>
      <c r="F63" s="99"/>
      <c r="G63" s="99"/>
    </row>
    <row r="64" spans="1:45" ht="15" customHeight="1">
      <c r="A64" s="99"/>
      <c r="B64" s="108" t="s">
        <v>176</v>
      </c>
      <c r="C64" s="347" t="s">
        <v>177</v>
      </c>
      <c r="D64" s="347"/>
      <c r="E64" s="347"/>
      <c r="F64" s="99"/>
      <c r="G64" s="99"/>
    </row>
    <row r="65" spans="1:7" ht="15" customHeight="1">
      <c r="A65" s="99"/>
      <c r="B65" s="108" t="s">
        <v>178</v>
      </c>
      <c r="C65" s="347" t="s">
        <v>179</v>
      </c>
      <c r="D65" s="347"/>
      <c r="E65" s="347"/>
      <c r="F65" s="99"/>
      <c r="G65" s="99"/>
    </row>
    <row r="66" spans="1:7" ht="15" customHeight="1">
      <c r="A66" s="99"/>
      <c r="B66" s="99" t="s">
        <v>180</v>
      </c>
      <c r="C66" s="99"/>
      <c r="D66" s="99"/>
      <c r="E66" s="99"/>
      <c r="F66" s="99"/>
      <c r="G66" s="99"/>
    </row>
    <row r="67" spans="1:7" ht="15" customHeight="1">
      <c r="A67" s="99"/>
      <c r="B67" s="99" t="s">
        <v>181</v>
      </c>
      <c r="C67" s="99"/>
      <c r="D67" s="99"/>
      <c r="E67" s="99"/>
      <c r="F67" s="99"/>
      <c r="G67" s="99"/>
    </row>
    <row r="68" spans="1:7" ht="15" customHeight="1">
      <c r="A68" s="99"/>
      <c r="B68" s="99" t="s">
        <v>182</v>
      </c>
      <c r="C68" s="99"/>
      <c r="D68" s="99"/>
      <c r="E68" s="99"/>
      <c r="F68" s="99"/>
      <c r="G68" s="99"/>
    </row>
    <row r="69" spans="1:7" ht="15" customHeight="1">
      <c r="A69" s="99" t="s">
        <v>273</v>
      </c>
      <c r="B69" s="107"/>
      <c r="C69" s="99"/>
      <c r="D69" s="99"/>
      <c r="E69" s="99"/>
      <c r="F69" s="99"/>
      <c r="G69" s="99"/>
    </row>
    <row r="70" spans="1:7" ht="15" customHeight="1">
      <c r="A70" s="99" t="s">
        <v>184</v>
      </c>
      <c r="B70" s="107"/>
      <c r="C70" s="99"/>
      <c r="D70" s="99"/>
      <c r="E70" s="99"/>
      <c r="F70" s="99"/>
      <c r="G70" s="99"/>
    </row>
    <row r="71" spans="1:7" ht="15" customHeight="1">
      <c r="A71" s="99" t="s">
        <v>185</v>
      </c>
      <c r="B71" s="107"/>
      <c r="C71" s="99"/>
      <c r="D71" s="99"/>
      <c r="E71" s="99"/>
      <c r="F71" s="99"/>
      <c r="G71" s="99"/>
    </row>
    <row r="72" spans="1:7" ht="15" customHeight="1">
      <c r="A72" s="99" t="s">
        <v>274</v>
      </c>
      <c r="B72" s="107"/>
      <c r="C72" s="99"/>
      <c r="D72" s="99"/>
      <c r="E72" s="99"/>
      <c r="F72" s="99"/>
      <c r="G72" s="99"/>
    </row>
    <row r="73" spans="1:7" ht="15" customHeight="1">
      <c r="A73" s="99" t="s">
        <v>275</v>
      </c>
      <c r="B73" s="107"/>
      <c r="C73" s="99"/>
      <c r="D73" s="99"/>
      <c r="E73" s="99"/>
      <c r="F73" s="99"/>
      <c r="G73" s="99"/>
    </row>
    <row r="74" spans="1:7" ht="15" customHeight="1">
      <c r="A74" s="99" t="s">
        <v>276</v>
      </c>
      <c r="B74" s="107"/>
      <c r="C74" s="99"/>
      <c r="D74" s="99"/>
      <c r="E74" s="99"/>
      <c r="F74" s="99"/>
      <c r="G74" s="99"/>
    </row>
    <row r="75" spans="1:7" ht="15" customHeight="1">
      <c r="A75" s="99"/>
      <c r="B75" s="99" t="s">
        <v>189</v>
      </c>
      <c r="C75" s="99"/>
      <c r="D75" s="99"/>
      <c r="E75" s="99"/>
      <c r="F75" s="99"/>
      <c r="G75" s="99"/>
    </row>
    <row r="76" spans="1:7" ht="15" customHeight="1">
      <c r="A76" s="99"/>
      <c r="B76" s="99" t="s">
        <v>190</v>
      </c>
      <c r="C76" s="99"/>
      <c r="D76" s="99"/>
      <c r="E76" s="99"/>
      <c r="F76" s="99"/>
      <c r="G76" s="99"/>
    </row>
    <row r="77" spans="1:7" ht="15" customHeight="1">
      <c r="A77" s="99" t="s">
        <v>285</v>
      </c>
      <c r="B77" s="107"/>
      <c r="C77" s="99"/>
      <c r="D77" s="99"/>
      <c r="E77" s="99"/>
      <c r="F77" s="99"/>
      <c r="G77" s="99"/>
    </row>
    <row r="78" spans="1:7" ht="15" customHeight="1">
      <c r="A78" s="99" t="s">
        <v>192</v>
      </c>
      <c r="B78" s="107"/>
      <c r="C78" s="99"/>
      <c r="D78" s="99"/>
      <c r="E78" s="99"/>
      <c r="F78" s="99"/>
      <c r="G78" s="99"/>
    </row>
    <row r="79" spans="1:7" ht="15" customHeight="1">
      <c r="A79" s="99" t="s">
        <v>286</v>
      </c>
      <c r="B79" s="107"/>
      <c r="C79" s="99"/>
      <c r="D79" s="99"/>
      <c r="E79" s="99"/>
      <c r="F79" s="99"/>
      <c r="G79" s="99"/>
    </row>
    <row r="80" spans="1:7" ht="15" customHeight="1">
      <c r="A80" s="99" t="s">
        <v>287</v>
      </c>
      <c r="B80" s="107"/>
      <c r="C80" s="99"/>
      <c r="D80" s="99"/>
      <c r="E80" s="99"/>
      <c r="F80" s="99"/>
      <c r="G80" s="99"/>
    </row>
    <row r="81" spans="1:7" ht="15" customHeight="1">
      <c r="A81" s="99" t="s">
        <v>195</v>
      </c>
      <c r="B81" s="107"/>
      <c r="C81" s="99"/>
      <c r="D81" s="99"/>
      <c r="E81" s="99"/>
      <c r="F81" s="99"/>
      <c r="G81" s="99"/>
    </row>
    <row r="82" spans="1:7" ht="15" customHeight="1">
      <c r="A82" s="99" t="s">
        <v>196</v>
      </c>
      <c r="B82" s="107"/>
      <c r="C82" s="99"/>
      <c r="D82" s="99"/>
      <c r="E82" s="99"/>
      <c r="F82" s="99"/>
      <c r="G82" s="99"/>
    </row>
    <row r="83" spans="1:7" ht="15" customHeight="1">
      <c r="A83" s="99" t="s">
        <v>280</v>
      </c>
      <c r="B83" s="107"/>
      <c r="C83" s="99"/>
      <c r="D83" s="99"/>
      <c r="E83" s="99"/>
      <c r="F83" s="99"/>
      <c r="G83" s="99"/>
    </row>
    <row r="84" spans="1:7" ht="15" customHeight="1">
      <c r="A84" s="99" t="s">
        <v>281</v>
      </c>
      <c r="B84" s="107"/>
      <c r="C84" s="99"/>
      <c r="D84" s="99"/>
      <c r="E84" s="99"/>
      <c r="F84" s="99"/>
      <c r="G84" s="99"/>
    </row>
  </sheetData>
  <mergeCells count="14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34:E34"/>
    <mergeCell ref="AM34:AN34"/>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1"/>
  <dataValidations count="8">
    <dataValidation type="list" allowBlank="1" showInputMessage="1" sqref="B14:B31" xr:uid="{D1FAF55C-D8FE-490C-A03E-668899432735}">
      <formula1>INDIRECT($AK$1)</formula1>
    </dataValidation>
    <dataValidation type="list" allowBlank="1" showInputMessage="1" showErrorMessage="1" sqref="AK3:AN3" xr:uid="{0E80FA60-0E42-4A3E-957E-5DE2AC13C56B}">
      <formula1>"４週,歴月"</formula1>
    </dataValidation>
    <dataValidation type="list" allowBlank="1" showInputMessage="1" showErrorMessage="1" sqref="AK4:AN4" xr:uid="{8004EDF3-0B56-41F6-B96E-9A4D1E24E886}">
      <formula1>"予定,実績"</formula1>
    </dataValidation>
    <dataValidation type="list" allowBlank="1" showInputMessage="1" showErrorMessage="1" sqref="C12:C31" xr:uid="{AC5AE60C-E7E6-4AD8-AF09-768628F7AC84}">
      <formula1>"A,B,C,D"</formula1>
    </dataValidation>
    <dataValidation operator="greaterThanOrEqual" allowBlank="1" showInputMessage="1" showErrorMessage="1" sqref="I45 AJ39:AJ40 AL39 L41 L45 I41" xr:uid="{152297BD-1401-438C-9575-4BABAC15B996}"/>
    <dataValidation type="whole" operator="greaterThanOrEqual" allowBlank="1" showInputMessage="1" showErrorMessage="1" sqref="I39:I40 D39:F40 AG39:AG40 AD39:AD40 AA39:AA40 X39:X40 U39:U40 R39:R40 O39:O40 L39:L40" xr:uid="{4B00ACAC-920C-483A-AE25-EA5168E92736}">
      <formula1>0</formula1>
    </dataValidation>
    <dataValidation allowBlank="1" showInputMessage="1" sqref="B12:B13" xr:uid="{A803145B-074D-4166-AF9B-F427F0CC4787}"/>
    <dataValidation type="list" allowBlank="1" showInputMessage="1" showErrorMessage="1" sqref="AK5:AN5" xr:uid="{60D217D6-FC8D-4847-8837-B56343380651}">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F11B-08E6-466D-BABC-BA80C2376D47}">
  <sheetPr>
    <tabColor theme="5"/>
  </sheetPr>
  <dimension ref="A1:AO85"/>
  <sheetViews>
    <sheetView showGridLines="0" view="pageBreakPreview" topLeftCell="A29" zoomScaleNormal="106" zoomScaleSheetLayoutView="100" workbookViewId="0">
      <selection activeCell="A34" sqref="A34:XFD34"/>
    </sheetView>
  </sheetViews>
  <sheetFormatPr defaultColWidth="8.25" defaultRowHeight="21" customHeight="1"/>
  <cols>
    <col min="1" max="1" width="2.58203125" style="81" customWidth="1"/>
    <col min="2" max="2" width="15" style="75" customWidth="1"/>
    <col min="3" max="3" width="6.58203125" style="81" customWidth="1"/>
    <col min="4" max="5" width="7.58203125" style="81" customWidth="1"/>
    <col min="6" max="36" width="2.58203125" style="81" customWidth="1"/>
    <col min="37" max="37" width="6.58203125" style="81" customWidth="1"/>
    <col min="38" max="38" width="7.33203125" style="81" customWidth="1"/>
    <col min="39" max="39" width="7.58203125" style="81" customWidth="1"/>
    <col min="40" max="40" width="5.58203125" style="81" customWidth="1"/>
    <col min="41" max="41" width="4.33203125" style="81" customWidth="1"/>
    <col min="42" max="59" width="2.33203125" style="81" customWidth="1"/>
    <col min="60"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358</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T5" s="83"/>
      <c r="U5" s="83"/>
      <c r="V5" s="83"/>
      <c r="W5" s="83"/>
      <c r="Y5" s="84"/>
      <c r="Z5" s="84"/>
      <c r="AA5" s="84"/>
      <c r="AB5" s="78"/>
      <c r="AC5" s="84"/>
      <c r="AD5" s="130"/>
      <c r="AE5" s="130"/>
      <c r="AF5" s="130"/>
      <c r="AG5" s="130"/>
      <c r="AH5" s="130"/>
      <c r="AI5" s="127" t="s">
        <v>251</v>
      </c>
      <c r="AJ5" s="131"/>
      <c r="AK5" s="411"/>
      <c r="AL5" s="411"/>
      <c r="AM5" s="411"/>
      <c r="AN5" s="411"/>
    </row>
    <row r="6" spans="1:40" ht="18" customHeight="1">
      <c r="A6" s="83"/>
      <c r="B6" s="83"/>
      <c r="C6" s="83"/>
      <c r="D6" s="83"/>
      <c r="E6" s="83"/>
      <c r="F6" s="83"/>
      <c r="G6" s="83"/>
      <c r="H6" s="83"/>
      <c r="I6" s="83"/>
      <c r="J6" s="83"/>
      <c r="K6" s="83"/>
      <c r="L6" s="83"/>
      <c r="M6" s="83"/>
      <c r="N6" s="83"/>
      <c r="O6" s="83"/>
      <c r="P6" s="83"/>
      <c r="Q6" s="83"/>
      <c r="R6" s="83"/>
      <c r="S6" s="83"/>
      <c r="U6" s="83"/>
      <c r="V6" s="83"/>
      <c r="W6" s="83"/>
      <c r="Y6" s="84"/>
      <c r="Z6" s="84"/>
      <c r="AA6" s="84"/>
      <c r="AB6" s="78"/>
      <c r="AC6" s="84"/>
      <c r="AD6" s="84"/>
      <c r="AE6" s="84"/>
      <c r="AF6" s="84"/>
      <c r="AG6" s="85" t="s">
        <v>252</v>
      </c>
      <c r="AH6" s="391"/>
      <c r="AI6" s="391"/>
      <c r="AJ6" s="391"/>
      <c r="AK6" s="84" t="s">
        <v>150</v>
      </c>
      <c r="AL6" s="109"/>
      <c r="AM6" s="84" t="s">
        <v>151</v>
      </c>
      <c r="AN6" s="78"/>
    </row>
    <row r="7" spans="1:40" ht="17.25" customHeight="1">
      <c r="A7" s="78"/>
      <c r="B7" s="86"/>
      <c r="C7" s="86"/>
      <c r="D7" s="86"/>
      <c r="E7" s="86"/>
      <c r="F7" s="86"/>
      <c r="G7" s="86"/>
      <c r="H7" s="86"/>
      <c r="I7" s="86"/>
      <c r="J7" s="86"/>
      <c r="K7" s="86"/>
      <c r="L7" s="86"/>
      <c r="M7" s="86"/>
      <c r="N7" s="86"/>
      <c r="O7" s="86"/>
      <c r="P7" s="86"/>
      <c r="Q7" s="86"/>
      <c r="R7" s="86"/>
      <c r="S7" s="86"/>
      <c r="T7" s="86"/>
      <c r="U7" s="86"/>
      <c r="V7" s="86"/>
      <c r="W7" s="86"/>
      <c r="X7" s="82"/>
      <c r="Y7" s="82"/>
      <c r="Z7" s="82"/>
      <c r="AA7" s="82"/>
      <c r="AB7" s="82"/>
      <c r="AC7" s="82"/>
      <c r="AD7" s="82"/>
      <c r="AE7" s="82"/>
      <c r="AF7" s="82"/>
      <c r="AG7" s="82"/>
      <c r="AH7" s="82"/>
      <c r="AI7" s="82"/>
      <c r="AJ7" s="82"/>
      <c r="AK7" s="82"/>
      <c r="AL7" s="82"/>
      <c r="AM7" s="78"/>
      <c r="AN7" s="78"/>
    </row>
    <row r="8" spans="1:40" ht="15" customHeight="1">
      <c r="A8" s="373" t="s">
        <v>152</v>
      </c>
      <c r="B8" s="377" t="s">
        <v>253</v>
      </c>
      <c r="C8" s="379" t="s">
        <v>254</v>
      </c>
      <c r="D8" s="351" t="s">
        <v>255</v>
      </c>
      <c r="E8" s="371" t="s">
        <v>256</v>
      </c>
      <c r="F8" s="382" t="s">
        <v>257</v>
      </c>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3" t="s">
        <v>258</v>
      </c>
      <c r="AL8" s="357" t="s">
        <v>259</v>
      </c>
      <c r="AM8" s="376" t="s">
        <v>260</v>
      </c>
      <c r="AN8" s="376"/>
    </row>
    <row r="9" spans="1:40" ht="15" customHeight="1">
      <c r="A9" s="373"/>
      <c r="B9" s="378"/>
      <c r="C9" s="380"/>
      <c r="D9" s="351"/>
      <c r="E9" s="371"/>
      <c r="F9" s="351" t="s">
        <v>1</v>
      </c>
      <c r="G9" s="351"/>
      <c r="H9" s="351"/>
      <c r="I9" s="351"/>
      <c r="J9" s="351"/>
      <c r="K9" s="351"/>
      <c r="L9" s="351"/>
      <c r="M9" s="351" t="s">
        <v>2</v>
      </c>
      <c r="N9" s="351"/>
      <c r="O9" s="351"/>
      <c r="P9" s="351"/>
      <c r="Q9" s="351"/>
      <c r="R9" s="351"/>
      <c r="S9" s="351"/>
      <c r="T9" s="351" t="s">
        <v>3</v>
      </c>
      <c r="U9" s="351"/>
      <c r="V9" s="351"/>
      <c r="W9" s="351"/>
      <c r="X9" s="351"/>
      <c r="Y9" s="351"/>
      <c r="Z9" s="351"/>
      <c r="AA9" s="351" t="s">
        <v>4</v>
      </c>
      <c r="AB9" s="351"/>
      <c r="AC9" s="351"/>
      <c r="AD9" s="351"/>
      <c r="AE9" s="351"/>
      <c r="AF9" s="351"/>
      <c r="AG9" s="351"/>
      <c r="AH9" s="351" t="s">
        <v>161</v>
      </c>
      <c r="AI9" s="351"/>
      <c r="AJ9" s="351"/>
      <c r="AK9" s="383"/>
      <c r="AL9" s="357"/>
      <c r="AM9" s="376"/>
      <c r="AN9" s="376"/>
    </row>
    <row r="10" spans="1:40" ht="15" customHeight="1">
      <c r="A10" s="373"/>
      <c r="B10" s="384" t="s">
        <v>201</v>
      </c>
      <c r="C10" s="380"/>
      <c r="D10" s="351"/>
      <c r="E10" s="371"/>
      <c r="F10" s="90">
        <f>DATE($M$2,$S$2,1)</f>
        <v>45992</v>
      </c>
      <c r="G10" s="90">
        <f>DATE($M$2,$S$2,2)</f>
        <v>45993</v>
      </c>
      <c r="H10" s="90">
        <f>DATE($M$2,$S$2,3)</f>
        <v>45994</v>
      </c>
      <c r="I10" s="90">
        <f>DATE($M$2,$S$2,4)</f>
        <v>45995</v>
      </c>
      <c r="J10" s="90">
        <f>DATE($M$2,$S$2,5)</f>
        <v>45996</v>
      </c>
      <c r="K10" s="90">
        <f>DATE($M$2,$S$2,6)</f>
        <v>45997</v>
      </c>
      <c r="L10" s="90">
        <f>DATE($M$2,$S$2,7)</f>
        <v>45998</v>
      </c>
      <c r="M10" s="90">
        <f>DATE($M$2,$S$2,8)</f>
        <v>45999</v>
      </c>
      <c r="N10" s="90">
        <f>DATE($M$2,$S$2,9)</f>
        <v>46000</v>
      </c>
      <c r="O10" s="90">
        <f>DATE($M$2,$S$2,10)</f>
        <v>46001</v>
      </c>
      <c r="P10" s="90">
        <f>DATE($M$2,$S$2,11)</f>
        <v>46002</v>
      </c>
      <c r="Q10" s="90">
        <f>DATE($M$2,$S$2,12)</f>
        <v>46003</v>
      </c>
      <c r="R10" s="90">
        <f>DATE($M$2,$S$2,13)</f>
        <v>46004</v>
      </c>
      <c r="S10" s="90">
        <f>DATE($M$2,$S$2,14)</f>
        <v>46005</v>
      </c>
      <c r="T10" s="90">
        <f>DATE($M$2,$S$2,15)</f>
        <v>46006</v>
      </c>
      <c r="U10" s="90">
        <f>DATE($M$2,$S$2,16)</f>
        <v>46007</v>
      </c>
      <c r="V10" s="90">
        <f>DATE($M$2,$S$2,17)</f>
        <v>46008</v>
      </c>
      <c r="W10" s="90">
        <f>DATE($M$2,$S$2,18)</f>
        <v>46009</v>
      </c>
      <c r="X10" s="90">
        <f>DATE($M$2,$S$2,19)</f>
        <v>46010</v>
      </c>
      <c r="Y10" s="90">
        <f>DATE($M$2,$S$2,20)</f>
        <v>46011</v>
      </c>
      <c r="Z10" s="90">
        <f>DATE($M$2,$S$2,21)</f>
        <v>46012</v>
      </c>
      <c r="AA10" s="90">
        <f>DATE($M$2,$S$2,22)</f>
        <v>46013</v>
      </c>
      <c r="AB10" s="90">
        <f>DATE($M$2,$S$2,23)</f>
        <v>46014</v>
      </c>
      <c r="AC10" s="90">
        <f>DATE($M$2,$S$2,24)</f>
        <v>46015</v>
      </c>
      <c r="AD10" s="90">
        <f>DATE($M$2,$S$2,25)</f>
        <v>46016</v>
      </c>
      <c r="AE10" s="90">
        <f>DATE($M$2,$S$2,26)</f>
        <v>46017</v>
      </c>
      <c r="AF10" s="90">
        <f>DATE($M$2,$S$2,27)</f>
        <v>46018</v>
      </c>
      <c r="AG10" s="90">
        <f>DATE($M$2,$S$2,28)</f>
        <v>46019</v>
      </c>
      <c r="AH10" s="90">
        <f>IF(DAY(EOMONTH(F10,0))&lt;29,"",DATE($M$2,$S$2,29))</f>
        <v>46020</v>
      </c>
      <c r="AI10" s="90">
        <f>IF(DAY(EOMONTH(F10,0))&lt;30,"",DATE($M$2,$S$2,30))</f>
        <v>46021</v>
      </c>
      <c r="AJ10" s="90">
        <f>IF(DAY(EOMONTH(F10,0))&lt;31,"",DATE($M$2,$S$2,31))</f>
        <v>46022</v>
      </c>
      <c r="AK10" s="383"/>
      <c r="AL10" s="357"/>
      <c r="AM10" s="376"/>
      <c r="AN10" s="376"/>
    </row>
    <row r="11" spans="1:40" ht="15" customHeight="1">
      <c r="A11" s="373"/>
      <c r="B11" s="385"/>
      <c r="C11" s="381"/>
      <c r="D11" s="351"/>
      <c r="E11" s="371"/>
      <c r="F11" s="91">
        <f>DATE($M$2,$S$2,1)</f>
        <v>45992</v>
      </c>
      <c r="G11" s="91">
        <f>DATE($M$2,$S$2,2)</f>
        <v>45993</v>
      </c>
      <c r="H11" s="91">
        <f>DATE($M$2,$S$2,3)</f>
        <v>45994</v>
      </c>
      <c r="I11" s="91">
        <f>DATE($M$2,$S$2,4)</f>
        <v>45995</v>
      </c>
      <c r="J11" s="91">
        <f>DATE($M$2,$S$2,5)</f>
        <v>45996</v>
      </c>
      <c r="K11" s="91">
        <f>DATE($M$2,$S$2,6)</f>
        <v>45997</v>
      </c>
      <c r="L11" s="91">
        <f>DATE($M$2,$S$2,7)</f>
        <v>45998</v>
      </c>
      <c r="M11" s="91">
        <f>DATE($M$2,$S$2,8)</f>
        <v>45999</v>
      </c>
      <c r="N11" s="91">
        <f>DATE($M$2,$S$2,9)</f>
        <v>46000</v>
      </c>
      <c r="O11" s="91">
        <f>DATE($M$2,$S$2,10)</f>
        <v>46001</v>
      </c>
      <c r="P11" s="91">
        <f>DATE($M$2,$S$2,11)</f>
        <v>46002</v>
      </c>
      <c r="Q11" s="91">
        <f>DATE($M$2,$S$2,12)</f>
        <v>46003</v>
      </c>
      <c r="R11" s="91">
        <f>DATE($M$2,$S$2,13)</f>
        <v>46004</v>
      </c>
      <c r="S11" s="91">
        <f>DATE($M$2,$S$2,14)</f>
        <v>46005</v>
      </c>
      <c r="T11" s="91">
        <f>DATE($M$2,$S$2,15)</f>
        <v>46006</v>
      </c>
      <c r="U11" s="91">
        <f>DATE($M$2,$S$2,16)</f>
        <v>46007</v>
      </c>
      <c r="V11" s="91">
        <f>DATE($M$2,$S$2,17)</f>
        <v>46008</v>
      </c>
      <c r="W11" s="91">
        <f>DATE($M$2,$S$2,18)</f>
        <v>46009</v>
      </c>
      <c r="X11" s="91">
        <f>DATE($M$2,$S$2,19)</f>
        <v>46010</v>
      </c>
      <c r="Y11" s="91">
        <f>DATE($M$2,$S$2,20)</f>
        <v>46011</v>
      </c>
      <c r="Z11" s="91">
        <f>DATE($M$2,$S$2,21)</f>
        <v>46012</v>
      </c>
      <c r="AA11" s="91">
        <f>DATE($M$2,$S$2,22)</f>
        <v>46013</v>
      </c>
      <c r="AB11" s="91">
        <f>DATE($M$2,$S$2,23)</f>
        <v>46014</v>
      </c>
      <c r="AC11" s="91">
        <f>DATE($M$2,$S$2,24)</f>
        <v>46015</v>
      </c>
      <c r="AD11" s="91">
        <f>DATE($M$2,$S$2,25)</f>
        <v>46016</v>
      </c>
      <c r="AE11" s="91">
        <f>DATE($M$2,$S$2,26)</f>
        <v>46017</v>
      </c>
      <c r="AF11" s="91">
        <f>DATE($M$2,$S$2,27)</f>
        <v>46018</v>
      </c>
      <c r="AG11" s="91">
        <f>DATE($M$2,$S$2,28)</f>
        <v>46019</v>
      </c>
      <c r="AH11" s="91">
        <f>IF(DAY(EOMONTH(F11,0))&lt;29,"",DATE($M$2,$S$2,29))</f>
        <v>46020</v>
      </c>
      <c r="AI11" s="91">
        <f>IF(DAY(EOMONTH(F11,0))&lt;30,"",DATE($M$2,$S$2,30))</f>
        <v>46021</v>
      </c>
      <c r="AJ11" s="91">
        <f>IF(DAY(EOMONTH(F11,0))&lt;31,"",DATE($M$2,$S$2,31))</f>
        <v>46022</v>
      </c>
      <c r="AK11" s="383"/>
      <c r="AL11" s="357"/>
      <c r="AM11" s="376"/>
      <c r="AN11" s="376"/>
    </row>
    <row r="12" spans="1:40" ht="18" customHeight="1">
      <c r="A12" s="87">
        <v>1</v>
      </c>
      <c r="B12" s="110" t="s">
        <v>202</v>
      </c>
      <c r="C12" s="92" t="s">
        <v>172</v>
      </c>
      <c r="D12" s="111"/>
      <c r="E12" s="112"/>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+SUM(F12:AJ12)</f>
        <v>0</v>
      </c>
      <c r="AL12" s="95">
        <f t="shared" ref="AL12:AL32" si="0">IF($AK$3="４週",AK12/4,AK12/(DAY(EOMONTH($F$10,0))/7))</f>
        <v>0</v>
      </c>
      <c r="AM12" s="370"/>
      <c r="AN12" s="370"/>
    </row>
    <row r="13" spans="1:40" ht="18" customHeight="1">
      <c r="A13" s="87">
        <v>2</v>
      </c>
      <c r="B13" s="110" t="s">
        <v>217</v>
      </c>
      <c r="C13" s="92" t="s">
        <v>174</v>
      </c>
      <c r="D13" s="111"/>
      <c r="E13" s="112"/>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ref="AK13:AK32" si="1">+SUM(F13:AJ13)</f>
        <v>0</v>
      </c>
      <c r="AL13" s="95">
        <f t="shared" si="0"/>
        <v>0</v>
      </c>
      <c r="AM13" s="370"/>
      <c r="AN13" s="370"/>
    </row>
    <row r="14" spans="1:40" ht="18" customHeight="1">
      <c r="A14" s="87">
        <v>3</v>
      </c>
      <c r="B14" s="110" t="s">
        <v>262</v>
      </c>
      <c r="C14" s="92" t="s">
        <v>176</v>
      </c>
      <c r="D14" s="111"/>
      <c r="E14" s="112"/>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1"/>
        <v>0</v>
      </c>
      <c r="AL14" s="95">
        <f t="shared" si="0"/>
        <v>0</v>
      </c>
      <c r="AM14" s="370"/>
      <c r="AN14" s="370"/>
    </row>
    <row r="15" spans="1:40" ht="18" customHeight="1">
      <c r="A15" s="87">
        <v>4</v>
      </c>
      <c r="B15" s="110" t="s">
        <v>283</v>
      </c>
      <c r="C15" s="92" t="s">
        <v>178</v>
      </c>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1"/>
        <v>0</v>
      </c>
      <c r="AL15" s="95">
        <f t="shared" si="0"/>
        <v>0</v>
      </c>
      <c r="AM15" s="370"/>
      <c r="AN15" s="370"/>
    </row>
    <row r="16" spans="1:40" ht="18" customHeight="1">
      <c r="A16" s="87">
        <v>5</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1"/>
        <v>0</v>
      </c>
      <c r="AL16" s="95">
        <f t="shared" si="0"/>
        <v>0</v>
      </c>
      <c r="AM16" s="370"/>
      <c r="AN16" s="370"/>
    </row>
    <row r="17" spans="1:40" ht="18" customHeight="1">
      <c r="A17" s="87">
        <v>6</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1"/>
        <v>0</v>
      </c>
      <c r="AL17" s="95">
        <f t="shared" si="0"/>
        <v>0</v>
      </c>
      <c r="AM17" s="370"/>
      <c r="AN17" s="370"/>
    </row>
    <row r="18" spans="1:40" ht="18" customHeight="1">
      <c r="A18" s="87">
        <v>7</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1"/>
        <v>0</v>
      </c>
      <c r="AL18" s="95">
        <f t="shared" si="0"/>
        <v>0</v>
      </c>
      <c r="AM18" s="370"/>
      <c r="AN18" s="370"/>
    </row>
    <row r="19" spans="1:40" ht="18" customHeight="1">
      <c r="A19" s="87">
        <v>8</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1"/>
        <v>0</v>
      </c>
      <c r="AL19" s="95">
        <f t="shared" si="0"/>
        <v>0</v>
      </c>
      <c r="AM19" s="370"/>
      <c r="AN19" s="370"/>
    </row>
    <row r="20" spans="1:40" ht="18" customHeight="1">
      <c r="A20" s="87">
        <v>9</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1"/>
        <v>0</v>
      </c>
      <c r="AL20" s="95">
        <f t="shared" si="0"/>
        <v>0</v>
      </c>
      <c r="AM20" s="370"/>
      <c r="AN20" s="370"/>
    </row>
    <row r="21" spans="1:40" ht="18" customHeight="1">
      <c r="A21" s="87">
        <v>10</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1"/>
        <v>0</v>
      </c>
      <c r="AL21" s="95">
        <f t="shared" si="0"/>
        <v>0</v>
      </c>
      <c r="AM21" s="370"/>
      <c r="AN21" s="370"/>
    </row>
    <row r="22" spans="1:40" ht="18" customHeight="1">
      <c r="A22" s="87">
        <v>11</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1"/>
        <v>0</v>
      </c>
      <c r="AL22" s="95">
        <f t="shared" si="0"/>
        <v>0</v>
      </c>
      <c r="AM22" s="370"/>
      <c r="AN22" s="370"/>
    </row>
    <row r="23" spans="1:40" ht="18" customHeight="1">
      <c r="A23" s="87">
        <v>12</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1"/>
        <v>0</v>
      </c>
      <c r="AL23" s="95">
        <f t="shared" si="0"/>
        <v>0</v>
      </c>
      <c r="AM23" s="370"/>
      <c r="AN23" s="370"/>
    </row>
    <row r="24" spans="1:40" ht="18" customHeight="1">
      <c r="A24" s="87">
        <v>13</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1"/>
        <v>0</v>
      </c>
      <c r="AL24" s="95">
        <f t="shared" si="0"/>
        <v>0</v>
      </c>
      <c r="AM24" s="370"/>
      <c r="AN24" s="370"/>
    </row>
    <row r="25" spans="1:40" ht="18" customHeight="1">
      <c r="A25" s="87">
        <v>14</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1"/>
        <v>0</v>
      </c>
      <c r="AL25" s="95">
        <f t="shared" si="0"/>
        <v>0</v>
      </c>
      <c r="AM25" s="370"/>
      <c r="AN25" s="370"/>
    </row>
    <row r="26" spans="1:40" ht="18" customHeight="1">
      <c r="A26" s="87">
        <v>15</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1"/>
        <v>0</v>
      </c>
      <c r="AL26" s="95">
        <f t="shared" si="0"/>
        <v>0</v>
      </c>
      <c r="AM26" s="370"/>
      <c r="AN26" s="370"/>
    </row>
    <row r="27" spans="1:40" ht="18" customHeight="1">
      <c r="A27" s="87">
        <v>16</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1"/>
        <v>0</v>
      </c>
      <c r="AL27" s="95">
        <f t="shared" si="0"/>
        <v>0</v>
      </c>
      <c r="AM27" s="370"/>
      <c r="AN27" s="370"/>
    </row>
    <row r="28" spans="1:40" ht="18" customHeight="1">
      <c r="A28" s="87">
        <v>17</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1"/>
        <v>0</v>
      </c>
      <c r="AL28" s="95">
        <f t="shared" si="0"/>
        <v>0</v>
      </c>
      <c r="AM28" s="370"/>
      <c r="AN28" s="370"/>
    </row>
    <row r="29" spans="1:40" ht="18" customHeight="1">
      <c r="A29" s="87">
        <v>18</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1"/>
        <v>0</v>
      </c>
      <c r="AL29" s="95">
        <f t="shared" si="0"/>
        <v>0</v>
      </c>
      <c r="AM29" s="370"/>
      <c r="AN29" s="370"/>
    </row>
    <row r="30" spans="1:40" ht="18" customHeight="1">
      <c r="A30" s="87">
        <v>19</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1"/>
        <v>0</v>
      </c>
      <c r="AL30" s="95">
        <f t="shared" si="0"/>
        <v>0</v>
      </c>
      <c r="AM30" s="370"/>
      <c r="AN30" s="370"/>
    </row>
    <row r="31" spans="1:40" ht="18" customHeight="1">
      <c r="A31" s="87">
        <v>20</v>
      </c>
      <c r="B31" s="110"/>
      <c r="C31" s="92"/>
      <c r="D31" s="111"/>
      <c r="E31" s="112"/>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4">
        <f t="shared" si="1"/>
        <v>0</v>
      </c>
      <c r="AL31" s="95">
        <f t="shared" si="0"/>
        <v>0</v>
      </c>
      <c r="AM31" s="370"/>
      <c r="AN31" s="370"/>
    </row>
    <row r="32" spans="1:40" ht="18" customHeight="1">
      <c r="A32" s="371" t="s">
        <v>36</v>
      </c>
      <c r="B32" s="372"/>
      <c r="C32" s="372"/>
      <c r="D32" s="372"/>
      <c r="E32" s="372"/>
      <c r="F32" s="96">
        <f>+SUM(F12:F31)</f>
        <v>0</v>
      </c>
      <c r="G32" s="96">
        <f t="shared" ref="G32:AJ32" si="2">+SUM(G12:G31)</f>
        <v>0</v>
      </c>
      <c r="H32" s="96">
        <f t="shared" si="2"/>
        <v>0</v>
      </c>
      <c r="I32" s="96">
        <f t="shared" si="2"/>
        <v>0</v>
      </c>
      <c r="J32" s="96">
        <f t="shared" si="2"/>
        <v>0</v>
      </c>
      <c r="K32" s="96">
        <f t="shared" si="2"/>
        <v>0</v>
      </c>
      <c r="L32" s="96">
        <f t="shared" si="2"/>
        <v>0</v>
      </c>
      <c r="M32" s="96">
        <f t="shared" si="2"/>
        <v>0</v>
      </c>
      <c r="N32" s="96">
        <f t="shared" si="2"/>
        <v>0</v>
      </c>
      <c r="O32" s="96">
        <f t="shared" si="2"/>
        <v>0</v>
      </c>
      <c r="P32" s="96">
        <f t="shared" si="2"/>
        <v>0</v>
      </c>
      <c r="Q32" s="96">
        <f t="shared" si="2"/>
        <v>0</v>
      </c>
      <c r="R32" s="96">
        <f t="shared" si="2"/>
        <v>0</v>
      </c>
      <c r="S32" s="96">
        <f t="shared" si="2"/>
        <v>0</v>
      </c>
      <c r="T32" s="96">
        <f t="shared" si="2"/>
        <v>0</v>
      </c>
      <c r="U32" s="96">
        <f t="shared" si="2"/>
        <v>0</v>
      </c>
      <c r="V32" s="96">
        <f t="shared" si="2"/>
        <v>0</v>
      </c>
      <c r="W32" s="96">
        <f t="shared" si="2"/>
        <v>0</v>
      </c>
      <c r="X32" s="96">
        <f t="shared" si="2"/>
        <v>0</v>
      </c>
      <c r="Y32" s="96">
        <f t="shared" si="2"/>
        <v>0</v>
      </c>
      <c r="Z32" s="96">
        <f t="shared" si="2"/>
        <v>0</v>
      </c>
      <c r="AA32" s="96">
        <f t="shared" si="2"/>
        <v>0</v>
      </c>
      <c r="AB32" s="96">
        <f t="shared" si="2"/>
        <v>0</v>
      </c>
      <c r="AC32" s="96">
        <f t="shared" si="2"/>
        <v>0</v>
      </c>
      <c r="AD32" s="96">
        <f t="shared" si="2"/>
        <v>0</v>
      </c>
      <c r="AE32" s="96">
        <f t="shared" si="2"/>
        <v>0</v>
      </c>
      <c r="AF32" s="96">
        <f t="shared" si="2"/>
        <v>0</v>
      </c>
      <c r="AG32" s="96">
        <f t="shared" si="2"/>
        <v>0</v>
      </c>
      <c r="AH32" s="96">
        <f t="shared" si="2"/>
        <v>0</v>
      </c>
      <c r="AI32" s="96">
        <f t="shared" si="2"/>
        <v>0</v>
      </c>
      <c r="AJ32" s="96">
        <f t="shared" si="2"/>
        <v>0</v>
      </c>
      <c r="AK32" s="94">
        <f t="shared" si="1"/>
        <v>0</v>
      </c>
      <c r="AL32" s="95">
        <f t="shared" si="0"/>
        <v>0</v>
      </c>
      <c r="AM32" s="373"/>
      <c r="AN32" s="373"/>
    </row>
    <row r="33" spans="1:41" ht="18" customHeight="1">
      <c r="A33" s="372" t="s">
        <v>162</v>
      </c>
      <c r="B33" s="372"/>
      <c r="C33" s="372"/>
      <c r="D33" s="372"/>
      <c r="E33" s="374"/>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6"/>
      <c r="AL33" s="98"/>
      <c r="AM33" s="373"/>
      <c r="AN33" s="373"/>
    </row>
    <row r="34" spans="1:41" ht="15" customHeight="1">
      <c r="A34" s="351" t="s">
        <v>359</v>
      </c>
      <c r="B34" s="351"/>
      <c r="C34" s="351"/>
      <c r="D34" s="351"/>
      <c r="E34" s="351"/>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7"/>
      <c r="AL34" s="137"/>
      <c r="AM34" s="375"/>
      <c r="AN34" s="375"/>
    </row>
    <row r="35" spans="1:41"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1" ht="15" customHeight="1">
      <c r="A36" s="86"/>
      <c r="B36" s="86"/>
      <c r="C36" s="86"/>
      <c r="D36" s="86"/>
      <c r="E36" s="86"/>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86"/>
      <c r="AL36" s="86"/>
      <c r="AM36" s="78"/>
    </row>
    <row r="37" spans="1:41" ht="15" customHeight="1">
      <c r="A37" s="86"/>
      <c r="B37" s="86"/>
      <c r="C37" s="86"/>
      <c r="D37" s="86"/>
      <c r="E37" s="86"/>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86"/>
      <c r="AL37" s="86"/>
      <c r="AM37" s="78"/>
    </row>
    <row r="38" spans="1:41" ht="21" customHeight="1">
      <c r="A38" s="77" t="s">
        <v>220</v>
      </c>
      <c r="B38" s="86"/>
      <c r="C38" s="86"/>
      <c r="D38" s="86"/>
      <c r="E38" s="86"/>
      <c r="F38" s="86"/>
      <c r="G38" s="99"/>
      <c r="H38" s="99"/>
      <c r="I38" s="99"/>
      <c r="J38" s="99"/>
      <c r="K38" s="99"/>
      <c r="L38" s="99"/>
      <c r="M38" s="99"/>
      <c r="N38" s="99"/>
      <c r="O38" s="99"/>
      <c r="AM38" s="86"/>
      <c r="AN38" s="78"/>
    </row>
    <row r="39" spans="1:41" ht="25" customHeight="1">
      <c r="A39" s="351"/>
      <c r="B39" s="351"/>
      <c r="C39" s="351"/>
      <c r="D39" s="121">
        <v>4</v>
      </c>
      <c r="E39" s="121">
        <v>5</v>
      </c>
      <c r="F39" s="369">
        <v>6</v>
      </c>
      <c r="G39" s="369"/>
      <c r="H39" s="369"/>
      <c r="I39" s="369">
        <v>7</v>
      </c>
      <c r="J39" s="369"/>
      <c r="K39" s="369"/>
      <c r="L39" s="369">
        <v>8</v>
      </c>
      <c r="M39" s="369"/>
      <c r="N39" s="369"/>
      <c r="O39" s="369">
        <v>9</v>
      </c>
      <c r="P39" s="369"/>
      <c r="Q39" s="369"/>
      <c r="R39" s="369">
        <v>10</v>
      </c>
      <c r="S39" s="369"/>
      <c r="T39" s="369"/>
      <c r="U39" s="369">
        <v>11</v>
      </c>
      <c r="V39" s="369"/>
      <c r="W39" s="369"/>
      <c r="X39" s="369">
        <v>12</v>
      </c>
      <c r="Y39" s="369"/>
      <c r="Z39" s="369"/>
      <c r="AA39" s="369">
        <v>1</v>
      </c>
      <c r="AB39" s="369"/>
      <c r="AC39" s="369"/>
      <c r="AD39" s="369">
        <v>2</v>
      </c>
      <c r="AE39" s="369"/>
      <c r="AF39" s="369"/>
      <c r="AG39" s="369">
        <v>3</v>
      </c>
      <c r="AH39" s="369"/>
      <c r="AI39" s="369"/>
      <c r="AJ39" s="351" t="s">
        <v>5</v>
      </c>
      <c r="AK39" s="351"/>
      <c r="AL39" s="89" t="s">
        <v>221</v>
      </c>
      <c r="AM39" s="113"/>
      <c r="AN39" s="113"/>
      <c r="AO39" s="113"/>
    </row>
    <row r="40" spans="1:41" ht="18" customHeight="1">
      <c r="A40" s="360" t="s">
        <v>222</v>
      </c>
      <c r="B40" s="360"/>
      <c r="C40" s="360"/>
      <c r="D40" s="93"/>
      <c r="E40" s="93"/>
      <c r="F40" s="408"/>
      <c r="G40" s="409"/>
      <c r="H40" s="410"/>
      <c r="I40" s="408"/>
      <c r="J40" s="409"/>
      <c r="K40" s="410"/>
      <c r="L40" s="408"/>
      <c r="M40" s="409"/>
      <c r="N40" s="410"/>
      <c r="O40" s="408"/>
      <c r="P40" s="409"/>
      <c r="Q40" s="410"/>
      <c r="R40" s="408"/>
      <c r="S40" s="409"/>
      <c r="T40" s="410"/>
      <c r="U40" s="408"/>
      <c r="V40" s="409"/>
      <c r="W40" s="410"/>
      <c r="X40" s="408"/>
      <c r="Y40" s="409"/>
      <c r="Z40" s="410"/>
      <c r="AA40" s="408"/>
      <c r="AB40" s="409"/>
      <c r="AC40" s="410"/>
      <c r="AD40" s="408"/>
      <c r="AE40" s="409"/>
      <c r="AF40" s="410"/>
      <c r="AG40" s="408"/>
      <c r="AH40" s="409"/>
      <c r="AI40" s="410"/>
      <c r="AJ40" s="347">
        <f>SUM(D40:AI40)</f>
        <v>0</v>
      </c>
      <c r="AK40" s="347"/>
      <c r="AL40" s="366" t="e">
        <f>ROUNDUP(AJ40/AJ41,1)</f>
        <v>#DIV/0!</v>
      </c>
      <c r="AM40" s="113"/>
      <c r="AN40" s="113"/>
      <c r="AO40" s="113"/>
    </row>
    <row r="41" spans="1:41" ht="18" customHeight="1">
      <c r="A41" s="360" t="s">
        <v>223</v>
      </c>
      <c r="B41" s="360"/>
      <c r="C41" s="360"/>
      <c r="D41" s="93"/>
      <c r="E41" s="93"/>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47">
        <f>+SUM(D41:AI41)</f>
        <v>0</v>
      </c>
      <c r="AK41" s="347"/>
      <c r="AL41" s="368"/>
      <c r="AM41" s="113"/>
      <c r="AN41" s="113"/>
      <c r="AO41" s="113"/>
    </row>
    <row r="42" spans="1:41" ht="5.15" customHeight="1">
      <c r="A42" s="106"/>
      <c r="B42" s="106"/>
      <c r="C42" s="106"/>
      <c r="D42" s="113"/>
      <c r="E42" s="113"/>
      <c r="F42" s="113"/>
      <c r="G42" s="113"/>
      <c r="H42" s="113"/>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114"/>
      <c r="AK42" s="99"/>
      <c r="AL42" s="86"/>
      <c r="AM42" s="86"/>
      <c r="AN42" s="78"/>
    </row>
    <row r="43" spans="1:41" ht="18" customHeight="1">
      <c r="A43" s="77" t="s">
        <v>205</v>
      </c>
      <c r="B43" s="99"/>
      <c r="D43" s="99"/>
      <c r="E43" s="99"/>
      <c r="F43" s="99"/>
      <c r="G43" s="99"/>
      <c r="H43" s="99"/>
      <c r="I43" s="113"/>
      <c r="J43" s="113"/>
      <c r="K43" s="113"/>
      <c r="L43" s="113"/>
      <c r="M43" s="113"/>
      <c r="N43" s="113"/>
      <c r="O43" s="99"/>
      <c r="P43" s="99"/>
      <c r="Q43" s="99"/>
      <c r="R43" s="99"/>
      <c r="S43" s="99"/>
      <c r="T43" s="99"/>
      <c r="U43" s="99"/>
      <c r="V43" s="99"/>
      <c r="W43" s="86"/>
      <c r="X43" s="99"/>
      <c r="Y43" s="99"/>
      <c r="Z43" s="99"/>
      <c r="AA43" s="99"/>
      <c r="AB43" s="99"/>
      <c r="AC43" s="99"/>
      <c r="AD43" s="99"/>
      <c r="AE43" s="99"/>
      <c r="AF43" s="99"/>
      <c r="AG43" s="99"/>
      <c r="AH43" s="99"/>
      <c r="AI43" s="99"/>
      <c r="AJ43" s="114"/>
      <c r="AK43" s="99"/>
      <c r="AL43" s="86"/>
      <c r="AM43" s="86"/>
      <c r="AN43" s="78"/>
    </row>
    <row r="44" spans="1:41" ht="25" customHeight="1">
      <c r="A44" s="351" t="s">
        <v>206</v>
      </c>
      <c r="B44" s="351"/>
      <c r="C44" s="351" t="s">
        <v>217</v>
      </c>
      <c r="D44" s="351"/>
      <c r="E44" s="357" t="s">
        <v>263</v>
      </c>
      <c r="F44" s="357"/>
      <c r="G44" s="357"/>
      <c r="H44" s="357"/>
      <c r="I44" s="113"/>
      <c r="J44" s="113"/>
      <c r="K44" s="113"/>
      <c r="L44" s="113"/>
      <c r="M44" s="113"/>
      <c r="N44" s="113"/>
      <c r="O44" s="113"/>
      <c r="P44" s="113"/>
      <c r="Q44" s="113"/>
      <c r="R44" s="113"/>
      <c r="S44" s="113"/>
      <c r="T44" s="113"/>
      <c r="U44" s="113"/>
      <c r="W44" s="86"/>
      <c r="X44" s="99"/>
      <c r="Y44" s="99"/>
      <c r="Z44" s="99"/>
      <c r="AA44" s="99"/>
      <c r="AB44" s="99"/>
      <c r="AC44" s="99"/>
      <c r="AD44" s="99"/>
      <c r="AE44" s="99"/>
      <c r="AF44" s="99"/>
      <c r="AG44" s="99"/>
      <c r="AH44" s="99"/>
      <c r="AI44" s="99"/>
      <c r="AJ44" s="114"/>
      <c r="AK44" s="99"/>
      <c r="AL44" s="86"/>
      <c r="AM44" s="86"/>
      <c r="AN44" s="78"/>
    </row>
    <row r="45" spans="1:41" ht="18" customHeight="1">
      <c r="A45" s="357" t="s">
        <v>207</v>
      </c>
      <c r="B45" s="357"/>
      <c r="C45" s="358" t="e">
        <f>ROUNDDOWN(IF(AL40&lt;=60,1,1+ROUNDUP((AL40-60)/40,0)),1)</f>
        <v>#DIV/0!</v>
      </c>
      <c r="D45" s="358"/>
      <c r="E45" s="358" t="e">
        <f>ROUNDDOWN(AL40/10,1)</f>
        <v>#DIV/0!</v>
      </c>
      <c r="F45" s="358"/>
      <c r="G45" s="358"/>
      <c r="H45" s="358"/>
      <c r="I45" s="113"/>
      <c r="J45" s="113"/>
      <c r="K45" s="113"/>
      <c r="L45" s="113"/>
      <c r="M45" s="113"/>
      <c r="N45" s="113"/>
      <c r="O45" s="113"/>
      <c r="P45" s="113"/>
      <c r="Q45" s="113"/>
      <c r="R45" s="113"/>
      <c r="S45" s="113"/>
      <c r="T45" s="113"/>
      <c r="U45" s="113"/>
      <c r="W45" s="86"/>
      <c r="X45" s="99"/>
      <c r="Y45" s="99"/>
      <c r="Z45" s="99"/>
      <c r="AA45" s="99"/>
      <c r="AB45" s="99"/>
      <c r="AC45" s="99"/>
      <c r="AD45" s="99"/>
      <c r="AE45" s="99"/>
      <c r="AF45" s="99"/>
      <c r="AG45" s="99"/>
      <c r="AH45" s="99"/>
      <c r="AI45" s="99"/>
      <c r="AJ45" s="114"/>
      <c r="AK45" s="99"/>
      <c r="AL45" s="86"/>
      <c r="AM45" s="86"/>
      <c r="AN45" s="78"/>
    </row>
    <row r="46" spans="1:41" ht="5.15" customHeight="1">
      <c r="A46" s="106"/>
      <c r="B46" s="106"/>
      <c r="C46" s="106"/>
      <c r="D46" s="106"/>
      <c r="E46" s="106"/>
      <c r="F46" s="106"/>
      <c r="G46" s="106"/>
      <c r="H46" s="106"/>
      <c r="I46" s="106"/>
      <c r="J46" s="99"/>
      <c r="K46" s="99"/>
      <c r="L46" s="99"/>
      <c r="M46" s="114"/>
      <c r="N46" s="99"/>
      <c r="O46" s="99"/>
      <c r="P46" s="99"/>
      <c r="Q46" s="113"/>
      <c r="W46" s="86"/>
      <c r="X46" s="99"/>
      <c r="Y46" s="99"/>
      <c r="Z46" s="99"/>
      <c r="AA46" s="99"/>
      <c r="AB46" s="99"/>
      <c r="AC46" s="99"/>
      <c r="AD46" s="99"/>
      <c r="AE46" s="99"/>
      <c r="AF46" s="99"/>
      <c r="AG46" s="99"/>
      <c r="AH46" s="99"/>
      <c r="AI46" s="99"/>
      <c r="AJ46" s="114"/>
      <c r="AK46" s="99"/>
      <c r="AL46" s="86"/>
      <c r="AM46" s="86"/>
      <c r="AN46" s="78"/>
    </row>
    <row r="47" spans="1:41" ht="21" customHeight="1">
      <c r="A47" s="77" t="s">
        <v>208</v>
      </c>
      <c r="B47" s="81"/>
      <c r="C47" s="82"/>
      <c r="D47" s="82"/>
      <c r="E47" s="82"/>
      <c r="F47" s="82"/>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82"/>
      <c r="AM47" s="82"/>
      <c r="AN47" s="78"/>
    </row>
    <row r="48" spans="1:41" ht="20.5" customHeight="1">
      <c r="A48" s="78"/>
      <c r="B48" s="86"/>
      <c r="C48" s="348" t="s">
        <v>247</v>
      </c>
      <c r="D48" s="349"/>
      <c r="E48" s="355" t="s">
        <v>289</v>
      </c>
      <c r="F48" s="355"/>
      <c r="G48" s="355"/>
      <c r="H48" s="355"/>
      <c r="I48" s="348" t="s">
        <v>290</v>
      </c>
      <c r="J48" s="349"/>
      <c r="K48" s="349"/>
      <c r="L48" s="349"/>
      <c r="M48" s="349"/>
      <c r="N48" s="350"/>
      <c r="O48" s="348" t="s">
        <v>268</v>
      </c>
      <c r="P48" s="349"/>
      <c r="Q48" s="349"/>
      <c r="R48" s="349"/>
      <c r="S48" s="349"/>
      <c r="T48" s="350"/>
      <c r="U48" s="348" t="s">
        <v>249</v>
      </c>
      <c r="V48" s="349"/>
      <c r="W48" s="349"/>
      <c r="X48" s="349"/>
      <c r="Y48" s="349"/>
      <c r="Z48" s="350"/>
      <c r="AA48" s="348" t="s">
        <v>249</v>
      </c>
      <c r="AB48" s="349"/>
      <c r="AC48" s="349"/>
      <c r="AD48" s="349"/>
      <c r="AE48" s="349"/>
      <c r="AF48" s="350"/>
      <c r="AG48" s="355" t="s">
        <v>249</v>
      </c>
      <c r="AH48" s="355"/>
      <c r="AI48" s="355"/>
      <c r="AJ48" s="355"/>
      <c r="AK48" s="355"/>
      <c r="AL48" s="355" t="s">
        <v>249</v>
      </c>
      <c r="AM48" s="355"/>
      <c r="AN48" s="78"/>
    </row>
    <row r="49" spans="1:40" ht="18" customHeight="1">
      <c r="A49" s="78"/>
      <c r="B49" s="86"/>
      <c r="C49" s="118" t="s">
        <v>210</v>
      </c>
      <c r="D49" s="118" t="s">
        <v>212</v>
      </c>
      <c r="E49" s="119" t="s">
        <v>210</v>
      </c>
      <c r="F49" s="356" t="s">
        <v>212</v>
      </c>
      <c r="G49" s="356"/>
      <c r="H49" s="356"/>
      <c r="I49" s="352" t="s">
        <v>210</v>
      </c>
      <c r="J49" s="353"/>
      <c r="K49" s="354"/>
      <c r="L49" s="352" t="s">
        <v>212</v>
      </c>
      <c r="M49" s="353"/>
      <c r="N49" s="354"/>
      <c r="O49" s="352" t="s">
        <v>210</v>
      </c>
      <c r="P49" s="353"/>
      <c r="Q49" s="354"/>
      <c r="R49" s="352" t="s">
        <v>212</v>
      </c>
      <c r="S49" s="353"/>
      <c r="T49" s="354"/>
      <c r="U49" s="352" t="s">
        <v>210</v>
      </c>
      <c r="V49" s="353"/>
      <c r="W49" s="354"/>
      <c r="X49" s="352" t="s">
        <v>212</v>
      </c>
      <c r="Y49" s="353"/>
      <c r="Z49" s="354"/>
      <c r="AA49" s="352" t="s">
        <v>210</v>
      </c>
      <c r="AB49" s="353"/>
      <c r="AC49" s="354"/>
      <c r="AD49" s="352" t="s">
        <v>212</v>
      </c>
      <c r="AE49" s="353"/>
      <c r="AF49" s="354"/>
      <c r="AG49" s="352" t="s">
        <v>210</v>
      </c>
      <c r="AH49" s="353"/>
      <c r="AI49" s="354"/>
      <c r="AJ49" s="352" t="s">
        <v>212</v>
      </c>
      <c r="AK49" s="354"/>
      <c r="AL49" s="119" t="s">
        <v>209</v>
      </c>
      <c r="AM49" s="119" t="s">
        <v>211</v>
      </c>
      <c r="AN49" s="78"/>
    </row>
    <row r="50" spans="1:40" ht="18" customHeight="1">
      <c r="A50" s="78"/>
      <c r="B50" s="88" t="s">
        <v>213</v>
      </c>
      <c r="C50" s="119">
        <f>COUNTIFS($B$12:$B$31,C$48,$C$12:$C$31,"A",$E$12:$E$31,"*")</f>
        <v>0</v>
      </c>
      <c r="D50" s="119">
        <f>COUNTIFS($B$12:$B$31,C$48,$C$12:$C$31,"B",$E$12:$E$31,"*")</f>
        <v>0</v>
      </c>
      <c r="E50" s="119">
        <f>COUNTIFS($B$12:$B$31,E$48,$C$12:$C$31,"A",$E$12:$E$31,"*")</f>
        <v>0</v>
      </c>
      <c r="F50" s="352">
        <f>COUNTIFS($B$12:$B$31,E$48,$C$12:$C$31,"B",$E$12:$E$31,"*")</f>
        <v>0</v>
      </c>
      <c r="G50" s="353"/>
      <c r="H50" s="354"/>
      <c r="I50" s="352">
        <f>COUNTIFS($B$12:$B$31,I$48,$C$12:$C$31,"A",$E$12:$E$31,"*")</f>
        <v>0</v>
      </c>
      <c r="J50" s="353"/>
      <c r="K50" s="354"/>
      <c r="L50" s="352">
        <f>COUNTIFS($B$12:$B$31,I$48,$C$12:$C$31,"B",$E$12:$E$31,"*")</f>
        <v>0</v>
      </c>
      <c r="M50" s="353"/>
      <c r="N50" s="354"/>
      <c r="O50" s="352">
        <f>COUNTIFS($B$12:$B$31,O$48,$C$12:$C$31,"A",$E$12:$E$31,"*")</f>
        <v>0</v>
      </c>
      <c r="P50" s="353"/>
      <c r="Q50" s="354"/>
      <c r="R50" s="352">
        <f>COUNTIFS($B$12:$B$31,O$48,$C$12:$C$31,"B",$E$12:$E$31,"*")</f>
        <v>0</v>
      </c>
      <c r="S50" s="353"/>
      <c r="T50" s="354"/>
      <c r="U50" s="352">
        <f>COUNTIFS($B$12:$B$31,U$48,$C$12:$C$31,"A",$E$12:$E$31,"*")</f>
        <v>0</v>
      </c>
      <c r="V50" s="353"/>
      <c r="W50" s="354"/>
      <c r="X50" s="352">
        <f>COUNTIFS($B$12:$B$31,U$48,$C$12:$C$31,"B",$E$12:$E$31,"*")</f>
        <v>0</v>
      </c>
      <c r="Y50" s="353"/>
      <c r="Z50" s="354"/>
      <c r="AA50" s="352">
        <f>COUNTIFS($B$12:$B$31,AA$48,$C$12:$C$31,"A",$E$12:$E$31,"*")</f>
        <v>0</v>
      </c>
      <c r="AB50" s="353"/>
      <c r="AC50" s="354"/>
      <c r="AD50" s="352">
        <f>COUNTIFS($B$12:$B$31,AA$48,$C$12:$C$31,"B",$E$12:$E$31,"*")</f>
        <v>0</v>
      </c>
      <c r="AE50" s="353"/>
      <c r="AF50" s="354"/>
      <c r="AG50" s="352">
        <f>COUNTIFS($B$12:$B$31,AG$48,$C$12:$C$31,"A",$E$12:$E$31,"*")</f>
        <v>0</v>
      </c>
      <c r="AH50" s="353"/>
      <c r="AI50" s="354"/>
      <c r="AJ50" s="352">
        <f>COUNTIFS($B$12:$B$31,AG$48,$C$12:$C$31,"B",$E$12:$E$31,"*")</f>
        <v>0</v>
      </c>
      <c r="AK50" s="354"/>
      <c r="AL50" s="119">
        <f>COUNTIFS($B$12:$B$31,AL$48,$C$12:$C$31,"A",$E$12:$E$31,"*")</f>
        <v>0</v>
      </c>
      <c r="AM50" s="119">
        <f>COUNTIFS($B$12:$B$31,AL$48,$C$12:$C$31,"B",$E$12:$E$31,"*")</f>
        <v>0</v>
      </c>
      <c r="AN50" s="78"/>
    </row>
    <row r="51" spans="1:40" ht="18" customHeight="1">
      <c r="A51" s="78"/>
      <c r="B51" s="89" t="s">
        <v>214</v>
      </c>
      <c r="C51" s="119">
        <f>COUNTIFS($B$12:$B$31,C$48,$C$12:$C$31,"C",$E$12:$E$31,"*")</f>
        <v>0</v>
      </c>
      <c r="D51" s="119">
        <f>COUNTIFS($B$12:$B$31,C$48,$C$12:$C$31,"D",$E$12:$E$31,"*")</f>
        <v>0</v>
      </c>
      <c r="E51" s="119">
        <f>COUNTIFS($B$12:$B$31,E$48,$C$12:$C$31,"C",$E$12:$E$31,"*")</f>
        <v>0</v>
      </c>
      <c r="F51" s="352">
        <f>COUNTIFS($B$12:$B$31,E$48,$C$12:$C$31,"D",$E$12:$E$31,"*")</f>
        <v>0</v>
      </c>
      <c r="G51" s="353"/>
      <c r="H51" s="354"/>
      <c r="I51" s="352">
        <f>COUNTIFS($B$12:$B$31,I$48,$C$12:$C$31,"C",$E$12:$E$31,"*")</f>
        <v>0</v>
      </c>
      <c r="J51" s="353"/>
      <c r="K51" s="354"/>
      <c r="L51" s="352">
        <f>COUNTIFS($B$12:$B$31,I$48,$C$12:$C$31,"D",$E$12:$E$31,"*")</f>
        <v>0</v>
      </c>
      <c r="M51" s="353"/>
      <c r="N51" s="354"/>
      <c r="O51" s="352">
        <f>COUNTIFS($B$12:$B$31,O$48,$C$12:$C$31,"C",$E$12:$E$31,"*")</f>
        <v>0</v>
      </c>
      <c r="P51" s="353"/>
      <c r="Q51" s="354"/>
      <c r="R51" s="352">
        <f>COUNTIFS($B$12:$B$31,O$48,$C$12:$C$31,"D",$E$12:$E$31,"*")</f>
        <v>0</v>
      </c>
      <c r="S51" s="353"/>
      <c r="T51" s="354"/>
      <c r="U51" s="352">
        <f>COUNTIFS($B$12:$B$31,U$48,$C$12:$C$31,"C",$E$12:$E$31,"*")</f>
        <v>0</v>
      </c>
      <c r="V51" s="353"/>
      <c r="W51" s="354"/>
      <c r="X51" s="352">
        <f>COUNTIFS($B$12:$B$31,U$48,$C$12:$C$31,"D",$E$12:$E$31,"*")</f>
        <v>0</v>
      </c>
      <c r="Y51" s="353"/>
      <c r="Z51" s="354"/>
      <c r="AA51" s="352">
        <f>COUNTIFS($B$12:$B$31,AA$48,$C$12:$C$31,"C",$E$12:$E$31,"*")</f>
        <v>0</v>
      </c>
      <c r="AB51" s="353"/>
      <c r="AC51" s="354"/>
      <c r="AD51" s="352">
        <f>COUNTIFS($B$12:$B$31,AA$48,$C$12:$C$31,"D",$E$12:$E$31,"*")</f>
        <v>0</v>
      </c>
      <c r="AE51" s="353"/>
      <c r="AF51" s="354"/>
      <c r="AG51" s="352">
        <f>COUNTIFS($B$12:$B$31,AG$48,$C$12:$C$31,"C",$E$12:$E$31,"*")</f>
        <v>0</v>
      </c>
      <c r="AH51" s="353"/>
      <c r="AI51" s="354"/>
      <c r="AJ51" s="352">
        <f>COUNTIFS($B$12:$B$31,AG$48,$C$12:$C$31,"D",$E$12:$E$31,"*")</f>
        <v>0</v>
      </c>
      <c r="AK51" s="354"/>
      <c r="AL51" s="119">
        <f>COUNTIFS($B$12:$B$31,AL$48,$C$12:$C$31,"C",$E$12:$E$31,"*")</f>
        <v>0</v>
      </c>
      <c r="AM51" s="119">
        <f>COUNTIFS($B$12:$B$31,AL$48,$C$12:$C$31,"D",$E$12:$E$31,"*")</f>
        <v>0</v>
      </c>
      <c r="AN51" s="78"/>
    </row>
    <row r="52" spans="1:40" ht="25" customHeight="1">
      <c r="A52" s="78"/>
      <c r="B52" s="89" t="s">
        <v>215</v>
      </c>
      <c r="C52" s="348" t="str">
        <f>IF($AK$3="４週",SUMIFS($AK$12:$AK$31,$B$12:$B$31,C48)/4/$AH$6,IF($AK$3="歴月",SUMIFS($AK$12:$AK$31,$B$12:$B$31,C48)/$AL$6,"記載する期間を選択してください"))</f>
        <v>記載する期間を選択してください</v>
      </c>
      <c r="D52" s="350"/>
      <c r="E52" s="348" t="str">
        <f>IF($AK$3="４週",SUMIFS($AK$12:$AK$31,$B$12:$B$31,E48)/4/$AH$6,IF($AK$3="歴月",SUMIFS($AK$12:$AK$31,$B$12:$B$31,E48)/$AL$6,"記載する期間を選択してください"))</f>
        <v>記載する期間を選択してください</v>
      </c>
      <c r="F52" s="349"/>
      <c r="G52" s="349"/>
      <c r="H52" s="350"/>
      <c r="I52" s="348" t="str">
        <f>IF($AK$3="４週",SUMIFS($AK$12:$AK$31,$B$12:$B$31,I48)/4/$AH$6,IF($AK$3="歴月",SUMIFS($AK$12:$AK$31,$B$12:$B$31,I48)/$AL$6,"記載する期間を選択してください"))</f>
        <v>記載する期間を選択してください</v>
      </c>
      <c r="J52" s="349"/>
      <c r="K52" s="349"/>
      <c r="L52" s="349"/>
      <c r="M52" s="349"/>
      <c r="N52" s="350"/>
      <c r="O52" s="348" t="str">
        <f>IF($AK$3="４週",SUMIFS($AK$12:$AK$31,$B$12:$B$31,O48)/4/$AH$6,IF($AK$3="歴月",SUMIFS($AK$12:$AK$31,$B$12:$B$31,O48)/$AL$6,"記載する期間を選択してください"))</f>
        <v>記載する期間を選択してください</v>
      </c>
      <c r="P52" s="349"/>
      <c r="Q52" s="349"/>
      <c r="R52" s="349"/>
      <c r="S52" s="349"/>
      <c r="T52" s="350"/>
      <c r="U52" s="348" t="str">
        <f>IF($AK$3="４週",SUMIFS($AK$12:$AK$31,$B$12:$B$31,U48)/4/$AH$6,IF($AK$3="歴月",SUMIFS($AK$12:$AK$31,$B$12:$B$31,U48)/$AL$6,"記載する期間を選択してください"))</f>
        <v>記載する期間を選択してください</v>
      </c>
      <c r="V52" s="349"/>
      <c r="W52" s="349"/>
      <c r="X52" s="349"/>
      <c r="Y52" s="349"/>
      <c r="Z52" s="350"/>
      <c r="AA52" s="348" t="str">
        <f>IF($AK$3="４週",SUMIFS($AK$12:$AK$31,$B$12:$B$31,AA48)/4/$AH$6,IF($AK$3="歴月",SUMIFS($AK$12:$AK$31,$B$12:$B$31,AA48)/$AL$6,"記載する期間を選択してください"))</f>
        <v>記載する期間を選択してください</v>
      </c>
      <c r="AB52" s="349"/>
      <c r="AC52" s="349"/>
      <c r="AD52" s="349"/>
      <c r="AE52" s="349"/>
      <c r="AF52" s="350"/>
      <c r="AG52" s="348" t="str">
        <f>IF($AK$3="４週",SUMIFS($AK$12:$AK$31,$B$12:$B$31,AG48)/4/$AH$6,IF($AK$3="歴月",SUMIFS($AK$12:$AK$31,$B$12:$B$31,AG48)/$AL$6,"記載する期間を選択してください"))</f>
        <v>記載する期間を選択してください</v>
      </c>
      <c r="AH52" s="349"/>
      <c r="AI52" s="349"/>
      <c r="AJ52" s="349"/>
      <c r="AK52" s="350"/>
      <c r="AL52" s="348" t="str">
        <f>IF($AK$3="４週",SUMIFS($AK$12:$AK$31,$B$12:$B$31,AL48)/4/$AH$6,IF($AK$3="歴月",SUMIFS($AK$12:$AK$31,$B$12:$B$31,AL48)/$AL$6,"記載する期間を選択してください"))</f>
        <v>記載する期間を選択してください</v>
      </c>
      <c r="AM52" s="350"/>
      <c r="AN52" s="78"/>
    </row>
    <row r="53" spans="1:40" ht="5.15" customHeight="1">
      <c r="A53" s="78"/>
      <c r="B53" s="81"/>
      <c r="C53" s="103">
        <v>2</v>
      </c>
      <c r="D53" s="103"/>
      <c r="E53" s="103">
        <v>3</v>
      </c>
      <c r="F53" s="103"/>
      <c r="G53" s="103"/>
      <c r="H53" s="103"/>
      <c r="I53" s="103">
        <v>4</v>
      </c>
      <c r="J53" s="103"/>
      <c r="K53" s="103"/>
      <c r="L53" s="103"/>
      <c r="M53" s="103"/>
      <c r="N53" s="103"/>
      <c r="O53" s="103">
        <v>5</v>
      </c>
      <c r="P53" s="103"/>
      <c r="Q53" s="103"/>
      <c r="R53" s="103"/>
      <c r="S53" s="103"/>
      <c r="T53" s="103"/>
      <c r="U53" s="103">
        <v>6</v>
      </c>
      <c r="V53" s="103"/>
      <c r="W53" s="103"/>
      <c r="X53" s="103"/>
      <c r="Y53" s="103"/>
      <c r="Z53" s="103"/>
      <c r="AA53" s="103">
        <v>7</v>
      </c>
      <c r="AB53" s="103"/>
      <c r="AC53" s="103"/>
      <c r="AD53" s="103"/>
      <c r="AE53" s="103"/>
      <c r="AF53" s="103"/>
      <c r="AG53" s="103">
        <v>8</v>
      </c>
      <c r="AH53" s="103"/>
      <c r="AI53" s="103"/>
      <c r="AJ53" s="103"/>
      <c r="AK53" s="103"/>
      <c r="AL53" s="103">
        <v>9</v>
      </c>
      <c r="AM53" s="120"/>
      <c r="AN53" s="78"/>
    </row>
    <row r="54" spans="1:40" ht="15" customHeight="1">
      <c r="A54" s="99" t="s">
        <v>163</v>
      </c>
      <c r="B54" s="100"/>
      <c r="C54" s="101"/>
      <c r="D54" s="101"/>
      <c r="E54" s="101"/>
      <c r="F54" s="102"/>
      <c r="G54" s="101"/>
      <c r="H54" s="103"/>
      <c r="I54" s="103"/>
      <c r="J54" s="103"/>
      <c r="K54" s="103"/>
      <c r="L54" s="103"/>
      <c r="M54" s="103"/>
      <c r="N54" s="103"/>
      <c r="O54" s="103"/>
      <c r="P54" s="103"/>
      <c r="Q54" s="103"/>
      <c r="R54" s="103">
        <v>6</v>
      </c>
      <c r="S54" s="103"/>
      <c r="T54" s="103"/>
      <c r="U54" s="103"/>
      <c r="V54" s="103"/>
      <c r="W54" s="103"/>
      <c r="X54" s="103">
        <v>7</v>
      </c>
      <c r="Y54" s="103"/>
      <c r="Z54" s="103"/>
      <c r="AA54" s="103"/>
      <c r="AB54" s="103"/>
      <c r="AC54" s="103"/>
      <c r="AD54" s="103">
        <v>8</v>
      </c>
      <c r="AE54" s="103"/>
      <c r="AF54" s="103"/>
      <c r="AG54" s="104"/>
      <c r="AH54" s="104"/>
      <c r="AI54" s="104"/>
      <c r="AJ54" s="104">
        <v>9</v>
      </c>
      <c r="AK54" s="105"/>
      <c r="AL54" s="105"/>
      <c r="AM54" s="78"/>
    </row>
    <row r="55" spans="1:40" s="99" customFormat="1" ht="15" customHeight="1">
      <c r="A55" s="99" t="s">
        <v>164</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99" customFormat="1" ht="15" customHeight="1">
      <c r="A56" s="99" t="s">
        <v>165</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s="99" customFormat="1" ht="15" customHeight="1">
      <c r="A57" s="115" t="s">
        <v>269</v>
      </c>
      <c r="B57" s="106"/>
      <c r="C57" s="106"/>
      <c r="D57" s="106"/>
      <c r="E57" s="106"/>
      <c r="F57" s="106"/>
      <c r="G57" s="106"/>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row>
    <row r="58" spans="1:40" s="99" customFormat="1" ht="15" customHeight="1">
      <c r="A58" s="99" t="s">
        <v>270</v>
      </c>
      <c r="B58" s="106"/>
      <c r="C58" s="106"/>
      <c r="D58" s="106"/>
      <c r="E58" s="106"/>
      <c r="F58" s="106"/>
      <c r="G58" s="106"/>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row>
    <row r="59" spans="1:40" s="99" customFormat="1" ht="15" customHeight="1">
      <c r="A59" s="99" t="s">
        <v>271</v>
      </c>
      <c r="B59" s="106"/>
      <c r="C59" s="106"/>
      <c r="D59" s="106"/>
      <c r="E59" s="106"/>
      <c r="F59" s="106"/>
      <c r="G59" s="106"/>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row>
    <row r="60" spans="1:40" ht="15" customHeight="1">
      <c r="A60" s="99" t="s">
        <v>168</v>
      </c>
      <c r="B60" s="107"/>
      <c r="C60" s="99"/>
      <c r="D60" s="99"/>
      <c r="E60" s="99"/>
      <c r="F60" s="99"/>
      <c r="G60" s="99"/>
    </row>
    <row r="61" spans="1:40" ht="15" customHeight="1">
      <c r="A61" s="99" t="s">
        <v>272</v>
      </c>
      <c r="B61" s="107"/>
      <c r="C61" s="99"/>
      <c r="D61" s="99"/>
      <c r="E61" s="99"/>
      <c r="F61" s="99"/>
      <c r="G61" s="99"/>
    </row>
    <row r="62" spans="1:40" ht="15" customHeight="1">
      <c r="A62" s="99"/>
      <c r="B62" s="88" t="s">
        <v>170</v>
      </c>
      <c r="C62" s="351" t="s">
        <v>171</v>
      </c>
      <c r="D62" s="351"/>
      <c r="E62" s="351"/>
      <c r="F62" s="99"/>
      <c r="G62" s="99"/>
    </row>
    <row r="63" spans="1:40" ht="15" customHeight="1">
      <c r="A63" s="99"/>
      <c r="B63" s="108" t="s">
        <v>172</v>
      </c>
      <c r="C63" s="347" t="s">
        <v>173</v>
      </c>
      <c r="D63" s="347"/>
      <c r="E63" s="347"/>
      <c r="F63" s="99"/>
      <c r="G63" s="99"/>
    </row>
    <row r="64" spans="1:40" ht="15" customHeight="1">
      <c r="A64" s="99"/>
      <c r="B64" s="108" t="s">
        <v>174</v>
      </c>
      <c r="C64" s="347" t="s">
        <v>175</v>
      </c>
      <c r="D64" s="347"/>
      <c r="E64" s="347"/>
      <c r="F64" s="99"/>
      <c r="G64" s="99"/>
    </row>
    <row r="65" spans="1:7" ht="15" customHeight="1">
      <c r="A65" s="99"/>
      <c r="B65" s="108" t="s">
        <v>176</v>
      </c>
      <c r="C65" s="347" t="s">
        <v>177</v>
      </c>
      <c r="D65" s="347"/>
      <c r="E65" s="347"/>
      <c r="F65" s="99"/>
      <c r="G65" s="99"/>
    </row>
    <row r="66" spans="1:7" ht="15" customHeight="1">
      <c r="A66" s="99"/>
      <c r="B66" s="108" t="s">
        <v>178</v>
      </c>
      <c r="C66" s="347" t="s">
        <v>179</v>
      </c>
      <c r="D66" s="347"/>
      <c r="E66" s="347"/>
      <c r="F66" s="99"/>
      <c r="G66" s="99"/>
    </row>
    <row r="67" spans="1:7" ht="15" customHeight="1">
      <c r="A67" s="99"/>
      <c r="B67" s="99" t="s">
        <v>180</v>
      </c>
      <c r="C67" s="99"/>
      <c r="D67" s="99"/>
      <c r="E67" s="99"/>
      <c r="F67" s="99"/>
      <c r="G67" s="99"/>
    </row>
    <row r="68" spans="1:7" ht="15" customHeight="1">
      <c r="A68" s="99"/>
      <c r="B68" s="99" t="s">
        <v>181</v>
      </c>
      <c r="C68" s="99"/>
      <c r="D68" s="99"/>
      <c r="E68" s="99"/>
      <c r="F68" s="99"/>
      <c r="G68" s="99"/>
    </row>
    <row r="69" spans="1:7" ht="15" customHeight="1">
      <c r="A69" s="99"/>
      <c r="B69" s="99" t="s">
        <v>182</v>
      </c>
      <c r="C69" s="99"/>
      <c r="D69" s="99"/>
      <c r="E69" s="99"/>
      <c r="F69" s="99"/>
      <c r="G69" s="99"/>
    </row>
    <row r="70" spans="1:7" ht="15" customHeight="1">
      <c r="A70" s="99" t="s">
        <v>273</v>
      </c>
      <c r="B70" s="107"/>
      <c r="C70" s="99"/>
      <c r="D70" s="99"/>
      <c r="E70" s="99"/>
      <c r="F70" s="99"/>
      <c r="G70" s="99"/>
    </row>
    <row r="71" spans="1:7" ht="15" customHeight="1">
      <c r="A71" s="99" t="s">
        <v>244</v>
      </c>
      <c r="B71" s="107"/>
      <c r="C71" s="99"/>
      <c r="D71" s="99"/>
      <c r="E71" s="99"/>
      <c r="F71" s="99"/>
      <c r="G71" s="99"/>
    </row>
    <row r="72" spans="1:7" ht="15" customHeight="1">
      <c r="A72" s="99" t="s">
        <v>185</v>
      </c>
      <c r="B72" s="107"/>
      <c r="C72" s="99"/>
      <c r="D72" s="99"/>
      <c r="E72" s="99"/>
      <c r="F72" s="99"/>
      <c r="G72" s="99"/>
    </row>
    <row r="73" spans="1:7" ht="15" customHeight="1">
      <c r="A73" s="99" t="s">
        <v>274</v>
      </c>
      <c r="B73" s="107"/>
      <c r="C73" s="99"/>
      <c r="D73" s="99"/>
      <c r="E73" s="99"/>
      <c r="F73" s="99"/>
      <c r="G73" s="99"/>
    </row>
    <row r="74" spans="1:7" ht="15" customHeight="1">
      <c r="A74" s="99" t="s">
        <v>275</v>
      </c>
      <c r="B74" s="107"/>
      <c r="C74" s="99"/>
      <c r="D74" s="99"/>
      <c r="E74" s="99"/>
      <c r="F74" s="99"/>
      <c r="G74" s="99"/>
    </row>
    <row r="75" spans="1:7" ht="15" customHeight="1">
      <c r="A75" s="99" t="s">
        <v>276</v>
      </c>
      <c r="B75" s="107"/>
      <c r="C75" s="99"/>
      <c r="D75" s="99"/>
      <c r="E75" s="99"/>
      <c r="F75" s="99"/>
      <c r="G75" s="99"/>
    </row>
    <row r="76" spans="1:7" ht="15" customHeight="1">
      <c r="A76" s="99"/>
      <c r="B76" s="99" t="s">
        <v>189</v>
      </c>
      <c r="C76" s="99"/>
      <c r="D76" s="99"/>
      <c r="E76" s="99"/>
      <c r="F76" s="99"/>
      <c r="G76" s="99"/>
    </row>
    <row r="77" spans="1:7" ht="15" customHeight="1">
      <c r="A77" s="99"/>
      <c r="B77" s="99" t="s">
        <v>190</v>
      </c>
      <c r="C77" s="99"/>
      <c r="D77" s="99"/>
      <c r="E77" s="99"/>
      <c r="F77" s="99"/>
      <c r="G77" s="99"/>
    </row>
    <row r="78" spans="1:7" ht="15" customHeight="1">
      <c r="A78" s="99" t="s">
        <v>285</v>
      </c>
      <c r="B78" s="107"/>
      <c r="C78" s="99"/>
      <c r="D78" s="99"/>
      <c r="E78" s="99"/>
      <c r="F78" s="99"/>
      <c r="G78" s="99"/>
    </row>
    <row r="79" spans="1:7" ht="15" customHeight="1">
      <c r="A79" s="99" t="s">
        <v>192</v>
      </c>
      <c r="B79" s="107"/>
      <c r="C79" s="99"/>
      <c r="D79" s="99"/>
      <c r="E79" s="99"/>
      <c r="F79" s="99"/>
      <c r="G79" s="99"/>
    </row>
    <row r="80" spans="1:7" ht="15" customHeight="1">
      <c r="A80" s="99" t="s">
        <v>286</v>
      </c>
      <c r="B80" s="107"/>
      <c r="C80" s="99"/>
      <c r="D80" s="99"/>
      <c r="E80" s="99"/>
      <c r="F80" s="99"/>
      <c r="G80" s="99"/>
    </row>
    <row r="81" spans="1:7" ht="15" customHeight="1">
      <c r="A81" s="99" t="s">
        <v>287</v>
      </c>
      <c r="B81" s="107"/>
      <c r="C81" s="99"/>
      <c r="D81" s="99"/>
      <c r="E81" s="99"/>
      <c r="F81" s="99"/>
      <c r="G81" s="99"/>
    </row>
    <row r="82" spans="1:7" ht="15" customHeight="1">
      <c r="A82" s="99" t="s">
        <v>195</v>
      </c>
      <c r="B82" s="107"/>
      <c r="C82" s="99"/>
      <c r="D82" s="99"/>
      <c r="E82" s="99"/>
      <c r="F82" s="99"/>
      <c r="G82" s="99"/>
    </row>
    <row r="83" spans="1:7" ht="15" customHeight="1">
      <c r="A83" s="99" t="s">
        <v>196</v>
      </c>
      <c r="B83" s="107"/>
      <c r="C83" s="99"/>
      <c r="D83" s="99"/>
      <c r="E83" s="99"/>
      <c r="F83" s="99"/>
      <c r="G83" s="99"/>
    </row>
    <row r="84" spans="1:7" ht="15" customHeight="1">
      <c r="A84" s="99" t="s">
        <v>280</v>
      </c>
      <c r="B84" s="107"/>
      <c r="C84" s="99"/>
      <c r="D84" s="99"/>
      <c r="E84" s="99"/>
      <c r="F84" s="99"/>
      <c r="G84" s="99"/>
    </row>
    <row r="85" spans="1:7" ht="15" customHeight="1">
      <c r="A85" s="99" t="s">
        <v>281</v>
      </c>
      <c r="B85" s="107"/>
      <c r="C85" s="99"/>
      <c r="D85" s="99"/>
      <c r="E85" s="99"/>
      <c r="F85" s="99"/>
      <c r="G85" s="99"/>
    </row>
  </sheetData>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34:E34"/>
    <mergeCell ref="AM34:AN34"/>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1"/>
  <dataValidations count="8">
    <dataValidation type="list" allowBlank="1" showInputMessage="1" showErrorMessage="1" sqref="C12:C31" xr:uid="{9766A944-FBF0-4C40-8B95-CF127EA6F4C9}">
      <formula1>"A,B,C,D"</formula1>
    </dataValidation>
    <dataValidation operator="greaterThanOrEqual" allowBlank="1" showInputMessage="1" showErrorMessage="1" sqref="I46 AJ40:AJ41 AL40 L42 L46 I42" xr:uid="{CAE7D117-1C31-4220-B315-516D72C275AF}"/>
    <dataValidation type="whole" operator="greaterThanOrEqual" allowBlank="1" showInputMessage="1" showErrorMessage="1" sqref="I40:I41 D40:F41 AG40:AG41 AD40:AD41 AA40:AA41 X40:X41 U40:U41 R40:R41 O40:O41 L40:L41" xr:uid="{B4D5DF4E-F298-4BA8-91C0-CE87D1F78976}">
      <formula1>0</formula1>
    </dataValidation>
    <dataValidation type="list" allowBlank="1" showInputMessage="1" showErrorMessage="1" sqref="AK4:AN4" xr:uid="{AE0C7AD5-3BD5-4223-AC33-02D4813679DC}">
      <formula1>"予定,実績"</formula1>
    </dataValidation>
    <dataValidation type="list" allowBlank="1" showInputMessage="1" showErrorMessage="1" sqref="AK3:AN3" xr:uid="{E8E904E7-77E2-49CE-99C7-38919729F1ED}">
      <formula1>"４週,歴月"</formula1>
    </dataValidation>
    <dataValidation type="list" allowBlank="1" showInputMessage="1" sqref="B14:B31" xr:uid="{90DE8C1D-6557-4B2F-BABE-DECE959208C0}">
      <formula1>INDIRECT($AK$1)</formula1>
    </dataValidation>
    <dataValidation allowBlank="1" showInputMessage="1" sqref="B12:B13" xr:uid="{3027EEC7-9DF0-4F96-B5A6-886180D8ADEF}"/>
    <dataValidation type="list" allowBlank="1" showInputMessage="1" showErrorMessage="1" sqref="AK5:AN5" xr:uid="{BCEE4092-0DBD-42A4-9181-3109BEACCB4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5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B8052-E8D8-41E9-8F10-0F6E8698B8DB}">
  <sheetPr>
    <tabColor theme="5"/>
  </sheetPr>
  <dimension ref="A1:AO85"/>
  <sheetViews>
    <sheetView showGridLines="0" view="pageBreakPreview" topLeftCell="A26" zoomScaleNormal="106" zoomScaleSheetLayoutView="100" workbookViewId="0">
      <selection activeCell="A34" sqref="A34:XFD34"/>
    </sheetView>
  </sheetViews>
  <sheetFormatPr defaultColWidth="8.25" defaultRowHeight="21" customHeight="1"/>
  <cols>
    <col min="1" max="1" width="2.58203125" style="81" customWidth="1"/>
    <col min="2" max="2" width="15" style="75" customWidth="1"/>
    <col min="3" max="3" width="6.58203125" style="81" customWidth="1"/>
    <col min="4" max="5" width="7.58203125" style="81" customWidth="1"/>
    <col min="6" max="36" width="2.58203125" style="81" customWidth="1"/>
    <col min="37" max="37" width="6.58203125" style="81" customWidth="1"/>
    <col min="38" max="38" width="7.33203125" style="81" customWidth="1"/>
    <col min="39" max="39" width="7.58203125" style="81" customWidth="1"/>
    <col min="40" max="40" width="5.58203125" style="81" customWidth="1"/>
    <col min="41" max="41" width="4.33203125" style="81" customWidth="1"/>
    <col min="42" max="59" width="2.33203125" style="81" customWidth="1"/>
    <col min="60"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357</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T5" s="83"/>
      <c r="U5" s="83"/>
      <c r="V5" s="83"/>
      <c r="W5" s="83"/>
      <c r="Y5" s="84"/>
      <c r="Z5" s="84"/>
      <c r="AA5" s="84"/>
      <c r="AB5" s="78"/>
      <c r="AC5" s="84"/>
      <c r="AD5" s="130"/>
      <c r="AE5" s="130"/>
      <c r="AF5" s="130"/>
      <c r="AG5" s="130"/>
      <c r="AH5" s="130"/>
      <c r="AI5" s="127" t="s">
        <v>251</v>
      </c>
      <c r="AJ5" s="131"/>
      <c r="AK5" s="411"/>
      <c r="AL5" s="411"/>
      <c r="AM5" s="411"/>
      <c r="AN5" s="411"/>
    </row>
    <row r="6" spans="1:40" ht="18" customHeight="1">
      <c r="A6" s="83"/>
      <c r="B6" s="83"/>
      <c r="C6" s="83"/>
      <c r="D6" s="83"/>
      <c r="E6" s="83"/>
      <c r="F6" s="83"/>
      <c r="G6" s="83"/>
      <c r="H6" s="83"/>
      <c r="I6" s="83"/>
      <c r="J6" s="83"/>
      <c r="K6" s="83"/>
      <c r="L6" s="83"/>
      <c r="M6" s="83"/>
      <c r="N6" s="83"/>
      <c r="O6" s="83"/>
      <c r="P6" s="83"/>
      <c r="Q6" s="83"/>
      <c r="R6" s="83"/>
      <c r="S6" s="83"/>
      <c r="U6" s="83"/>
      <c r="V6" s="83"/>
      <c r="W6" s="83"/>
      <c r="Y6" s="84"/>
      <c r="Z6" s="84"/>
      <c r="AA6" s="84"/>
      <c r="AB6" s="78"/>
      <c r="AC6" s="84"/>
      <c r="AD6" s="84"/>
      <c r="AE6" s="84"/>
      <c r="AF6" s="84"/>
      <c r="AG6" s="85" t="s">
        <v>252</v>
      </c>
      <c r="AH6" s="391"/>
      <c r="AI6" s="391"/>
      <c r="AJ6" s="391"/>
      <c r="AK6" s="84" t="s">
        <v>150</v>
      </c>
      <c r="AL6" s="109"/>
      <c r="AM6" s="84" t="s">
        <v>151</v>
      </c>
      <c r="AN6" s="78"/>
    </row>
    <row r="7" spans="1:40" ht="17.25" customHeight="1">
      <c r="A7" s="78"/>
      <c r="B7" s="86"/>
      <c r="C7" s="86"/>
      <c r="D7" s="86"/>
      <c r="E7" s="86"/>
      <c r="F7" s="86"/>
      <c r="G7" s="86"/>
      <c r="H7" s="86"/>
      <c r="I7" s="86"/>
      <c r="J7" s="86"/>
      <c r="K7" s="86"/>
      <c r="L7" s="86"/>
      <c r="M7" s="86"/>
      <c r="N7" s="86"/>
      <c r="O7" s="86"/>
      <c r="P7" s="86"/>
      <c r="Q7" s="86"/>
      <c r="R7" s="86"/>
      <c r="S7" s="86"/>
      <c r="T7" s="86"/>
      <c r="U7" s="86"/>
      <c r="V7" s="86"/>
      <c r="W7" s="86"/>
      <c r="X7" s="82"/>
      <c r="Y7" s="82"/>
      <c r="Z7" s="82"/>
      <c r="AA7" s="82"/>
      <c r="AB7" s="82"/>
      <c r="AC7" s="82"/>
      <c r="AD7" s="82"/>
      <c r="AE7" s="82"/>
      <c r="AF7" s="82"/>
      <c r="AG7" s="82"/>
      <c r="AH7" s="82"/>
      <c r="AI7" s="82"/>
      <c r="AJ7" s="82"/>
      <c r="AK7" s="82"/>
      <c r="AL7" s="82"/>
      <c r="AM7" s="78"/>
      <c r="AN7" s="78"/>
    </row>
    <row r="8" spans="1:40" ht="15" customHeight="1">
      <c r="A8" s="373" t="s">
        <v>152</v>
      </c>
      <c r="B8" s="377" t="s">
        <v>253</v>
      </c>
      <c r="C8" s="379" t="s">
        <v>254</v>
      </c>
      <c r="D8" s="351" t="s">
        <v>255</v>
      </c>
      <c r="E8" s="371" t="s">
        <v>256</v>
      </c>
      <c r="F8" s="382" t="s">
        <v>257</v>
      </c>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3" t="s">
        <v>258</v>
      </c>
      <c r="AL8" s="357" t="s">
        <v>259</v>
      </c>
      <c r="AM8" s="376" t="s">
        <v>260</v>
      </c>
      <c r="AN8" s="376"/>
    </row>
    <row r="9" spans="1:40" ht="15" customHeight="1">
      <c r="A9" s="373"/>
      <c r="B9" s="378"/>
      <c r="C9" s="380"/>
      <c r="D9" s="351"/>
      <c r="E9" s="371"/>
      <c r="F9" s="351" t="s">
        <v>1</v>
      </c>
      <c r="G9" s="351"/>
      <c r="H9" s="351"/>
      <c r="I9" s="351"/>
      <c r="J9" s="351"/>
      <c r="K9" s="351"/>
      <c r="L9" s="351"/>
      <c r="M9" s="351" t="s">
        <v>2</v>
      </c>
      <c r="N9" s="351"/>
      <c r="O9" s="351"/>
      <c r="P9" s="351"/>
      <c r="Q9" s="351"/>
      <c r="R9" s="351"/>
      <c r="S9" s="351"/>
      <c r="T9" s="351" t="s">
        <v>3</v>
      </c>
      <c r="U9" s="351"/>
      <c r="V9" s="351"/>
      <c r="W9" s="351"/>
      <c r="X9" s="351"/>
      <c r="Y9" s="351"/>
      <c r="Z9" s="351"/>
      <c r="AA9" s="351" t="s">
        <v>4</v>
      </c>
      <c r="AB9" s="351"/>
      <c r="AC9" s="351"/>
      <c r="AD9" s="351"/>
      <c r="AE9" s="351"/>
      <c r="AF9" s="351"/>
      <c r="AG9" s="351"/>
      <c r="AH9" s="351" t="s">
        <v>161</v>
      </c>
      <c r="AI9" s="351"/>
      <c r="AJ9" s="351"/>
      <c r="AK9" s="383"/>
      <c r="AL9" s="357"/>
      <c r="AM9" s="376"/>
      <c r="AN9" s="376"/>
    </row>
    <row r="10" spans="1:40" ht="15" customHeight="1">
      <c r="A10" s="373"/>
      <c r="B10" s="384" t="s">
        <v>201</v>
      </c>
      <c r="C10" s="380"/>
      <c r="D10" s="351"/>
      <c r="E10" s="371"/>
      <c r="F10" s="90">
        <f>DATE($M$2,$S$2,1)</f>
        <v>45992</v>
      </c>
      <c r="G10" s="90">
        <f>DATE($M$2,$S$2,2)</f>
        <v>45993</v>
      </c>
      <c r="H10" s="90">
        <f>DATE($M$2,$S$2,3)</f>
        <v>45994</v>
      </c>
      <c r="I10" s="90">
        <f>DATE($M$2,$S$2,4)</f>
        <v>45995</v>
      </c>
      <c r="J10" s="90">
        <f>DATE($M$2,$S$2,5)</f>
        <v>45996</v>
      </c>
      <c r="K10" s="90">
        <f>DATE($M$2,$S$2,6)</f>
        <v>45997</v>
      </c>
      <c r="L10" s="90">
        <f>DATE($M$2,$S$2,7)</f>
        <v>45998</v>
      </c>
      <c r="M10" s="90">
        <f>DATE($M$2,$S$2,8)</f>
        <v>45999</v>
      </c>
      <c r="N10" s="90">
        <f>DATE($M$2,$S$2,9)</f>
        <v>46000</v>
      </c>
      <c r="O10" s="90">
        <f>DATE($M$2,$S$2,10)</f>
        <v>46001</v>
      </c>
      <c r="P10" s="90">
        <f>DATE($M$2,$S$2,11)</f>
        <v>46002</v>
      </c>
      <c r="Q10" s="90">
        <f>DATE($M$2,$S$2,12)</f>
        <v>46003</v>
      </c>
      <c r="R10" s="90">
        <f>DATE($M$2,$S$2,13)</f>
        <v>46004</v>
      </c>
      <c r="S10" s="90">
        <f>DATE($M$2,$S$2,14)</f>
        <v>46005</v>
      </c>
      <c r="T10" s="90">
        <f>DATE($M$2,$S$2,15)</f>
        <v>46006</v>
      </c>
      <c r="U10" s="90">
        <f>DATE($M$2,$S$2,16)</f>
        <v>46007</v>
      </c>
      <c r="V10" s="90">
        <f>DATE($M$2,$S$2,17)</f>
        <v>46008</v>
      </c>
      <c r="W10" s="90">
        <f>DATE($M$2,$S$2,18)</f>
        <v>46009</v>
      </c>
      <c r="X10" s="90">
        <f>DATE($M$2,$S$2,19)</f>
        <v>46010</v>
      </c>
      <c r="Y10" s="90">
        <f>DATE($M$2,$S$2,20)</f>
        <v>46011</v>
      </c>
      <c r="Z10" s="90">
        <f>DATE($M$2,$S$2,21)</f>
        <v>46012</v>
      </c>
      <c r="AA10" s="90">
        <f>DATE($M$2,$S$2,22)</f>
        <v>46013</v>
      </c>
      <c r="AB10" s="90">
        <f>DATE($M$2,$S$2,23)</f>
        <v>46014</v>
      </c>
      <c r="AC10" s="90">
        <f>DATE($M$2,$S$2,24)</f>
        <v>46015</v>
      </c>
      <c r="AD10" s="90">
        <f>DATE($M$2,$S$2,25)</f>
        <v>46016</v>
      </c>
      <c r="AE10" s="90">
        <f>DATE($M$2,$S$2,26)</f>
        <v>46017</v>
      </c>
      <c r="AF10" s="90">
        <f>DATE($M$2,$S$2,27)</f>
        <v>46018</v>
      </c>
      <c r="AG10" s="90">
        <f>DATE($M$2,$S$2,28)</f>
        <v>46019</v>
      </c>
      <c r="AH10" s="90">
        <f>IF(DAY(EOMONTH(F10,0))&lt;29,"",DATE($M$2,$S$2,29))</f>
        <v>46020</v>
      </c>
      <c r="AI10" s="90">
        <f>IF(DAY(EOMONTH(F10,0))&lt;30,"",DATE($M$2,$S$2,30))</f>
        <v>46021</v>
      </c>
      <c r="AJ10" s="90">
        <f>IF(DAY(EOMONTH(F10,0))&lt;31,"",DATE($M$2,$S$2,31))</f>
        <v>46022</v>
      </c>
      <c r="AK10" s="383"/>
      <c r="AL10" s="357"/>
      <c r="AM10" s="376"/>
      <c r="AN10" s="376"/>
    </row>
    <row r="11" spans="1:40" ht="15" customHeight="1">
      <c r="A11" s="373"/>
      <c r="B11" s="385"/>
      <c r="C11" s="381"/>
      <c r="D11" s="351"/>
      <c r="E11" s="371"/>
      <c r="F11" s="91">
        <f>DATE($M$2,$S$2,1)</f>
        <v>45992</v>
      </c>
      <c r="G11" s="91">
        <f>DATE($M$2,$S$2,2)</f>
        <v>45993</v>
      </c>
      <c r="H11" s="91">
        <f>DATE($M$2,$S$2,3)</f>
        <v>45994</v>
      </c>
      <c r="I11" s="91">
        <f>DATE($M$2,$S$2,4)</f>
        <v>45995</v>
      </c>
      <c r="J11" s="91">
        <f>DATE($M$2,$S$2,5)</f>
        <v>45996</v>
      </c>
      <c r="K11" s="91">
        <f>DATE($M$2,$S$2,6)</f>
        <v>45997</v>
      </c>
      <c r="L11" s="91">
        <f>DATE($M$2,$S$2,7)</f>
        <v>45998</v>
      </c>
      <c r="M11" s="91">
        <f>DATE($M$2,$S$2,8)</f>
        <v>45999</v>
      </c>
      <c r="N11" s="91">
        <f>DATE($M$2,$S$2,9)</f>
        <v>46000</v>
      </c>
      <c r="O11" s="91">
        <f>DATE($M$2,$S$2,10)</f>
        <v>46001</v>
      </c>
      <c r="P11" s="91">
        <f>DATE($M$2,$S$2,11)</f>
        <v>46002</v>
      </c>
      <c r="Q11" s="91">
        <f>DATE($M$2,$S$2,12)</f>
        <v>46003</v>
      </c>
      <c r="R11" s="91">
        <f>DATE($M$2,$S$2,13)</f>
        <v>46004</v>
      </c>
      <c r="S11" s="91">
        <f>DATE($M$2,$S$2,14)</f>
        <v>46005</v>
      </c>
      <c r="T11" s="91">
        <f>DATE($M$2,$S$2,15)</f>
        <v>46006</v>
      </c>
      <c r="U11" s="91">
        <f>DATE($M$2,$S$2,16)</f>
        <v>46007</v>
      </c>
      <c r="V11" s="91">
        <f>DATE($M$2,$S$2,17)</f>
        <v>46008</v>
      </c>
      <c r="W11" s="91">
        <f>DATE($M$2,$S$2,18)</f>
        <v>46009</v>
      </c>
      <c r="X11" s="91">
        <f>DATE($M$2,$S$2,19)</f>
        <v>46010</v>
      </c>
      <c r="Y11" s="91">
        <f>DATE($M$2,$S$2,20)</f>
        <v>46011</v>
      </c>
      <c r="Z11" s="91">
        <f>DATE($M$2,$S$2,21)</f>
        <v>46012</v>
      </c>
      <c r="AA11" s="91">
        <f>DATE($M$2,$S$2,22)</f>
        <v>46013</v>
      </c>
      <c r="AB11" s="91">
        <f>DATE($M$2,$S$2,23)</f>
        <v>46014</v>
      </c>
      <c r="AC11" s="91">
        <f>DATE($M$2,$S$2,24)</f>
        <v>46015</v>
      </c>
      <c r="AD11" s="91">
        <f>DATE($M$2,$S$2,25)</f>
        <v>46016</v>
      </c>
      <c r="AE11" s="91">
        <f>DATE($M$2,$S$2,26)</f>
        <v>46017</v>
      </c>
      <c r="AF11" s="91">
        <f>DATE($M$2,$S$2,27)</f>
        <v>46018</v>
      </c>
      <c r="AG11" s="91">
        <f>DATE($M$2,$S$2,28)</f>
        <v>46019</v>
      </c>
      <c r="AH11" s="91">
        <f>IF(DAY(EOMONTH(F11,0))&lt;29,"",DATE($M$2,$S$2,29))</f>
        <v>46020</v>
      </c>
      <c r="AI11" s="91">
        <f>IF(DAY(EOMONTH(F11,0))&lt;30,"",DATE($M$2,$S$2,30))</f>
        <v>46021</v>
      </c>
      <c r="AJ11" s="91">
        <f>IF(DAY(EOMONTH(F11,0))&lt;31,"",DATE($M$2,$S$2,31))</f>
        <v>46022</v>
      </c>
      <c r="AK11" s="383"/>
      <c r="AL11" s="357"/>
      <c r="AM11" s="376"/>
      <c r="AN11" s="376"/>
    </row>
    <row r="12" spans="1:40" ht="18" customHeight="1">
      <c r="A12" s="87">
        <v>1</v>
      </c>
      <c r="B12" s="110" t="s">
        <v>202</v>
      </c>
      <c r="C12" s="92" t="s">
        <v>172</v>
      </c>
      <c r="D12" s="111"/>
      <c r="E12" s="112"/>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+SUM(F12:AJ12)</f>
        <v>0</v>
      </c>
      <c r="AL12" s="95">
        <f t="shared" ref="AL12:AL32" si="0">IF($AK$3="４週",AK12/4,AK12/(DAY(EOMONTH($F$10,0))/7))</f>
        <v>0</v>
      </c>
      <c r="AM12" s="370"/>
      <c r="AN12" s="370"/>
    </row>
    <row r="13" spans="1:40" ht="18" customHeight="1">
      <c r="A13" s="87">
        <v>2</v>
      </c>
      <c r="B13" s="110" t="s">
        <v>217</v>
      </c>
      <c r="C13" s="92" t="s">
        <v>174</v>
      </c>
      <c r="D13" s="111"/>
      <c r="E13" s="112"/>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ref="AK13:AK32" si="1">+SUM(F13:AJ13)</f>
        <v>0</v>
      </c>
      <c r="AL13" s="95">
        <f t="shared" si="0"/>
        <v>0</v>
      </c>
      <c r="AM13" s="370"/>
      <c r="AN13" s="370"/>
    </row>
    <row r="14" spans="1:40" ht="18" customHeight="1">
      <c r="A14" s="87">
        <v>3</v>
      </c>
      <c r="B14" s="110" t="s">
        <v>262</v>
      </c>
      <c r="C14" s="92" t="s">
        <v>176</v>
      </c>
      <c r="D14" s="111"/>
      <c r="E14" s="112"/>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1"/>
        <v>0</v>
      </c>
      <c r="AL14" s="95">
        <f t="shared" si="0"/>
        <v>0</v>
      </c>
      <c r="AM14" s="370"/>
      <c r="AN14" s="370"/>
    </row>
    <row r="15" spans="1:40" ht="18" customHeight="1">
      <c r="A15" s="87">
        <v>4</v>
      </c>
      <c r="B15" s="110" t="s">
        <v>283</v>
      </c>
      <c r="C15" s="92" t="s">
        <v>178</v>
      </c>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1"/>
        <v>0</v>
      </c>
      <c r="AL15" s="95">
        <f t="shared" si="0"/>
        <v>0</v>
      </c>
      <c r="AM15" s="370"/>
      <c r="AN15" s="370"/>
    </row>
    <row r="16" spans="1:40" ht="18" customHeight="1">
      <c r="A16" s="87">
        <v>5</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1"/>
        <v>0</v>
      </c>
      <c r="AL16" s="95">
        <f t="shared" si="0"/>
        <v>0</v>
      </c>
      <c r="AM16" s="370"/>
      <c r="AN16" s="370"/>
    </row>
    <row r="17" spans="1:40" ht="18" customHeight="1">
      <c r="A17" s="87">
        <v>6</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1"/>
        <v>0</v>
      </c>
      <c r="AL17" s="95">
        <f t="shared" si="0"/>
        <v>0</v>
      </c>
      <c r="AM17" s="370"/>
      <c r="AN17" s="370"/>
    </row>
    <row r="18" spans="1:40" ht="18" customHeight="1">
      <c r="A18" s="87">
        <v>7</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1"/>
        <v>0</v>
      </c>
      <c r="AL18" s="95">
        <f t="shared" si="0"/>
        <v>0</v>
      </c>
      <c r="AM18" s="370"/>
      <c r="AN18" s="370"/>
    </row>
    <row r="19" spans="1:40" ht="18" customHeight="1">
      <c r="A19" s="87">
        <v>8</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1"/>
        <v>0</v>
      </c>
      <c r="AL19" s="95">
        <f t="shared" si="0"/>
        <v>0</v>
      </c>
      <c r="AM19" s="370"/>
      <c r="AN19" s="370"/>
    </row>
    <row r="20" spans="1:40" ht="18" customHeight="1">
      <c r="A20" s="87">
        <v>9</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1"/>
        <v>0</v>
      </c>
      <c r="AL20" s="95">
        <f t="shared" si="0"/>
        <v>0</v>
      </c>
      <c r="AM20" s="370"/>
      <c r="AN20" s="370"/>
    </row>
    <row r="21" spans="1:40" ht="18" customHeight="1">
      <c r="A21" s="87">
        <v>10</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1"/>
        <v>0</v>
      </c>
      <c r="AL21" s="95">
        <f t="shared" si="0"/>
        <v>0</v>
      </c>
      <c r="AM21" s="370"/>
      <c r="AN21" s="370"/>
    </row>
    <row r="22" spans="1:40" ht="18" customHeight="1">
      <c r="A22" s="87">
        <v>11</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1"/>
        <v>0</v>
      </c>
      <c r="AL22" s="95">
        <f t="shared" si="0"/>
        <v>0</v>
      </c>
      <c r="AM22" s="370"/>
      <c r="AN22" s="370"/>
    </row>
    <row r="23" spans="1:40" ht="18" customHeight="1">
      <c r="A23" s="87">
        <v>12</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1"/>
        <v>0</v>
      </c>
      <c r="AL23" s="95">
        <f t="shared" si="0"/>
        <v>0</v>
      </c>
      <c r="AM23" s="370"/>
      <c r="AN23" s="370"/>
    </row>
    <row r="24" spans="1:40" ht="18" customHeight="1">
      <c r="A24" s="87">
        <v>13</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1"/>
        <v>0</v>
      </c>
      <c r="AL24" s="95">
        <f t="shared" si="0"/>
        <v>0</v>
      </c>
      <c r="AM24" s="370"/>
      <c r="AN24" s="370"/>
    </row>
    <row r="25" spans="1:40" ht="18" customHeight="1">
      <c r="A25" s="87">
        <v>14</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1"/>
        <v>0</v>
      </c>
      <c r="AL25" s="95">
        <f t="shared" si="0"/>
        <v>0</v>
      </c>
      <c r="AM25" s="370"/>
      <c r="AN25" s="370"/>
    </row>
    <row r="26" spans="1:40" ht="18" customHeight="1">
      <c r="A26" s="87">
        <v>15</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1"/>
        <v>0</v>
      </c>
      <c r="AL26" s="95">
        <f t="shared" si="0"/>
        <v>0</v>
      </c>
      <c r="AM26" s="370"/>
      <c r="AN26" s="370"/>
    </row>
    <row r="27" spans="1:40" ht="18" customHeight="1">
      <c r="A27" s="87">
        <v>16</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1"/>
        <v>0</v>
      </c>
      <c r="AL27" s="95">
        <f t="shared" si="0"/>
        <v>0</v>
      </c>
      <c r="AM27" s="370"/>
      <c r="AN27" s="370"/>
    </row>
    <row r="28" spans="1:40" ht="18" customHeight="1">
      <c r="A28" s="87">
        <v>17</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1"/>
        <v>0</v>
      </c>
      <c r="AL28" s="95">
        <f t="shared" si="0"/>
        <v>0</v>
      </c>
      <c r="AM28" s="370"/>
      <c r="AN28" s="370"/>
    </row>
    <row r="29" spans="1:40" ht="18" customHeight="1">
      <c r="A29" s="87">
        <v>18</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1"/>
        <v>0</v>
      </c>
      <c r="AL29" s="95">
        <f t="shared" si="0"/>
        <v>0</v>
      </c>
      <c r="AM29" s="370"/>
      <c r="AN29" s="370"/>
    </row>
    <row r="30" spans="1:40" ht="18" customHeight="1">
      <c r="A30" s="87">
        <v>19</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1"/>
        <v>0</v>
      </c>
      <c r="AL30" s="95">
        <f t="shared" si="0"/>
        <v>0</v>
      </c>
      <c r="AM30" s="370"/>
      <c r="AN30" s="370"/>
    </row>
    <row r="31" spans="1:40" ht="18" customHeight="1">
      <c r="A31" s="87">
        <v>20</v>
      </c>
      <c r="B31" s="110"/>
      <c r="C31" s="92"/>
      <c r="D31" s="111"/>
      <c r="E31" s="112"/>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4">
        <f t="shared" si="1"/>
        <v>0</v>
      </c>
      <c r="AL31" s="95">
        <f t="shared" si="0"/>
        <v>0</v>
      </c>
      <c r="AM31" s="370"/>
      <c r="AN31" s="370"/>
    </row>
    <row r="32" spans="1:40" ht="18" customHeight="1">
      <c r="A32" s="371" t="s">
        <v>36</v>
      </c>
      <c r="B32" s="372"/>
      <c r="C32" s="372"/>
      <c r="D32" s="372"/>
      <c r="E32" s="372"/>
      <c r="F32" s="96">
        <f>+SUM(F12:F31)</f>
        <v>0</v>
      </c>
      <c r="G32" s="96">
        <f t="shared" ref="G32:AJ32" si="2">+SUM(G12:G31)</f>
        <v>0</v>
      </c>
      <c r="H32" s="96">
        <f t="shared" si="2"/>
        <v>0</v>
      </c>
      <c r="I32" s="96">
        <f t="shared" si="2"/>
        <v>0</v>
      </c>
      <c r="J32" s="96">
        <f t="shared" si="2"/>
        <v>0</v>
      </c>
      <c r="K32" s="96">
        <f t="shared" si="2"/>
        <v>0</v>
      </c>
      <c r="L32" s="96">
        <f t="shared" si="2"/>
        <v>0</v>
      </c>
      <c r="M32" s="96">
        <f t="shared" si="2"/>
        <v>0</v>
      </c>
      <c r="N32" s="96">
        <f t="shared" si="2"/>
        <v>0</v>
      </c>
      <c r="O32" s="96">
        <f t="shared" si="2"/>
        <v>0</v>
      </c>
      <c r="P32" s="96">
        <f t="shared" si="2"/>
        <v>0</v>
      </c>
      <c r="Q32" s="96">
        <f t="shared" si="2"/>
        <v>0</v>
      </c>
      <c r="R32" s="96">
        <f t="shared" si="2"/>
        <v>0</v>
      </c>
      <c r="S32" s="96">
        <f t="shared" si="2"/>
        <v>0</v>
      </c>
      <c r="T32" s="96">
        <f t="shared" si="2"/>
        <v>0</v>
      </c>
      <c r="U32" s="96">
        <f t="shared" si="2"/>
        <v>0</v>
      </c>
      <c r="V32" s="96">
        <f t="shared" si="2"/>
        <v>0</v>
      </c>
      <c r="W32" s="96">
        <f t="shared" si="2"/>
        <v>0</v>
      </c>
      <c r="X32" s="96">
        <f t="shared" si="2"/>
        <v>0</v>
      </c>
      <c r="Y32" s="96">
        <f t="shared" si="2"/>
        <v>0</v>
      </c>
      <c r="Z32" s="96">
        <f t="shared" si="2"/>
        <v>0</v>
      </c>
      <c r="AA32" s="96">
        <f t="shared" si="2"/>
        <v>0</v>
      </c>
      <c r="AB32" s="96">
        <f t="shared" si="2"/>
        <v>0</v>
      </c>
      <c r="AC32" s="96">
        <f t="shared" si="2"/>
        <v>0</v>
      </c>
      <c r="AD32" s="96">
        <f t="shared" si="2"/>
        <v>0</v>
      </c>
      <c r="AE32" s="96">
        <f t="shared" si="2"/>
        <v>0</v>
      </c>
      <c r="AF32" s="96">
        <f t="shared" si="2"/>
        <v>0</v>
      </c>
      <c r="AG32" s="96">
        <f t="shared" si="2"/>
        <v>0</v>
      </c>
      <c r="AH32" s="96">
        <f t="shared" si="2"/>
        <v>0</v>
      </c>
      <c r="AI32" s="96">
        <f t="shared" si="2"/>
        <v>0</v>
      </c>
      <c r="AJ32" s="96">
        <f t="shared" si="2"/>
        <v>0</v>
      </c>
      <c r="AK32" s="94">
        <f t="shared" si="1"/>
        <v>0</v>
      </c>
      <c r="AL32" s="95">
        <f t="shared" si="0"/>
        <v>0</v>
      </c>
      <c r="AM32" s="373"/>
      <c r="AN32" s="373"/>
    </row>
    <row r="33" spans="1:41" ht="18" customHeight="1">
      <c r="A33" s="372" t="s">
        <v>162</v>
      </c>
      <c r="B33" s="372"/>
      <c r="C33" s="372"/>
      <c r="D33" s="372"/>
      <c r="E33" s="374"/>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6"/>
      <c r="AL33" s="98"/>
      <c r="AM33" s="373"/>
      <c r="AN33" s="373"/>
    </row>
    <row r="34" spans="1:41" ht="15" customHeight="1">
      <c r="A34" s="351" t="s">
        <v>359</v>
      </c>
      <c r="B34" s="351"/>
      <c r="C34" s="351"/>
      <c r="D34" s="351"/>
      <c r="E34" s="351"/>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7"/>
      <c r="AL34" s="137"/>
      <c r="AM34" s="375"/>
      <c r="AN34" s="375"/>
    </row>
    <row r="35" spans="1:41"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1" ht="15" customHeight="1">
      <c r="A36" s="86"/>
      <c r="B36" s="86"/>
      <c r="C36" s="86"/>
      <c r="D36" s="86"/>
      <c r="E36" s="86"/>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86"/>
      <c r="AL36" s="86"/>
      <c r="AM36" s="78"/>
    </row>
    <row r="37" spans="1:41" ht="15" customHeight="1">
      <c r="A37" s="86"/>
      <c r="B37" s="86"/>
      <c r="C37" s="86"/>
      <c r="D37" s="86"/>
      <c r="E37" s="86"/>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86"/>
      <c r="AL37" s="86"/>
      <c r="AM37" s="78"/>
    </row>
    <row r="38" spans="1:41" ht="21" customHeight="1">
      <c r="A38" s="77" t="s">
        <v>220</v>
      </c>
      <c r="B38" s="86"/>
      <c r="C38" s="86"/>
      <c r="D38" s="86"/>
      <c r="E38" s="86"/>
      <c r="F38" s="86"/>
      <c r="G38" s="99"/>
      <c r="H38" s="99"/>
      <c r="I38" s="99"/>
      <c r="J38" s="99"/>
      <c r="K38" s="99"/>
      <c r="L38" s="99"/>
      <c r="M38" s="99"/>
      <c r="N38" s="99"/>
      <c r="O38" s="99"/>
      <c r="AM38" s="86"/>
      <c r="AN38" s="78"/>
    </row>
    <row r="39" spans="1:41" ht="25" customHeight="1">
      <c r="A39" s="351"/>
      <c r="B39" s="351"/>
      <c r="C39" s="351"/>
      <c r="D39" s="121">
        <v>4</v>
      </c>
      <c r="E39" s="121">
        <v>5</v>
      </c>
      <c r="F39" s="369">
        <v>6</v>
      </c>
      <c r="G39" s="369"/>
      <c r="H39" s="369"/>
      <c r="I39" s="369">
        <v>7</v>
      </c>
      <c r="J39" s="369"/>
      <c r="K39" s="369"/>
      <c r="L39" s="369">
        <v>8</v>
      </c>
      <c r="M39" s="369"/>
      <c r="N39" s="369"/>
      <c r="O39" s="369">
        <v>9</v>
      </c>
      <c r="P39" s="369"/>
      <c r="Q39" s="369"/>
      <c r="R39" s="369">
        <v>10</v>
      </c>
      <c r="S39" s="369"/>
      <c r="T39" s="369"/>
      <c r="U39" s="369">
        <v>11</v>
      </c>
      <c r="V39" s="369"/>
      <c r="W39" s="369"/>
      <c r="X39" s="369">
        <v>12</v>
      </c>
      <c r="Y39" s="369"/>
      <c r="Z39" s="369"/>
      <c r="AA39" s="369">
        <v>1</v>
      </c>
      <c r="AB39" s="369"/>
      <c r="AC39" s="369"/>
      <c r="AD39" s="369">
        <v>2</v>
      </c>
      <c r="AE39" s="369"/>
      <c r="AF39" s="369"/>
      <c r="AG39" s="369">
        <v>3</v>
      </c>
      <c r="AH39" s="369"/>
      <c r="AI39" s="369"/>
      <c r="AJ39" s="351" t="s">
        <v>5</v>
      </c>
      <c r="AK39" s="351"/>
      <c r="AL39" s="89" t="s">
        <v>221</v>
      </c>
      <c r="AM39" s="113"/>
      <c r="AN39" s="113"/>
      <c r="AO39" s="113"/>
    </row>
    <row r="40" spans="1:41" ht="18" customHeight="1">
      <c r="A40" s="360" t="s">
        <v>222</v>
      </c>
      <c r="B40" s="360"/>
      <c r="C40" s="360"/>
      <c r="D40" s="93"/>
      <c r="E40" s="93"/>
      <c r="F40" s="408"/>
      <c r="G40" s="409"/>
      <c r="H40" s="410"/>
      <c r="I40" s="408"/>
      <c r="J40" s="409"/>
      <c r="K40" s="410"/>
      <c r="L40" s="408"/>
      <c r="M40" s="409"/>
      <c r="N40" s="410"/>
      <c r="O40" s="408"/>
      <c r="P40" s="409"/>
      <c r="Q40" s="410"/>
      <c r="R40" s="408"/>
      <c r="S40" s="409"/>
      <c r="T40" s="410"/>
      <c r="U40" s="408"/>
      <c r="V40" s="409"/>
      <c r="W40" s="410"/>
      <c r="X40" s="408"/>
      <c r="Y40" s="409"/>
      <c r="Z40" s="410"/>
      <c r="AA40" s="408"/>
      <c r="AB40" s="409"/>
      <c r="AC40" s="410"/>
      <c r="AD40" s="408"/>
      <c r="AE40" s="409"/>
      <c r="AF40" s="410"/>
      <c r="AG40" s="408"/>
      <c r="AH40" s="409"/>
      <c r="AI40" s="410"/>
      <c r="AJ40" s="347">
        <f>SUM(D40:AI40)</f>
        <v>0</v>
      </c>
      <c r="AK40" s="347"/>
      <c r="AL40" s="366" t="e">
        <f>ROUNDUP(AJ40/AJ41,1)</f>
        <v>#DIV/0!</v>
      </c>
      <c r="AM40" s="113"/>
      <c r="AN40" s="113"/>
      <c r="AO40" s="113"/>
    </row>
    <row r="41" spans="1:41" ht="18" customHeight="1">
      <c r="A41" s="360" t="s">
        <v>223</v>
      </c>
      <c r="B41" s="360"/>
      <c r="C41" s="360"/>
      <c r="D41" s="93"/>
      <c r="E41" s="93"/>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47">
        <f>+SUM(D41:AI41)</f>
        <v>0</v>
      </c>
      <c r="AK41" s="347"/>
      <c r="AL41" s="368"/>
      <c r="AM41" s="113"/>
      <c r="AN41" s="113"/>
      <c r="AO41" s="113"/>
    </row>
    <row r="42" spans="1:41" ht="5.15" customHeight="1">
      <c r="A42" s="106"/>
      <c r="B42" s="106"/>
      <c r="C42" s="106"/>
      <c r="D42" s="113"/>
      <c r="E42" s="113"/>
      <c r="F42" s="113"/>
      <c r="G42" s="113"/>
      <c r="H42" s="113"/>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114"/>
      <c r="AK42" s="99"/>
      <c r="AL42" s="86"/>
      <c r="AM42" s="86"/>
      <c r="AN42" s="78"/>
    </row>
    <row r="43" spans="1:41" ht="18" customHeight="1">
      <c r="A43" s="77" t="s">
        <v>205</v>
      </c>
      <c r="B43" s="99"/>
      <c r="D43" s="99"/>
      <c r="E43" s="99"/>
      <c r="F43" s="99"/>
      <c r="G43" s="99"/>
      <c r="H43" s="99"/>
      <c r="I43" s="113"/>
      <c r="J43" s="113"/>
      <c r="K43" s="113"/>
      <c r="L43" s="113"/>
      <c r="M43" s="113"/>
      <c r="N43" s="113"/>
      <c r="O43" s="99"/>
      <c r="P43" s="99"/>
      <c r="Q43" s="99"/>
      <c r="R43" s="99"/>
      <c r="S43" s="99"/>
      <c r="T43" s="99"/>
      <c r="U43" s="99"/>
      <c r="V43" s="99"/>
      <c r="W43" s="86"/>
      <c r="X43" s="99"/>
      <c r="Y43" s="99"/>
      <c r="Z43" s="99"/>
      <c r="AA43" s="99"/>
      <c r="AB43" s="99"/>
      <c r="AC43" s="99"/>
      <c r="AD43" s="99"/>
      <c r="AE43" s="99"/>
      <c r="AF43" s="99"/>
      <c r="AG43" s="99"/>
      <c r="AH43" s="99"/>
      <c r="AI43" s="99"/>
      <c r="AJ43" s="114"/>
      <c r="AK43" s="99"/>
      <c r="AL43" s="86"/>
      <c r="AM43" s="86"/>
      <c r="AN43" s="78"/>
    </row>
    <row r="44" spans="1:41" ht="25" customHeight="1">
      <c r="A44" s="351" t="s">
        <v>206</v>
      </c>
      <c r="B44" s="351"/>
      <c r="C44" s="351" t="s">
        <v>217</v>
      </c>
      <c r="D44" s="351"/>
      <c r="E44" s="357" t="s">
        <v>263</v>
      </c>
      <c r="F44" s="357"/>
      <c r="G44" s="357"/>
      <c r="H44" s="357"/>
      <c r="I44" s="113"/>
      <c r="J44" s="113"/>
      <c r="K44" s="113"/>
      <c r="L44" s="113"/>
      <c r="M44" s="113"/>
      <c r="N44" s="113"/>
      <c r="O44" s="113"/>
      <c r="P44" s="113"/>
      <c r="Q44" s="113"/>
      <c r="R44" s="113"/>
      <c r="S44" s="113"/>
      <c r="T44" s="113"/>
      <c r="U44" s="113"/>
      <c r="W44" s="86"/>
      <c r="X44" s="99"/>
      <c r="Y44" s="99"/>
      <c r="Z44" s="99"/>
      <c r="AA44" s="99"/>
      <c r="AB44" s="99"/>
      <c r="AC44" s="99"/>
      <c r="AD44" s="99"/>
      <c r="AE44" s="99"/>
      <c r="AF44" s="99"/>
      <c r="AG44" s="99"/>
      <c r="AH44" s="99"/>
      <c r="AI44" s="99"/>
      <c r="AJ44" s="114"/>
      <c r="AK44" s="99"/>
      <c r="AL44" s="86"/>
      <c r="AM44" s="86"/>
      <c r="AN44" s="78"/>
    </row>
    <row r="45" spans="1:41" ht="18" customHeight="1">
      <c r="A45" s="357" t="s">
        <v>207</v>
      </c>
      <c r="B45" s="357"/>
      <c r="C45" s="358" t="e">
        <f>ROUNDDOWN(IF(AL40&lt;=60,1,1+ROUNDUP((AL40-60)/40,0)),1)</f>
        <v>#DIV/0!</v>
      </c>
      <c r="D45" s="358"/>
      <c r="E45" s="358" t="e">
        <f>ROUNDDOWN(AL40/10,1)</f>
        <v>#DIV/0!</v>
      </c>
      <c r="F45" s="358"/>
      <c r="G45" s="358"/>
      <c r="H45" s="358"/>
      <c r="I45" s="113"/>
      <c r="J45" s="113"/>
      <c r="K45" s="113"/>
      <c r="L45" s="113"/>
      <c r="M45" s="113"/>
      <c r="N45" s="113"/>
      <c r="O45" s="113"/>
      <c r="P45" s="113"/>
      <c r="Q45" s="113"/>
      <c r="R45" s="113"/>
      <c r="S45" s="113"/>
      <c r="T45" s="113"/>
      <c r="U45" s="113"/>
      <c r="W45" s="86"/>
      <c r="X45" s="99"/>
      <c r="Y45" s="99"/>
      <c r="Z45" s="99"/>
      <c r="AA45" s="99"/>
      <c r="AB45" s="99"/>
      <c r="AC45" s="99"/>
      <c r="AD45" s="99"/>
      <c r="AE45" s="99"/>
      <c r="AF45" s="99"/>
      <c r="AG45" s="99"/>
      <c r="AH45" s="99"/>
      <c r="AI45" s="99"/>
      <c r="AJ45" s="114"/>
      <c r="AK45" s="99"/>
      <c r="AL45" s="86"/>
      <c r="AM45" s="86"/>
      <c r="AN45" s="78"/>
    </row>
    <row r="46" spans="1:41" ht="5.15" customHeight="1">
      <c r="A46" s="106"/>
      <c r="B46" s="106"/>
      <c r="C46" s="106"/>
      <c r="D46" s="106"/>
      <c r="E46" s="106"/>
      <c r="F46" s="106"/>
      <c r="G46" s="106"/>
      <c r="H46" s="106"/>
      <c r="I46" s="106"/>
      <c r="J46" s="99"/>
      <c r="K46" s="99"/>
      <c r="L46" s="99"/>
      <c r="M46" s="114"/>
      <c r="N46" s="99"/>
      <c r="O46" s="99"/>
      <c r="P46" s="99"/>
      <c r="Q46" s="113"/>
      <c r="W46" s="86"/>
      <c r="X46" s="99"/>
      <c r="Y46" s="99"/>
      <c r="Z46" s="99"/>
      <c r="AA46" s="99"/>
      <c r="AB46" s="99"/>
      <c r="AC46" s="99"/>
      <c r="AD46" s="99"/>
      <c r="AE46" s="99"/>
      <c r="AF46" s="99"/>
      <c r="AG46" s="99"/>
      <c r="AH46" s="99"/>
      <c r="AI46" s="99"/>
      <c r="AJ46" s="114"/>
      <c r="AK46" s="99"/>
      <c r="AL46" s="86"/>
      <c r="AM46" s="86"/>
      <c r="AN46" s="78"/>
    </row>
    <row r="47" spans="1:41" ht="21" customHeight="1">
      <c r="A47" s="77" t="s">
        <v>208</v>
      </c>
      <c r="B47" s="81"/>
      <c r="C47" s="82"/>
      <c r="D47" s="82"/>
      <c r="E47" s="82"/>
      <c r="F47" s="82"/>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82"/>
      <c r="AM47" s="82"/>
      <c r="AN47" s="78"/>
    </row>
    <row r="48" spans="1:41" ht="20.5" customHeight="1">
      <c r="A48" s="78"/>
      <c r="B48" s="86"/>
      <c r="C48" s="348" t="s">
        <v>247</v>
      </c>
      <c r="D48" s="349"/>
      <c r="E48" s="355" t="s">
        <v>289</v>
      </c>
      <c r="F48" s="355"/>
      <c r="G48" s="355"/>
      <c r="H48" s="355"/>
      <c r="I48" s="348" t="s">
        <v>290</v>
      </c>
      <c r="J48" s="349"/>
      <c r="K48" s="349"/>
      <c r="L48" s="349"/>
      <c r="M48" s="349"/>
      <c r="N48" s="350"/>
      <c r="O48" s="348" t="s">
        <v>268</v>
      </c>
      <c r="P48" s="349"/>
      <c r="Q48" s="349"/>
      <c r="R48" s="349"/>
      <c r="S48" s="349"/>
      <c r="T48" s="350"/>
      <c r="U48" s="348" t="s">
        <v>249</v>
      </c>
      <c r="V48" s="349"/>
      <c r="W48" s="349"/>
      <c r="X48" s="349"/>
      <c r="Y48" s="349"/>
      <c r="Z48" s="350"/>
      <c r="AA48" s="348" t="s">
        <v>249</v>
      </c>
      <c r="AB48" s="349"/>
      <c r="AC48" s="349"/>
      <c r="AD48" s="349"/>
      <c r="AE48" s="349"/>
      <c r="AF48" s="350"/>
      <c r="AG48" s="355" t="s">
        <v>249</v>
      </c>
      <c r="AH48" s="355"/>
      <c r="AI48" s="355"/>
      <c r="AJ48" s="355"/>
      <c r="AK48" s="355"/>
      <c r="AL48" s="355" t="s">
        <v>249</v>
      </c>
      <c r="AM48" s="355"/>
      <c r="AN48" s="78"/>
    </row>
    <row r="49" spans="1:40" ht="18" customHeight="1">
      <c r="A49" s="78"/>
      <c r="B49" s="86"/>
      <c r="C49" s="118" t="s">
        <v>210</v>
      </c>
      <c r="D49" s="118" t="s">
        <v>212</v>
      </c>
      <c r="E49" s="119" t="s">
        <v>210</v>
      </c>
      <c r="F49" s="356" t="s">
        <v>212</v>
      </c>
      <c r="G49" s="356"/>
      <c r="H49" s="356"/>
      <c r="I49" s="352" t="s">
        <v>210</v>
      </c>
      <c r="J49" s="353"/>
      <c r="K49" s="354"/>
      <c r="L49" s="352" t="s">
        <v>212</v>
      </c>
      <c r="M49" s="353"/>
      <c r="N49" s="354"/>
      <c r="O49" s="352" t="s">
        <v>210</v>
      </c>
      <c r="P49" s="353"/>
      <c r="Q49" s="354"/>
      <c r="R49" s="352" t="s">
        <v>212</v>
      </c>
      <c r="S49" s="353"/>
      <c r="T49" s="354"/>
      <c r="U49" s="352" t="s">
        <v>210</v>
      </c>
      <c r="V49" s="353"/>
      <c r="W49" s="354"/>
      <c r="X49" s="352" t="s">
        <v>212</v>
      </c>
      <c r="Y49" s="353"/>
      <c r="Z49" s="354"/>
      <c r="AA49" s="352" t="s">
        <v>210</v>
      </c>
      <c r="AB49" s="353"/>
      <c r="AC49" s="354"/>
      <c r="AD49" s="352" t="s">
        <v>212</v>
      </c>
      <c r="AE49" s="353"/>
      <c r="AF49" s="354"/>
      <c r="AG49" s="352" t="s">
        <v>210</v>
      </c>
      <c r="AH49" s="353"/>
      <c r="AI49" s="354"/>
      <c r="AJ49" s="352" t="s">
        <v>212</v>
      </c>
      <c r="AK49" s="354"/>
      <c r="AL49" s="119" t="s">
        <v>209</v>
      </c>
      <c r="AM49" s="119" t="s">
        <v>211</v>
      </c>
      <c r="AN49" s="78"/>
    </row>
    <row r="50" spans="1:40" ht="18" customHeight="1">
      <c r="A50" s="78"/>
      <c r="B50" s="88" t="s">
        <v>213</v>
      </c>
      <c r="C50" s="119">
        <f>COUNTIFS($B$12:$B$31,C$48,$C$12:$C$31,"A",$E$12:$E$31,"*")</f>
        <v>0</v>
      </c>
      <c r="D50" s="119">
        <f>COUNTIFS($B$12:$B$31,C$48,$C$12:$C$31,"B",$E$12:$E$31,"*")</f>
        <v>0</v>
      </c>
      <c r="E50" s="119">
        <f>COUNTIFS($B$12:$B$31,E$48,$C$12:$C$31,"A",$E$12:$E$31,"*")</f>
        <v>0</v>
      </c>
      <c r="F50" s="352">
        <f>COUNTIFS($B$12:$B$31,E$48,$C$12:$C$31,"B",$E$12:$E$31,"*")</f>
        <v>0</v>
      </c>
      <c r="G50" s="353"/>
      <c r="H50" s="354"/>
      <c r="I50" s="352">
        <f>COUNTIFS($B$12:$B$31,I$48,$C$12:$C$31,"A",$E$12:$E$31,"*")</f>
        <v>0</v>
      </c>
      <c r="J50" s="353"/>
      <c r="K50" s="354"/>
      <c r="L50" s="352">
        <f>COUNTIFS($B$12:$B$31,I$48,$C$12:$C$31,"B",$E$12:$E$31,"*")</f>
        <v>0</v>
      </c>
      <c r="M50" s="353"/>
      <c r="N50" s="354"/>
      <c r="O50" s="352">
        <f>COUNTIFS($B$12:$B$31,O$48,$C$12:$C$31,"A",$E$12:$E$31,"*")</f>
        <v>0</v>
      </c>
      <c r="P50" s="353"/>
      <c r="Q50" s="354"/>
      <c r="R50" s="352">
        <f>COUNTIFS($B$12:$B$31,O$48,$C$12:$C$31,"B",$E$12:$E$31,"*")</f>
        <v>0</v>
      </c>
      <c r="S50" s="353"/>
      <c r="T50" s="354"/>
      <c r="U50" s="352">
        <f>COUNTIFS($B$12:$B$31,U$48,$C$12:$C$31,"A",$E$12:$E$31,"*")</f>
        <v>0</v>
      </c>
      <c r="V50" s="353"/>
      <c r="W50" s="354"/>
      <c r="X50" s="352">
        <f>COUNTIFS($B$12:$B$31,U$48,$C$12:$C$31,"B",$E$12:$E$31,"*")</f>
        <v>0</v>
      </c>
      <c r="Y50" s="353"/>
      <c r="Z50" s="354"/>
      <c r="AA50" s="352">
        <f>COUNTIFS($B$12:$B$31,AA$48,$C$12:$C$31,"A",$E$12:$E$31,"*")</f>
        <v>0</v>
      </c>
      <c r="AB50" s="353"/>
      <c r="AC50" s="354"/>
      <c r="AD50" s="352">
        <f>COUNTIFS($B$12:$B$31,AA$48,$C$12:$C$31,"B",$E$12:$E$31,"*")</f>
        <v>0</v>
      </c>
      <c r="AE50" s="353"/>
      <c r="AF50" s="354"/>
      <c r="AG50" s="352">
        <f>COUNTIFS($B$12:$B$31,AG$48,$C$12:$C$31,"A",$E$12:$E$31,"*")</f>
        <v>0</v>
      </c>
      <c r="AH50" s="353"/>
      <c r="AI50" s="354"/>
      <c r="AJ50" s="352">
        <f>COUNTIFS($B$12:$B$31,AG$48,$C$12:$C$31,"B",$E$12:$E$31,"*")</f>
        <v>0</v>
      </c>
      <c r="AK50" s="354"/>
      <c r="AL50" s="119">
        <f>COUNTIFS($B$12:$B$31,AL$48,$C$12:$C$31,"A",$E$12:$E$31,"*")</f>
        <v>0</v>
      </c>
      <c r="AM50" s="119">
        <f>COUNTIFS($B$12:$B$31,AL$48,$C$12:$C$31,"B",$E$12:$E$31,"*")</f>
        <v>0</v>
      </c>
      <c r="AN50" s="78"/>
    </row>
    <row r="51" spans="1:40" ht="18" customHeight="1">
      <c r="A51" s="78"/>
      <c r="B51" s="89" t="s">
        <v>214</v>
      </c>
      <c r="C51" s="119">
        <f>COUNTIFS($B$12:$B$31,C$48,$C$12:$C$31,"C",$E$12:$E$31,"*")</f>
        <v>0</v>
      </c>
      <c r="D51" s="119">
        <f>COUNTIFS($B$12:$B$31,C$48,$C$12:$C$31,"D",$E$12:$E$31,"*")</f>
        <v>0</v>
      </c>
      <c r="E51" s="119">
        <f>COUNTIFS($B$12:$B$31,E$48,$C$12:$C$31,"C",$E$12:$E$31,"*")</f>
        <v>0</v>
      </c>
      <c r="F51" s="352">
        <f>COUNTIFS($B$12:$B$31,E$48,$C$12:$C$31,"D",$E$12:$E$31,"*")</f>
        <v>0</v>
      </c>
      <c r="G51" s="353"/>
      <c r="H51" s="354"/>
      <c r="I51" s="352">
        <f>COUNTIFS($B$12:$B$31,I$48,$C$12:$C$31,"C",$E$12:$E$31,"*")</f>
        <v>0</v>
      </c>
      <c r="J51" s="353"/>
      <c r="K51" s="354"/>
      <c r="L51" s="352">
        <f>COUNTIFS($B$12:$B$31,I$48,$C$12:$C$31,"D",$E$12:$E$31,"*")</f>
        <v>0</v>
      </c>
      <c r="M51" s="353"/>
      <c r="N51" s="354"/>
      <c r="O51" s="352">
        <f>COUNTIFS($B$12:$B$31,O$48,$C$12:$C$31,"C",$E$12:$E$31,"*")</f>
        <v>0</v>
      </c>
      <c r="P51" s="353"/>
      <c r="Q51" s="354"/>
      <c r="R51" s="352">
        <f>COUNTIFS($B$12:$B$31,O$48,$C$12:$C$31,"D",$E$12:$E$31,"*")</f>
        <v>0</v>
      </c>
      <c r="S51" s="353"/>
      <c r="T51" s="354"/>
      <c r="U51" s="352">
        <f>COUNTIFS($B$12:$B$31,U$48,$C$12:$C$31,"C",$E$12:$E$31,"*")</f>
        <v>0</v>
      </c>
      <c r="V51" s="353"/>
      <c r="W51" s="354"/>
      <c r="X51" s="352">
        <f>COUNTIFS($B$12:$B$31,U$48,$C$12:$C$31,"D",$E$12:$E$31,"*")</f>
        <v>0</v>
      </c>
      <c r="Y51" s="353"/>
      <c r="Z51" s="354"/>
      <c r="AA51" s="352">
        <f>COUNTIFS($B$12:$B$31,AA$48,$C$12:$C$31,"C",$E$12:$E$31,"*")</f>
        <v>0</v>
      </c>
      <c r="AB51" s="353"/>
      <c r="AC51" s="354"/>
      <c r="AD51" s="352">
        <f>COUNTIFS($B$12:$B$31,AA$48,$C$12:$C$31,"D",$E$12:$E$31,"*")</f>
        <v>0</v>
      </c>
      <c r="AE51" s="353"/>
      <c r="AF51" s="354"/>
      <c r="AG51" s="352">
        <f>COUNTIFS($B$12:$B$31,AG$48,$C$12:$C$31,"C",$E$12:$E$31,"*")</f>
        <v>0</v>
      </c>
      <c r="AH51" s="353"/>
      <c r="AI51" s="354"/>
      <c r="AJ51" s="352">
        <f>COUNTIFS($B$12:$B$31,AG$48,$C$12:$C$31,"D",$E$12:$E$31,"*")</f>
        <v>0</v>
      </c>
      <c r="AK51" s="354"/>
      <c r="AL51" s="119">
        <f>COUNTIFS($B$12:$B$31,AL$48,$C$12:$C$31,"C",$E$12:$E$31,"*")</f>
        <v>0</v>
      </c>
      <c r="AM51" s="119">
        <f>COUNTIFS($B$12:$B$31,AL$48,$C$12:$C$31,"D",$E$12:$E$31,"*")</f>
        <v>0</v>
      </c>
      <c r="AN51" s="78"/>
    </row>
    <row r="52" spans="1:40" ht="25" customHeight="1">
      <c r="A52" s="78"/>
      <c r="B52" s="89" t="s">
        <v>215</v>
      </c>
      <c r="C52" s="348" t="str">
        <f>IF($AK$3="４週",SUMIFS($AK$12:$AK$31,$B$12:$B$31,C48)/4/$AH$6,IF($AK$3="歴月",SUMIFS($AK$12:$AK$31,$B$12:$B$31,C48)/$AL$6,"記載する期間を選択してください"))</f>
        <v>記載する期間を選択してください</v>
      </c>
      <c r="D52" s="350"/>
      <c r="E52" s="348" t="str">
        <f>IF($AK$3="４週",SUMIFS($AK$12:$AK$31,$B$12:$B$31,E48)/4/$AH$6,IF($AK$3="歴月",SUMIFS($AK$12:$AK$31,$B$12:$B$31,E48)/$AL$6,"記載する期間を選択してください"))</f>
        <v>記載する期間を選択してください</v>
      </c>
      <c r="F52" s="349"/>
      <c r="G52" s="349"/>
      <c r="H52" s="350"/>
      <c r="I52" s="348" t="str">
        <f>IF($AK$3="４週",SUMIFS($AK$12:$AK$31,$B$12:$B$31,I48)/4/$AH$6,IF($AK$3="歴月",SUMIFS($AK$12:$AK$31,$B$12:$B$31,I48)/$AL$6,"記載する期間を選択してください"))</f>
        <v>記載する期間を選択してください</v>
      </c>
      <c r="J52" s="349"/>
      <c r="K52" s="349"/>
      <c r="L52" s="349"/>
      <c r="M52" s="349"/>
      <c r="N52" s="350"/>
      <c r="O52" s="348" t="str">
        <f>IF($AK$3="４週",SUMIFS($AK$12:$AK$31,$B$12:$B$31,O48)/4/$AH$6,IF($AK$3="歴月",SUMIFS($AK$12:$AK$31,$B$12:$B$31,O48)/$AL$6,"記載する期間を選択してください"))</f>
        <v>記載する期間を選択してください</v>
      </c>
      <c r="P52" s="349"/>
      <c r="Q52" s="349"/>
      <c r="R52" s="349"/>
      <c r="S52" s="349"/>
      <c r="T52" s="350"/>
      <c r="U52" s="348" t="str">
        <f>IF($AK$3="４週",SUMIFS($AK$12:$AK$31,$B$12:$B$31,U48)/4/$AH$6,IF($AK$3="歴月",SUMIFS($AK$12:$AK$31,$B$12:$B$31,U48)/$AL$6,"記載する期間を選択してください"))</f>
        <v>記載する期間を選択してください</v>
      </c>
      <c r="V52" s="349"/>
      <c r="W52" s="349"/>
      <c r="X52" s="349"/>
      <c r="Y52" s="349"/>
      <c r="Z52" s="350"/>
      <c r="AA52" s="348" t="str">
        <f>IF($AK$3="４週",SUMIFS($AK$12:$AK$31,$B$12:$B$31,AA48)/4/$AH$6,IF($AK$3="歴月",SUMIFS($AK$12:$AK$31,$B$12:$B$31,AA48)/$AL$6,"記載する期間を選択してください"))</f>
        <v>記載する期間を選択してください</v>
      </c>
      <c r="AB52" s="349"/>
      <c r="AC52" s="349"/>
      <c r="AD52" s="349"/>
      <c r="AE52" s="349"/>
      <c r="AF52" s="350"/>
      <c r="AG52" s="348" t="str">
        <f>IF($AK$3="４週",SUMIFS($AK$12:$AK$31,$B$12:$B$31,AG48)/4/$AH$6,IF($AK$3="歴月",SUMIFS($AK$12:$AK$31,$B$12:$B$31,AG48)/$AL$6,"記載する期間を選択してください"))</f>
        <v>記載する期間を選択してください</v>
      </c>
      <c r="AH52" s="349"/>
      <c r="AI52" s="349"/>
      <c r="AJ52" s="349"/>
      <c r="AK52" s="350"/>
      <c r="AL52" s="348" t="str">
        <f>IF($AK$3="４週",SUMIFS($AK$12:$AK$31,$B$12:$B$31,AL48)/4/$AH$6,IF($AK$3="歴月",SUMIFS($AK$12:$AK$31,$B$12:$B$31,AL48)/$AL$6,"記載する期間を選択してください"))</f>
        <v>記載する期間を選択してください</v>
      </c>
      <c r="AM52" s="350"/>
      <c r="AN52" s="78"/>
    </row>
    <row r="53" spans="1:40" ht="5.15" customHeight="1">
      <c r="A53" s="78"/>
      <c r="B53" s="81"/>
      <c r="C53" s="103">
        <v>2</v>
      </c>
      <c r="D53" s="103"/>
      <c r="E53" s="103">
        <v>3</v>
      </c>
      <c r="F53" s="103"/>
      <c r="G53" s="103"/>
      <c r="H53" s="103"/>
      <c r="I53" s="103">
        <v>4</v>
      </c>
      <c r="J53" s="103"/>
      <c r="K53" s="103"/>
      <c r="L53" s="103"/>
      <c r="M53" s="103"/>
      <c r="N53" s="103"/>
      <c r="O53" s="103">
        <v>5</v>
      </c>
      <c r="P53" s="103"/>
      <c r="Q53" s="103"/>
      <c r="R53" s="103"/>
      <c r="S53" s="103"/>
      <c r="T53" s="103"/>
      <c r="U53" s="103">
        <v>6</v>
      </c>
      <c r="V53" s="103"/>
      <c r="W53" s="103"/>
      <c r="X53" s="103"/>
      <c r="Y53" s="103"/>
      <c r="Z53" s="103"/>
      <c r="AA53" s="103">
        <v>7</v>
      </c>
      <c r="AB53" s="103"/>
      <c r="AC53" s="103"/>
      <c r="AD53" s="103"/>
      <c r="AE53" s="103"/>
      <c r="AF53" s="103"/>
      <c r="AG53" s="103">
        <v>8</v>
      </c>
      <c r="AH53" s="103"/>
      <c r="AI53" s="103"/>
      <c r="AJ53" s="103"/>
      <c r="AK53" s="103"/>
      <c r="AL53" s="103">
        <v>9</v>
      </c>
      <c r="AM53" s="120"/>
      <c r="AN53" s="78"/>
    </row>
    <row r="54" spans="1:40" ht="15" customHeight="1">
      <c r="A54" s="99" t="s">
        <v>163</v>
      </c>
      <c r="B54" s="100"/>
      <c r="C54" s="101"/>
      <c r="D54" s="101"/>
      <c r="E54" s="101"/>
      <c r="F54" s="102"/>
      <c r="G54" s="101"/>
      <c r="H54" s="103"/>
      <c r="I54" s="103"/>
      <c r="J54" s="103"/>
      <c r="K54" s="103"/>
      <c r="L54" s="103"/>
      <c r="M54" s="103"/>
      <c r="N54" s="103"/>
      <c r="O54" s="103"/>
      <c r="P54" s="103"/>
      <c r="Q54" s="103"/>
      <c r="R54" s="103">
        <v>6</v>
      </c>
      <c r="S54" s="103"/>
      <c r="T54" s="103"/>
      <c r="U54" s="103"/>
      <c r="V54" s="103"/>
      <c r="W54" s="103"/>
      <c r="X54" s="103">
        <v>7</v>
      </c>
      <c r="Y54" s="103"/>
      <c r="Z54" s="103"/>
      <c r="AA54" s="103"/>
      <c r="AB54" s="103"/>
      <c r="AC54" s="103"/>
      <c r="AD54" s="103">
        <v>8</v>
      </c>
      <c r="AE54" s="103"/>
      <c r="AF54" s="103"/>
      <c r="AG54" s="104"/>
      <c r="AH54" s="104"/>
      <c r="AI54" s="104"/>
      <c r="AJ54" s="104">
        <v>9</v>
      </c>
      <c r="AK54" s="105"/>
      <c r="AL54" s="105"/>
      <c r="AM54" s="78"/>
    </row>
    <row r="55" spans="1:40" s="99" customFormat="1" ht="15" customHeight="1">
      <c r="A55" s="99" t="s">
        <v>164</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99" customFormat="1" ht="15" customHeight="1">
      <c r="A56" s="99" t="s">
        <v>165</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s="99" customFormat="1" ht="15" customHeight="1">
      <c r="A57" s="115" t="s">
        <v>269</v>
      </c>
      <c r="B57" s="106"/>
      <c r="C57" s="106"/>
      <c r="D57" s="106"/>
      <c r="E57" s="106"/>
      <c r="F57" s="106"/>
      <c r="G57" s="106"/>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row>
    <row r="58" spans="1:40" s="99" customFormat="1" ht="15" customHeight="1">
      <c r="A58" s="99" t="s">
        <v>270</v>
      </c>
      <c r="B58" s="106"/>
      <c r="C58" s="106"/>
      <c r="D58" s="106"/>
      <c r="E58" s="106"/>
      <c r="F58" s="106"/>
      <c r="G58" s="106"/>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row>
    <row r="59" spans="1:40" s="99" customFormat="1" ht="15" customHeight="1">
      <c r="A59" s="99" t="s">
        <v>271</v>
      </c>
      <c r="B59" s="106"/>
      <c r="C59" s="106"/>
      <c r="D59" s="106"/>
      <c r="E59" s="106"/>
      <c r="F59" s="106"/>
      <c r="G59" s="106"/>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row>
    <row r="60" spans="1:40" ht="15" customHeight="1">
      <c r="A60" s="99" t="s">
        <v>168</v>
      </c>
      <c r="B60" s="107"/>
      <c r="C60" s="99"/>
      <c r="D60" s="99"/>
      <c r="E60" s="99"/>
      <c r="F60" s="99"/>
      <c r="G60" s="99"/>
    </row>
    <row r="61" spans="1:40" ht="15" customHeight="1">
      <c r="A61" s="99" t="s">
        <v>272</v>
      </c>
      <c r="B61" s="107"/>
      <c r="C61" s="99"/>
      <c r="D61" s="99"/>
      <c r="E61" s="99"/>
      <c r="F61" s="99"/>
      <c r="G61" s="99"/>
    </row>
    <row r="62" spans="1:40" ht="15" customHeight="1">
      <c r="A62" s="99"/>
      <c r="B62" s="88" t="s">
        <v>170</v>
      </c>
      <c r="C62" s="351" t="s">
        <v>171</v>
      </c>
      <c r="D62" s="351"/>
      <c r="E62" s="351"/>
      <c r="F62" s="99"/>
      <c r="G62" s="99"/>
    </row>
    <row r="63" spans="1:40" ht="15" customHeight="1">
      <c r="A63" s="99"/>
      <c r="B63" s="108" t="s">
        <v>172</v>
      </c>
      <c r="C63" s="347" t="s">
        <v>173</v>
      </c>
      <c r="D63" s="347"/>
      <c r="E63" s="347"/>
      <c r="F63" s="99"/>
      <c r="G63" s="99"/>
    </row>
    <row r="64" spans="1:40" ht="15" customHeight="1">
      <c r="A64" s="99"/>
      <c r="B64" s="108" t="s">
        <v>174</v>
      </c>
      <c r="C64" s="347" t="s">
        <v>175</v>
      </c>
      <c r="D64" s="347"/>
      <c r="E64" s="347"/>
      <c r="F64" s="99"/>
      <c r="G64" s="99"/>
    </row>
    <row r="65" spans="1:7" ht="15" customHeight="1">
      <c r="A65" s="99"/>
      <c r="B65" s="108" t="s">
        <v>176</v>
      </c>
      <c r="C65" s="347" t="s">
        <v>177</v>
      </c>
      <c r="D65" s="347"/>
      <c r="E65" s="347"/>
      <c r="F65" s="99"/>
      <c r="G65" s="99"/>
    </row>
    <row r="66" spans="1:7" ht="15" customHeight="1">
      <c r="A66" s="99"/>
      <c r="B66" s="108" t="s">
        <v>178</v>
      </c>
      <c r="C66" s="347" t="s">
        <v>179</v>
      </c>
      <c r="D66" s="347"/>
      <c r="E66" s="347"/>
      <c r="F66" s="99"/>
      <c r="G66" s="99"/>
    </row>
    <row r="67" spans="1:7" ht="15" customHeight="1">
      <c r="A67" s="99"/>
      <c r="B67" s="99" t="s">
        <v>180</v>
      </c>
      <c r="C67" s="99"/>
      <c r="D67" s="99"/>
      <c r="E67" s="99"/>
      <c r="F67" s="99"/>
      <c r="G67" s="99"/>
    </row>
    <row r="68" spans="1:7" ht="15" customHeight="1">
      <c r="A68" s="99"/>
      <c r="B68" s="99" t="s">
        <v>181</v>
      </c>
      <c r="C68" s="99"/>
      <c r="D68" s="99"/>
      <c r="E68" s="99"/>
      <c r="F68" s="99"/>
      <c r="G68" s="99"/>
    </row>
    <row r="69" spans="1:7" ht="15" customHeight="1">
      <c r="A69" s="99"/>
      <c r="B69" s="99" t="s">
        <v>182</v>
      </c>
      <c r="C69" s="99"/>
      <c r="D69" s="99"/>
      <c r="E69" s="99"/>
      <c r="F69" s="99"/>
      <c r="G69" s="99"/>
    </row>
    <row r="70" spans="1:7" ht="15" customHeight="1">
      <c r="A70" s="99" t="s">
        <v>273</v>
      </c>
      <c r="B70" s="107"/>
      <c r="C70" s="99"/>
      <c r="D70" s="99"/>
      <c r="E70" s="99"/>
      <c r="F70" s="99"/>
      <c r="G70" s="99"/>
    </row>
    <row r="71" spans="1:7" ht="15" customHeight="1">
      <c r="A71" s="99" t="s">
        <v>244</v>
      </c>
      <c r="B71" s="107"/>
      <c r="C71" s="99"/>
      <c r="D71" s="99"/>
      <c r="E71" s="99"/>
      <c r="F71" s="99"/>
      <c r="G71" s="99"/>
    </row>
    <row r="72" spans="1:7" ht="15" customHeight="1">
      <c r="A72" s="99" t="s">
        <v>185</v>
      </c>
      <c r="B72" s="107"/>
      <c r="C72" s="99"/>
      <c r="D72" s="99"/>
      <c r="E72" s="99"/>
      <c r="F72" s="99"/>
      <c r="G72" s="99"/>
    </row>
    <row r="73" spans="1:7" ht="15" customHeight="1">
      <c r="A73" s="99" t="s">
        <v>274</v>
      </c>
      <c r="B73" s="107"/>
      <c r="C73" s="99"/>
      <c r="D73" s="99"/>
      <c r="E73" s="99"/>
      <c r="F73" s="99"/>
      <c r="G73" s="99"/>
    </row>
    <row r="74" spans="1:7" ht="15" customHeight="1">
      <c r="A74" s="99" t="s">
        <v>275</v>
      </c>
      <c r="B74" s="107"/>
      <c r="C74" s="99"/>
      <c r="D74" s="99"/>
      <c r="E74" s="99"/>
      <c r="F74" s="99"/>
      <c r="G74" s="99"/>
    </row>
    <row r="75" spans="1:7" ht="15" customHeight="1">
      <c r="A75" s="99" t="s">
        <v>276</v>
      </c>
      <c r="B75" s="107"/>
      <c r="C75" s="99"/>
      <c r="D75" s="99"/>
      <c r="E75" s="99"/>
      <c r="F75" s="99"/>
      <c r="G75" s="99"/>
    </row>
    <row r="76" spans="1:7" ht="15" customHeight="1">
      <c r="A76" s="99"/>
      <c r="B76" s="99" t="s">
        <v>189</v>
      </c>
      <c r="C76" s="99"/>
      <c r="D76" s="99"/>
      <c r="E76" s="99"/>
      <c r="F76" s="99"/>
      <c r="G76" s="99"/>
    </row>
    <row r="77" spans="1:7" ht="15" customHeight="1">
      <c r="A77" s="99"/>
      <c r="B77" s="99" t="s">
        <v>190</v>
      </c>
      <c r="C77" s="99"/>
      <c r="D77" s="99"/>
      <c r="E77" s="99"/>
      <c r="F77" s="99"/>
      <c r="G77" s="99"/>
    </row>
    <row r="78" spans="1:7" ht="15" customHeight="1">
      <c r="A78" s="99" t="s">
        <v>285</v>
      </c>
      <c r="B78" s="107"/>
      <c r="C78" s="99"/>
      <c r="D78" s="99"/>
      <c r="E78" s="99"/>
      <c r="F78" s="99"/>
      <c r="G78" s="99"/>
    </row>
    <row r="79" spans="1:7" ht="15" customHeight="1">
      <c r="A79" s="99" t="s">
        <v>192</v>
      </c>
      <c r="B79" s="107"/>
      <c r="C79" s="99"/>
      <c r="D79" s="99"/>
      <c r="E79" s="99"/>
      <c r="F79" s="99"/>
      <c r="G79" s="99"/>
    </row>
    <row r="80" spans="1:7" ht="15" customHeight="1">
      <c r="A80" s="99" t="s">
        <v>286</v>
      </c>
      <c r="B80" s="107"/>
      <c r="C80" s="99"/>
      <c r="D80" s="99"/>
      <c r="E80" s="99"/>
      <c r="F80" s="99"/>
      <c r="G80" s="99"/>
    </row>
    <row r="81" spans="1:7" ht="15" customHeight="1">
      <c r="A81" s="99" t="s">
        <v>287</v>
      </c>
      <c r="B81" s="107"/>
      <c r="C81" s="99"/>
      <c r="D81" s="99"/>
      <c r="E81" s="99"/>
      <c r="F81" s="99"/>
      <c r="G81" s="99"/>
    </row>
    <row r="82" spans="1:7" ht="15" customHeight="1">
      <c r="A82" s="99" t="s">
        <v>195</v>
      </c>
      <c r="B82" s="107"/>
      <c r="C82" s="99"/>
      <c r="D82" s="99"/>
      <c r="E82" s="99"/>
      <c r="F82" s="99"/>
      <c r="G82" s="99"/>
    </row>
    <row r="83" spans="1:7" ht="15" customHeight="1">
      <c r="A83" s="99" t="s">
        <v>196</v>
      </c>
      <c r="B83" s="107"/>
      <c r="C83" s="99"/>
      <c r="D83" s="99"/>
      <c r="E83" s="99"/>
      <c r="F83" s="99"/>
      <c r="G83" s="99"/>
    </row>
    <row r="84" spans="1:7" ht="15" customHeight="1">
      <c r="A84" s="99" t="s">
        <v>280</v>
      </c>
      <c r="B84" s="107"/>
      <c r="C84" s="99"/>
      <c r="D84" s="99"/>
      <c r="E84" s="99"/>
      <c r="F84" s="99"/>
      <c r="G84" s="99"/>
    </row>
    <row r="85" spans="1:7" ht="15" customHeight="1">
      <c r="A85" s="99" t="s">
        <v>281</v>
      </c>
      <c r="B85" s="107"/>
      <c r="C85" s="99"/>
      <c r="D85" s="99"/>
      <c r="E85" s="99"/>
      <c r="F85" s="99"/>
      <c r="G85" s="99"/>
    </row>
  </sheetData>
  <mergeCells count="147">
    <mergeCell ref="C66:E66"/>
    <mergeCell ref="A34:E34"/>
    <mergeCell ref="AM34:AN34"/>
    <mergeCell ref="AG52:AK52"/>
    <mergeCell ref="AL52:AM52"/>
    <mergeCell ref="C62:E62"/>
    <mergeCell ref="C63:E63"/>
    <mergeCell ref="C64:E64"/>
    <mergeCell ref="C65:E65"/>
    <mergeCell ref="C52:D52"/>
    <mergeCell ref="E52:H52"/>
    <mergeCell ref="I52:N52"/>
    <mergeCell ref="O52:T52"/>
    <mergeCell ref="U52:Z52"/>
    <mergeCell ref="AA52:AF52"/>
    <mergeCell ref="U51:W51"/>
    <mergeCell ref="X51:Z51"/>
    <mergeCell ref="AA51:AC51"/>
    <mergeCell ref="AD51:AF51"/>
    <mergeCell ref="AG51:AI51"/>
    <mergeCell ref="AJ51:AK51"/>
    <mergeCell ref="X50:Z50"/>
    <mergeCell ref="AA50:AC50"/>
    <mergeCell ref="AD50:AF50"/>
    <mergeCell ref="AG50:AI50"/>
    <mergeCell ref="AJ50:AK50"/>
    <mergeCell ref="F51:H51"/>
    <mergeCell ref="I51:K51"/>
    <mergeCell ref="L51:N51"/>
    <mergeCell ref="O51:Q51"/>
    <mergeCell ref="R51:T51"/>
    <mergeCell ref="F50:H50"/>
    <mergeCell ref="I50:K50"/>
    <mergeCell ref="L50:N50"/>
    <mergeCell ref="O50:Q50"/>
    <mergeCell ref="R50:T50"/>
    <mergeCell ref="U50:W5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1"/>
  <dataValidations count="8">
    <dataValidation type="list" allowBlank="1" showInputMessage="1" showErrorMessage="1" sqref="AK5:AN5" xr:uid="{0D3E5102-3B37-441A-BA31-BFAC2870A5AA}">
      <formula1>"有,無"</formula1>
    </dataValidation>
    <dataValidation allowBlank="1" showInputMessage="1" sqref="B12:B13" xr:uid="{AB0228F7-DBCA-476A-991E-2E6C340EDE7F}"/>
    <dataValidation type="list" allowBlank="1" showInputMessage="1" sqref="B14:B31" xr:uid="{454D709D-5846-428A-976C-05CF18A451A0}">
      <formula1>INDIRECT($AK$1)</formula1>
    </dataValidation>
    <dataValidation type="list" allowBlank="1" showInputMessage="1" showErrorMessage="1" sqref="AK3:AN3" xr:uid="{3CAB4AAF-19ED-4756-85CA-3090A98B6DE9}">
      <formula1>"４週,歴月"</formula1>
    </dataValidation>
    <dataValidation type="list" allowBlank="1" showInputMessage="1" showErrorMessage="1" sqref="AK4:AN4" xr:uid="{BF2B32EC-EF9C-493C-9AF3-54E94B611192}">
      <formula1>"予定,実績"</formula1>
    </dataValidation>
    <dataValidation type="whole" operator="greaterThanOrEqual" allowBlank="1" showInputMessage="1" showErrorMessage="1" sqref="I40:I41 D40:F41 AG40:AG41 AD40:AD41 AA40:AA41 X40:X41 U40:U41 R40:R41 O40:O41 L40:L41" xr:uid="{7301EE14-439F-4261-9184-D28C55D27E19}">
      <formula1>0</formula1>
    </dataValidation>
    <dataValidation operator="greaterThanOrEqual" allowBlank="1" showInputMessage="1" showErrorMessage="1" sqref="I46 AJ40:AJ41 AL40 L42 L46 I42" xr:uid="{EC3AE97F-6F44-4272-BF1D-6A96CCCFD726}"/>
    <dataValidation type="list" allowBlank="1" showInputMessage="1" showErrorMessage="1" sqref="C12:C31" xr:uid="{C0589168-4C73-4F86-8657-AA81067A707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5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19A9-EE74-40F9-9988-0F52BE7B2229}">
  <dimension ref="A1:AQ82"/>
  <sheetViews>
    <sheetView showGridLines="0" view="pageBreakPreview" topLeftCell="A26" zoomScaleNormal="100" zoomScaleSheetLayoutView="100" workbookViewId="0">
      <selection activeCell="A33" sqref="A33:XFD33"/>
    </sheetView>
  </sheetViews>
  <sheetFormatPr defaultColWidth="8.25" defaultRowHeight="21" customHeight="1"/>
  <cols>
    <col min="1" max="1" width="2.58203125" style="81" customWidth="1"/>
    <col min="2" max="2" width="14.75" style="75" customWidth="1"/>
    <col min="3" max="3" width="6.58203125" style="81" customWidth="1"/>
    <col min="4" max="5" width="7.58203125" style="81" customWidth="1"/>
    <col min="6" max="36" width="2.58203125" style="81" customWidth="1"/>
    <col min="37" max="37" width="6.58203125" style="81" customWidth="1"/>
    <col min="38" max="39" width="7.58203125" style="81" customWidth="1"/>
    <col min="40" max="40" width="5.58203125" style="81" customWidth="1"/>
    <col min="41"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291</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U5" s="83"/>
      <c r="V5" s="83"/>
      <c r="W5" s="83"/>
      <c r="Y5" s="84"/>
      <c r="Z5" s="84"/>
      <c r="AA5" s="84"/>
      <c r="AB5" s="78"/>
      <c r="AC5" s="84"/>
      <c r="AD5" s="84"/>
      <c r="AE5" s="84"/>
      <c r="AF5" s="84"/>
      <c r="AG5" s="85" t="s">
        <v>149</v>
      </c>
      <c r="AH5" s="391"/>
      <c r="AI5" s="391"/>
      <c r="AJ5" s="391"/>
      <c r="AK5" s="84" t="s">
        <v>150</v>
      </c>
      <c r="AL5" s="109"/>
      <c r="AM5" s="84" t="s">
        <v>151</v>
      </c>
      <c r="AN5" s="78"/>
    </row>
    <row r="6" spans="1:40" ht="10" customHeight="1">
      <c r="A6" s="78"/>
      <c r="B6" s="86"/>
      <c r="C6" s="86"/>
      <c r="D6" s="86"/>
      <c r="E6" s="86"/>
      <c r="F6" s="86"/>
      <c r="G6" s="86"/>
      <c r="H6" s="86"/>
      <c r="I6" s="86"/>
      <c r="J6" s="86"/>
      <c r="K6" s="86"/>
      <c r="L6" s="86"/>
      <c r="M6" s="86"/>
      <c r="N6" s="86"/>
      <c r="O6" s="86"/>
      <c r="P6" s="86"/>
      <c r="Q6" s="86"/>
      <c r="R6" s="86"/>
      <c r="S6" s="86"/>
      <c r="T6" s="86"/>
      <c r="U6" s="86"/>
      <c r="V6" s="86"/>
      <c r="W6" s="86"/>
      <c r="X6" s="82"/>
      <c r="Y6" s="82"/>
      <c r="Z6" s="82"/>
      <c r="AA6" s="82"/>
      <c r="AB6" s="82"/>
      <c r="AC6" s="82"/>
      <c r="AD6" s="82"/>
      <c r="AE6" s="82"/>
      <c r="AF6" s="82"/>
      <c r="AG6" s="82"/>
      <c r="AH6" s="82"/>
      <c r="AI6" s="82"/>
      <c r="AJ6" s="82"/>
      <c r="AK6" s="82"/>
      <c r="AL6" s="82"/>
      <c r="AM6" s="78"/>
      <c r="AN6" s="78"/>
    </row>
    <row r="7" spans="1:40" ht="15" customHeight="1">
      <c r="A7" s="373" t="s">
        <v>152</v>
      </c>
      <c r="B7" s="377" t="s">
        <v>153</v>
      </c>
      <c r="C7" s="379" t="s">
        <v>154</v>
      </c>
      <c r="D7" s="351" t="s">
        <v>155</v>
      </c>
      <c r="E7" s="371" t="s">
        <v>156</v>
      </c>
      <c r="F7" s="382" t="s">
        <v>157</v>
      </c>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3" t="s">
        <v>158</v>
      </c>
      <c r="AL7" s="357" t="s">
        <v>159</v>
      </c>
      <c r="AM7" s="376" t="s">
        <v>160</v>
      </c>
      <c r="AN7" s="376"/>
    </row>
    <row r="8" spans="1:40" ht="15" customHeight="1">
      <c r="A8" s="373"/>
      <c r="B8" s="378"/>
      <c r="C8" s="380"/>
      <c r="D8" s="351"/>
      <c r="E8" s="371"/>
      <c r="F8" s="351" t="s">
        <v>1</v>
      </c>
      <c r="G8" s="351"/>
      <c r="H8" s="351"/>
      <c r="I8" s="351"/>
      <c r="J8" s="351"/>
      <c r="K8" s="351"/>
      <c r="L8" s="351"/>
      <c r="M8" s="351" t="s">
        <v>2</v>
      </c>
      <c r="N8" s="351"/>
      <c r="O8" s="351"/>
      <c r="P8" s="351"/>
      <c r="Q8" s="351"/>
      <c r="R8" s="351"/>
      <c r="S8" s="351"/>
      <c r="T8" s="351" t="s">
        <v>3</v>
      </c>
      <c r="U8" s="351"/>
      <c r="V8" s="351"/>
      <c r="W8" s="351"/>
      <c r="X8" s="351"/>
      <c r="Y8" s="351"/>
      <c r="Z8" s="351"/>
      <c r="AA8" s="351" t="s">
        <v>4</v>
      </c>
      <c r="AB8" s="351"/>
      <c r="AC8" s="351"/>
      <c r="AD8" s="351"/>
      <c r="AE8" s="351"/>
      <c r="AF8" s="351"/>
      <c r="AG8" s="351"/>
      <c r="AH8" s="351" t="s">
        <v>161</v>
      </c>
      <c r="AI8" s="351"/>
      <c r="AJ8" s="351"/>
      <c r="AK8" s="383"/>
      <c r="AL8" s="357"/>
      <c r="AM8" s="376"/>
      <c r="AN8" s="376"/>
    </row>
    <row r="9" spans="1:40" ht="15" customHeight="1">
      <c r="A9" s="373"/>
      <c r="B9" s="384" t="s">
        <v>201</v>
      </c>
      <c r="C9" s="380"/>
      <c r="D9" s="351"/>
      <c r="E9" s="371"/>
      <c r="F9" s="90">
        <f>DATE($M$2,$S$2,1)</f>
        <v>45992</v>
      </c>
      <c r="G9" s="90">
        <f>DATE($M$2,$S$2,2)</f>
        <v>45993</v>
      </c>
      <c r="H9" s="90">
        <f>DATE($M$2,$S$2,3)</f>
        <v>45994</v>
      </c>
      <c r="I9" s="90">
        <f>DATE($M$2,$S$2,4)</f>
        <v>45995</v>
      </c>
      <c r="J9" s="90">
        <f>DATE($M$2,$S$2,5)</f>
        <v>45996</v>
      </c>
      <c r="K9" s="90">
        <f>DATE($M$2,$S$2,6)</f>
        <v>45997</v>
      </c>
      <c r="L9" s="90">
        <f>DATE($M$2,$S$2,7)</f>
        <v>45998</v>
      </c>
      <c r="M9" s="90">
        <f>DATE($M$2,$S$2,8)</f>
        <v>45999</v>
      </c>
      <c r="N9" s="90">
        <f>DATE($M$2,$S$2,9)</f>
        <v>46000</v>
      </c>
      <c r="O9" s="90">
        <f>DATE($M$2,$S$2,10)</f>
        <v>46001</v>
      </c>
      <c r="P9" s="90">
        <f>DATE($M$2,$S$2,11)</f>
        <v>46002</v>
      </c>
      <c r="Q9" s="90">
        <f>DATE($M$2,$S$2,12)</f>
        <v>46003</v>
      </c>
      <c r="R9" s="90">
        <f>DATE($M$2,$S$2,13)</f>
        <v>46004</v>
      </c>
      <c r="S9" s="90">
        <f>DATE($M$2,$S$2,14)</f>
        <v>46005</v>
      </c>
      <c r="T9" s="90">
        <f>DATE($M$2,$S$2,15)</f>
        <v>46006</v>
      </c>
      <c r="U9" s="90">
        <f>DATE($M$2,$S$2,16)</f>
        <v>46007</v>
      </c>
      <c r="V9" s="90">
        <f>DATE($M$2,$S$2,17)</f>
        <v>46008</v>
      </c>
      <c r="W9" s="90">
        <f>DATE($M$2,$S$2,18)</f>
        <v>46009</v>
      </c>
      <c r="X9" s="90">
        <f>DATE($M$2,$S$2,19)</f>
        <v>46010</v>
      </c>
      <c r="Y9" s="90">
        <f>DATE($M$2,$S$2,20)</f>
        <v>46011</v>
      </c>
      <c r="Z9" s="90">
        <f>DATE($M$2,$S$2,21)</f>
        <v>46012</v>
      </c>
      <c r="AA9" s="90">
        <f>DATE($M$2,$S$2,22)</f>
        <v>46013</v>
      </c>
      <c r="AB9" s="90">
        <f>DATE($M$2,$S$2,23)</f>
        <v>46014</v>
      </c>
      <c r="AC9" s="90">
        <f>DATE($M$2,$S$2,24)</f>
        <v>46015</v>
      </c>
      <c r="AD9" s="90">
        <f>DATE($M$2,$S$2,25)</f>
        <v>46016</v>
      </c>
      <c r="AE9" s="90">
        <f>DATE($M$2,$S$2,26)</f>
        <v>46017</v>
      </c>
      <c r="AF9" s="90">
        <f>DATE($M$2,$S$2,27)</f>
        <v>46018</v>
      </c>
      <c r="AG9" s="90">
        <f>DATE($M$2,$S$2,28)</f>
        <v>46019</v>
      </c>
      <c r="AH9" s="90">
        <f>IF(DAY(EOMONTH(F9,0))&lt;29,"",DATE($M$2,$S$2,29))</f>
        <v>46020</v>
      </c>
      <c r="AI9" s="90">
        <f>IF(DAY(EOMONTH(F9,0))&lt;30,"",DATE($M$2,$S$2,30))</f>
        <v>46021</v>
      </c>
      <c r="AJ9" s="90">
        <f>IF(DAY(EOMONTH(F9,0))&lt;31,"",DATE($M$2,$S$2,31))</f>
        <v>46022</v>
      </c>
      <c r="AK9" s="383"/>
      <c r="AL9" s="357"/>
      <c r="AM9" s="376"/>
      <c r="AN9" s="376"/>
    </row>
    <row r="10" spans="1:40" ht="15" customHeight="1">
      <c r="A10" s="373"/>
      <c r="B10" s="385"/>
      <c r="C10" s="381"/>
      <c r="D10" s="351"/>
      <c r="E10" s="371"/>
      <c r="F10" s="91">
        <f>DATE($M$2,$S$2,1)</f>
        <v>45992</v>
      </c>
      <c r="G10" s="91">
        <f>DATE($M$2,$S$2,2)</f>
        <v>45993</v>
      </c>
      <c r="H10" s="91">
        <f>DATE($M$2,$S$2,3)</f>
        <v>45994</v>
      </c>
      <c r="I10" s="91">
        <f>DATE($M$2,$S$2,4)</f>
        <v>45995</v>
      </c>
      <c r="J10" s="91">
        <f>DATE($M$2,$S$2,5)</f>
        <v>45996</v>
      </c>
      <c r="K10" s="91">
        <f>DATE($M$2,$S$2,6)</f>
        <v>45997</v>
      </c>
      <c r="L10" s="91">
        <f>DATE($M$2,$S$2,7)</f>
        <v>45998</v>
      </c>
      <c r="M10" s="91">
        <f>DATE($M$2,$S$2,8)</f>
        <v>45999</v>
      </c>
      <c r="N10" s="91">
        <f>DATE($M$2,$S$2,9)</f>
        <v>46000</v>
      </c>
      <c r="O10" s="91">
        <f>DATE($M$2,$S$2,10)</f>
        <v>46001</v>
      </c>
      <c r="P10" s="91">
        <f>DATE($M$2,$S$2,11)</f>
        <v>46002</v>
      </c>
      <c r="Q10" s="91">
        <f>DATE($M$2,$S$2,12)</f>
        <v>46003</v>
      </c>
      <c r="R10" s="91">
        <f>DATE($M$2,$S$2,13)</f>
        <v>46004</v>
      </c>
      <c r="S10" s="91">
        <f>DATE($M$2,$S$2,14)</f>
        <v>46005</v>
      </c>
      <c r="T10" s="91">
        <f>DATE($M$2,$S$2,15)</f>
        <v>46006</v>
      </c>
      <c r="U10" s="91">
        <f>DATE($M$2,$S$2,16)</f>
        <v>46007</v>
      </c>
      <c r="V10" s="91">
        <f>DATE($M$2,$S$2,17)</f>
        <v>46008</v>
      </c>
      <c r="W10" s="91">
        <f>DATE($M$2,$S$2,18)</f>
        <v>46009</v>
      </c>
      <c r="X10" s="91">
        <f>DATE($M$2,$S$2,19)</f>
        <v>46010</v>
      </c>
      <c r="Y10" s="91">
        <f>DATE($M$2,$S$2,20)</f>
        <v>46011</v>
      </c>
      <c r="Z10" s="91">
        <f>DATE($M$2,$S$2,21)</f>
        <v>46012</v>
      </c>
      <c r="AA10" s="91">
        <f>DATE($M$2,$S$2,22)</f>
        <v>46013</v>
      </c>
      <c r="AB10" s="91">
        <f>DATE($M$2,$S$2,23)</f>
        <v>46014</v>
      </c>
      <c r="AC10" s="91">
        <f>DATE($M$2,$S$2,24)</f>
        <v>46015</v>
      </c>
      <c r="AD10" s="91">
        <f>DATE($M$2,$S$2,25)</f>
        <v>46016</v>
      </c>
      <c r="AE10" s="91">
        <f>DATE($M$2,$S$2,26)</f>
        <v>46017</v>
      </c>
      <c r="AF10" s="91">
        <f>DATE($M$2,$S$2,27)</f>
        <v>46018</v>
      </c>
      <c r="AG10" s="91">
        <f>DATE($M$2,$S$2,28)</f>
        <v>46019</v>
      </c>
      <c r="AH10" s="91">
        <f>IF(DAY(EOMONTH(F10,0))&lt;29,"",DATE($M$2,$S$2,29))</f>
        <v>46020</v>
      </c>
      <c r="AI10" s="91">
        <f>IF(DAY(EOMONTH(F10,0))&lt;30,"",DATE($M$2,$S$2,30))</f>
        <v>46021</v>
      </c>
      <c r="AJ10" s="91">
        <f>IF(DAY(EOMONTH(F10,0))&lt;31,"",DATE($M$2,$S$2,31))</f>
        <v>46022</v>
      </c>
      <c r="AK10" s="383"/>
      <c r="AL10" s="357"/>
      <c r="AM10" s="376"/>
      <c r="AN10" s="376"/>
    </row>
    <row r="11" spans="1:40" ht="18" customHeight="1">
      <c r="A11" s="87">
        <v>1</v>
      </c>
      <c r="B11" s="110" t="s">
        <v>202</v>
      </c>
      <c r="C11" s="92" t="s">
        <v>172</v>
      </c>
      <c r="D11" s="111"/>
      <c r="E11" s="112"/>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f>+SUM(F11:AJ11)</f>
        <v>0</v>
      </c>
      <c r="AL11" s="95">
        <f>IF($AK$3="４週",AK11/4,AK11/(DAY(EOMONTH($F$9,0))/7))</f>
        <v>0</v>
      </c>
      <c r="AM11" s="370"/>
      <c r="AN11" s="370"/>
    </row>
    <row r="12" spans="1:40" ht="18" customHeight="1">
      <c r="A12" s="87">
        <v>2</v>
      </c>
      <c r="B12" s="110" t="s">
        <v>217</v>
      </c>
      <c r="C12" s="92" t="s">
        <v>174</v>
      </c>
      <c r="D12" s="111"/>
      <c r="E12" s="112"/>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 t="shared" ref="AK12:AK31" si="0">+SUM(F12:AJ12)</f>
        <v>0</v>
      </c>
      <c r="AL12" s="95">
        <f>IF($AK$3="４週",AK12/4,AK12/(DAY(EOMONTH($F$9,0))/7))</f>
        <v>0</v>
      </c>
      <c r="AM12" s="370"/>
      <c r="AN12" s="370"/>
    </row>
    <row r="13" spans="1:40" ht="18" customHeight="1">
      <c r="A13" s="87">
        <v>3</v>
      </c>
      <c r="B13" s="110" t="s">
        <v>292</v>
      </c>
      <c r="C13" s="92" t="s">
        <v>176</v>
      </c>
      <c r="D13" s="111"/>
      <c r="E13" s="112"/>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si="0"/>
        <v>0</v>
      </c>
      <c r="AL13" s="95">
        <f>IF($AK$3="４週",AK13/4,AK13/(DAY(EOMONTH($F$9,0))/7))</f>
        <v>0</v>
      </c>
      <c r="AM13" s="370"/>
      <c r="AN13" s="370"/>
    </row>
    <row r="14" spans="1:40" ht="18" customHeight="1">
      <c r="A14" s="87">
        <v>4</v>
      </c>
      <c r="B14" s="110" t="s">
        <v>292</v>
      </c>
      <c r="C14" s="92" t="s">
        <v>178</v>
      </c>
      <c r="D14" s="111"/>
      <c r="E14" s="112"/>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0"/>
        <v>0</v>
      </c>
      <c r="AL14" s="95">
        <f>IF($AK$3="４週",AK14/4,AK14/(DAY(EOMONTH($F$9,0))/7))</f>
        <v>0</v>
      </c>
      <c r="AM14" s="370"/>
      <c r="AN14" s="370"/>
    </row>
    <row r="15" spans="1:40" ht="18" customHeight="1">
      <c r="A15" s="87">
        <v>5</v>
      </c>
      <c r="B15" s="110"/>
      <c r="C15" s="92"/>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0"/>
        <v>0</v>
      </c>
      <c r="AL15" s="95">
        <f t="shared" ref="AL15:AL30" si="1">IF($AK$3="４週",AK15/4,AK15/(DAY(EOMONTH($F$9,0))/7))</f>
        <v>0</v>
      </c>
      <c r="AM15" s="370"/>
      <c r="AN15" s="370"/>
    </row>
    <row r="16" spans="1:40" ht="18" customHeight="1">
      <c r="A16" s="87">
        <v>6</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0"/>
        <v>0</v>
      </c>
      <c r="AL16" s="95">
        <f t="shared" si="1"/>
        <v>0</v>
      </c>
      <c r="AM16" s="370"/>
      <c r="AN16" s="370"/>
    </row>
    <row r="17" spans="1:40" ht="18" customHeight="1">
      <c r="A17" s="87">
        <v>7</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0"/>
        <v>0</v>
      </c>
      <c r="AL17" s="95">
        <f t="shared" si="1"/>
        <v>0</v>
      </c>
      <c r="AM17" s="370"/>
      <c r="AN17" s="370"/>
    </row>
    <row r="18" spans="1:40" ht="18" customHeight="1">
      <c r="A18" s="87">
        <v>8</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0"/>
        <v>0</v>
      </c>
      <c r="AL18" s="95">
        <f t="shared" si="1"/>
        <v>0</v>
      </c>
      <c r="AM18" s="370"/>
      <c r="AN18" s="370"/>
    </row>
    <row r="19" spans="1:40" ht="18" customHeight="1">
      <c r="A19" s="87">
        <v>9</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0"/>
        <v>0</v>
      </c>
      <c r="AL19" s="95">
        <f t="shared" si="1"/>
        <v>0</v>
      </c>
      <c r="AM19" s="370"/>
      <c r="AN19" s="370"/>
    </row>
    <row r="20" spans="1:40" ht="18" customHeight="1">
      <c r="A20" s="87">
        <v>10</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0"/>
        <v>0</v>
      </c>
      <c r="AL20" s="95">
        <f t="shared" si="1"/>
        <v>0</v>
      </c>
      <c r="AM20" s="370"/>
      <c r="AN20" s="370"/>
    </row>
    <row r="21" spans="1:40" ht="18" customHeight="1">
      <c r="A21" s="87">
        <v>11</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0"/>
        <v>0</v>
      </c>
      <c r="AL21" s="95">
        <f t="shared" si="1"/>
        <v>0</v>
      </c>
      <c r="AM21" s="370"/>
      <c r="AN21" s="370"/>
    </row>
    <row r="22" spans="1:40" ht="18" customHeight="1">
      <c r="A22" s="87">
        <v>12</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0"/>
        <v>0</v>
      </c>
      <c r="AL22" s="95">
        <f t="shared" si="1"/>
        <v>0</v>
      </c>
      <c r="AM22" s="370"/>
      <c r="AN22" s="370"/>
    </row>
    <row r="23" spans="1:40" ht="18" customHeight="1">
      <c r="A23" s="87">
        <v>13</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0"/>
        <v>0</v>
      </c>
      <c r="AL23" s="95">
        <f t="shared" si="1"/>
        <v>0</v>
      </c>
      <c r="AM23" s="370"/>
      <c r="AN23" s="370"/>
    </row>
    <row r="24" spans="1:40" ht="18" customHeight="1">
      <c r="A24" s="87">
        <v>14</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0"/>
        <v>0</v>
      </c>
      <c r="AL24" s="95">
        <f t="shared" si="1"/>
        <v>0</v>
      </c>
      <c r="AM24" s="370"/>
      <c r="AN24" s="370"/>
    </row>
    <row r="25" spans="1:40" ht="18" customHeight="1">
      <c r="A25" s="87">
        <v>15</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0"/>
        <v>0</v>
      </c>
      <c r="AL25" s="95">
        <f t="shared" si="1"/>
        <v>0</v>
      </c>
      <c r="AM25" s="370"/>
      <c r="AN25" s="370"/>
    </row>
    <row r="26" spans="1:40" ht="18" customHeight="1">
      <c r="A26" s="87">
        <v>16</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0"/>
        <v>0</v>
      </c>
      <c r="AL26" s="95">
        <f t="shared" si="1"/>
        <v>0</v>
      </c>
      <c r="AM26" s="370"/>
      <c r="AN26" s="370"/>
    </row>
    <row r="27" spans="1:40" ht="18" customHeight="1">
      <c r="A27" s="87">
        <v>17</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0"/>
        <v>0</v>
      </c>
      <c r="AL27" s="95">
        <f t="shared" si="1"/>
        <v>0</v>
      </c>
      <c r="AM27" s="370"/>
      <c r="AN27" s="370"/>
    </row>
    <row r="28" spans="1:40" ht="18" customHeight="1">
      <c r="A28" s="87">
        <v>18</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0"/>
        <v>0</v>
      </c>
      <c r="AL28" s="95">
        <f t="shared" si="1"/>
        <v>0</v>
      </c>
      <c r="AM28" s="370"/>
      <c r="AN28" s="370"/>
    </row>
    <row r="29" spans="1:40" ht="18" customHeight="1">
      <c r="A29" s="87">
        <v>19</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0"/>
        <v>0</v>
      </c>
      <c r="AL29" s="95">
        <f t="shared" si="1"/>
        <v>0</v>
      </c>
      <c r="AM29" s="370"/>
      <c r="AN29" s="370"/>
    </row>
    <row r="30" spans="1:40" ht="18" customHeight="1">
      <c r="A30" s="87">
        <v>20</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0"/>
        <v>0</v>
      </c>
      <c r="AL30" s="95">
        <f t="shared" si="1"/>
        <v>0</v>
      </c>
      <c r="AM30" s="370"/>
      <c r="AN30" s="370"/>
    </row>
    <row r="31" spans="1:40" ht="18" customHeight="1">
      <c r="A31" s="371" t="s">
        <v>36</v>
      </c>
      <c r="B31" s="372"/>
      <c r="C31" s="372"/>
      <c r="D31" s="372"/>
      <c r="E31" s="372"/>
      <c r="F31" s="96">
        <f>+SUM(F11:F30)</f>
        <v>0</v>
      </c>
      <c r="G31" s="96">
        <f t="shared" ref="G31:AJ31" si="2">+SUM(G11:G30)</f>
        <v>0</v>
      </c>
      <c r="H31" s="96">
        <f t="shared" si="2"/>
        <v>0</v>
      </c>
      <c r="I31" s="96">
        <f t="shared" si="2"/>
        <v>0</v>
      </c>
      <c r="J31" s="96">
        <f t="shared" si="2"/>
        <v>0</v>
      </c>
      <c r="K31" s="96">
        <f t="shared" si="2"/>
        <v>0</v>
      </c>
      <c r="L31" s="96">
        <f t="shared" si="2"/>
        <v>0</v>
      </c>
      <c r="M31" s="96">
        <f t="shared" si="2"/>
        <v>0</v>
      </c>
      <c r="N31" s="96">
        <f t="shared" si="2"/>
        <v>0</v>
      </c>
      <c r="O31" s="96">
        <f t="shared" si="2"/>
        <v>0</v>
      </c>
      <c r="P31" s="96">
        <f t="shared" si="2"/>
        <v>0</v>
      </c>
      <c r="Q31" s="96">
        <f t="shared" si="2"/>
        <v>0</v>
      </c>
      <c r="R31" s="96">
        <f t="shared" si="2"/>
        <v>0</v>
      </c>
      <c r="S31" s="96">
        <f t="shared" si="2"/>
        <v>0</v>
      </c>
      <c r="T31" s="96">
        <f t="shared" si="2"/>
        <v>0</v>
      </c>
      <c r="U31" s="96">
        <f t="shared" si="2"/>
        <v>0</v>
      </c>
      <c r="V31" s="96">
        <f t="shared" si="2"/>
        <v>0</v>
      </c>
      <c r="W31" s="96">
        <f t="shared" si="2"/>
        <v>0</v>
      </c>
      <c r="X31" s="96">
        <f t="shared" si="2"/>
        <v>0</v>
      </c>
      <c r="Y31" s="96">
        <f t="shared" si="2"/>
        <v>0</v>
      </c>
      <c r="Z31" s="96">
        <f t="shared" si="2"/>
        <v>0</v>
      </c>
      <c r="AA31" s="96">
        <f t="shared" si="2"/>
        <v>0</v>
      </c>
      <c r="AB31" s="96">
        <f t="shared" si="2"/>
        <v>0</v>
      </c>
      <c r="AC31" s="96">
        <f t="shared" si="2"/>
        <v>0</v>
      </c>
      <c r="AD31" s="96">
        <f t="shared" si="2"/>
        <v>0</v>
      </c>
      <c r="AE31" s="96">
        <f t="shared" si="2"/>
        <v>0</v>
      </c>
      <c r="AF31" s="96">
        <f t="shared" si="2"/>
        <v>0</v>
      </c>
      <c r="AG31" s="96">
        <f t="shared" si="2"/>
        <v>0</v>
      </c>
      <c r="AH31" s="96">
        <f t="shared" si="2"/>
        <v>0</v>
      </c>
      <c r="AI31" s="96">
        <f t="shared" si="2"/>
        <v>0</v>
      </c>
      <c r="AJ31" s="96">
        <f t="shared" si="2"/>
        <v>0</v>
      </c>
      <c r="AK31" s="94">
        <f t="shared" si="0"/>
        <v>0</v>
      </c>
      <c r="AL31" s="95">
        <f>IF($AK$3="４週",AK31/4,AK31/(DAY(EOMONTH($F$9,0))/7))</f>
        <v>0</v>
      </c>
      <c r="AM31" s="373"/>
      <c r="AN31" s="373"/>
    </row>
    <row r="32" spans="1:40" ht="18" customHeight="1">
      <c r="A32" s="372" t="s">
        <v>162</v>
      </c>
      <c r="B32" s="372"/>
      <c r="C32" s="372"/>
      <c r="D32" s="372"/>
      <c r="E32" s="374"/>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6"/>
      <c r="AL32" s="98"/>
      <c r="AM32" s="373"/>
      <c r="AN32" s="373"/>
    </row>
    <row r="33" spans="1:43" ht="15" customHeight="1">
      <c r="A33" s="351" t="s">
        <v>359</v>
      </c>
      <c r="B33" s="351"/>
      <c r="C33" s="351"/>
      <c r="D33" s="351"/>
      <c r="E33" s="351"/>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137"/>
      <c r="AM33" s="375"/>
      <c r="AN33" s="375"/>
    </row>
    <row r="34" spans="1:43" ht="15" customHeight="1">
      <c r="A34" s="86"/>
      <c r="B34" s="86"/>
      <c r="C34" s="86"/>
      <c r="D34" s="86"/>
      <c r="E34" s="86"/>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86"/>
      <c r="AL34" s="86"/>
      <c r="AM34" s="78"/>
    </row>
    <row r="35" spans="1:43"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3" ht="21" customHeight="1">
      <c r="A36" s="77" t="s">
        <v>220</v>
      </c>
      <c r="B36" s="86"/>
      <c r="C36" s="86"/>
      <c r="D36" s="86"/>
      <c r="E36" s="86"/>
      <c r="F36" s="86"/>
      <c r="G36" s="99"/>
      <c r="H36" s="99"/>
      <c r="I36" s="99"/>
      <c r="J36" s="99"/>
      <c r="K36" s="99"/>
      <c r="L36" s="99"/>
      <c r="M36" s="99"/>
      <c r="N36" s="99"/>
      <c r="O36" s="99"/>
      <c r="AM36" s="86"/>
      <c r="AN36" s="78"/>
    </row>
    <row r="37" spans="1:43" ht="25" customHeight="1">
      <c r="A37" s="351"/>
      <c r="B37" s="351"/>
      <c r="C37" s="351"/>
      <c r="D37" s="121">
        <v>4</v>
      </c>
      <c r="E37" s="121">
        <v>5</v>
      </c>
      <c r="F37" s="369">
        <v>6</v>
      </c>
      <c r="G37" s="369"/>
      <c r="H37" s="369"/>
      <c r="I37" s="369">
        <v>7</v>
      </c>
      <c r="J37" s="369"/>
      <c r="K37" s="369"/>
      <c r="L37" s="369">
        <v>8</v>
      </c>
      <c r="M37" s="369"/>
      <c r="N37" s="369"/>
      <c r="O37" s="369">
        <v>9</v>
      </c>
      <c r="P37" s="369"/>
      <c r="Q37" s="369"/>
      <c r="R37" s="369">
        <v>10</v>
      </c>
      <c r="S37" s="369"/>
      <c r="T37" s="369"/>
      <c r="U37" s="369">
        <v>11</v>
      </c>
      <c r="V37" s="369"/>
      <c r="W37" s="369"/>
      <c r="X37" s="369">
        <v>12</v>
      </c>
      <c r="Y37" s="369"/>
      <c r="Z37" s="369"/>
      <c r="AA37" s="369">
        <v>1</v>
      </c>
      <c r="AB37" s="369"/>
      <c r="AC37" s="369"/>
      <c r="AD37" s="369">
        <v>2</v>
      </c>
      <c r="AE37" s="369"/>
      <c r="AF37" s="369"/>
      <c r="AG37" s="369">
        <v>3</v>
      </c>
      <c r="AH37" s="369"/>
      <c r="AI37" s="369"/>
      <c r="AJ37" s="351" t="s">
        <v>5</v>
      </c>
      <c r="AK37" s="351"/>
      <c r="AL37" s="89" t="s">
        <v>221</v>
      </c>
      <c r="AM37" s="113"/>
      <c r="AN37" s="113"/>
      <c r="AO37" s="113"/>
      <c r="AP37" s="113"/>
      <c r="AQ37" s="113"/>
    </row>
    <row r="38" spans="1:43" ht="18" customHeight="1">
      <c r="A38" s="360" t="s">
        <v>222</v>
      </c>
      <c r="B38" s="360"/>
      <c r="C38" s="360"/>
      <c r="D38" s="93"/>
      <c r="E38" s="93"/>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47">
        <f>SUM(D38:AI38)</f>
        <v>0</v>
      </c>
      <c r="AK38" s="347"/>
      <c r="AL38" s="366" t="e">
        <f>ROUNDUP(AJ38/AJ39,1)</f>
        <v>#DIV/0!</v>
      </c>
      <c r="AM38" s="113"/>
      <c r="AN38" s="113"/>
      <c r="AO38" s="113"/>
      <c r="AP38" s="113"/>
      <c r="AQ38" s="113"/>
    </row>
    <row r="39" spans="1:43" ht="18" customHeight="1">
      <c r="A39" s="360" t="s">
        <v>223</v>
      </c>
      <c r="B39" s="360"/>
      <c r="C39" s="360"/>
      <c r="D39" s="93"/>
      <c r="E39" s="93"/>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47">
        <f>+SUM(D39:AI39)</f>
        <v>0</v>
      </c>
      <c r="AK39" s="347"/>
      <c r="AL39" s="368"/>
      <c r="AM39" s="113"/>
      <c r="AN39" s="113"/>
      <c r="AO39" s="113"/>
      <c r="AP39" s="113"/>
      <c r="AQ39" s="113"/>
    </row>
    <row r="40" spans="1:43" ht="5.15" customHeight="1">
      <c r="A40" s="106"/>
      <c r="B40" s="106"/>
      <c r="C40" s="106"/>
      <c r="D40" s="113"/>
      <c r="E40" s="113"/>
      <c r="F40" s="113"/>
      <c r="G40" s="113"/>
      <c r="H40" s="113"/>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114"/>
      <c r="AK40" s="99"/>
      <c r="AL40" s="86"/>
      <c r="AM40" s="86"/>
      <c r="AN40" s="78"/>
    </row>
    <row r="41" spans="1:43" ht="18" customHeight="1">
      <c r="A41" s="77" t="s">
        <v>205</v>
      </c>
      <c r="B41" s="99"/>
      <c r="D41" s="99"/>
      <c r="E41" s="99"/>
      <c r="F41" s="99"/>
      <c r="G41" s="99"/>
      <c r="H41" s="99"/>
      <c r="I41" s="113"/>
      <c r="J41" s="113"/>
      <c r="K41" s="113"/>
      <c r="L41" s="113"/>
      <c r="M41" s="113"/>
      <c r="N41" s="113"/>
      <c r="O41" s="99"/>
      <c r="P41" s="99"/>
      <c r="Q41" s="99"/>
      <c r="R41" s="99"/>
      <c r="S41" s="99"/>
      <c r="T41" s="99"/>
      <c r="U41" s="99"/>
      <c r="V41" s="99"/>
      <c r="W41" s="86"/>
      <c r="X41" s="99"/>
      <c r="Y41" s="99"/>
      <c r="Z41" s="99"/>
      <c r="AA41" s="99"/>
      <c r="AB41" s="99"/>
      <c r="AC41" s="99"/>
      <c r="AD41" s="99"/>
      <c r="AE41" s="99"/>
      <c r="AF41" s="99"/>
      <c r="AG41" s="99"/>
      <c r="AH41" s="99"/>
      <c r="AI41" s="99"/>
      <c r="AJ41" s="114"/>
      <c r="AK41" s="99"/>
      <c r="AL41" s="86"/>
      <c r="AM41" s="86"/>
      <c r="AN41" s="78"/>
    </row>
    <row r="42" spans="1:43" ht="25" customHeight="1">
      <c r="A42" s="351" t="s">
        <v>206</v>
      </c>
      <c r="B42" s="351"/>
      <c r="C42" s="351" t="s">
        <v>217</v>
      </c>
      <c r="D42" s="351"/>
      <c r="E42" s="357" t="s">
        <v>293</v>
      </c>
      <c r="F42" s="357"/>
      <c r="G42" s="357"/>
      <c r="H42" s="357"/>
      <c r="I42" s="113"/>
      <c r="J42" s="113"/>
      <c r="K42" s="113"/>
      <c r="L42" s="113"/>
      <c r="M42" s="113"/>
      <c r="N42" s="113"/>
      <c r="O42" s="113"/>
      <c r="P42" s="113"/>
      <c r="Q42" s="113"/>
      <c r="R42" s="113"/>
      <c r="S42" s="113"/>
      <c r="T42" s="113"/>
      <c r="U42" s="113"/>
      <c r="W42" s="86"/>
      <c r="X42" s="99"/>
      <c r="Y42" s="99"/>
      <c r="Z42" s="99"/>
      <c r="AA42" s="99"/>
      <c r="AB42" s="99"/>
      <c r="AC42" s="99"/>
      <c r="AD42" s="99"/>
      <c r="AE42" s="99"/>
      <c r="AF42" s="99"/>
      <c r="AG42" s="99"/>
      <c r="AH42" s="99"/>
      <c r="AI42" s="99"/>
      <c r="AJ42" s="114"/>
      <c r="AK42" s="99"/>
      <c r="AL42" s="86"/>
      <c r="AM42" s="86"/>
      <c r="AN42" s="78"/>
    </row>
    <row r="43" spans="1:43" ht="18" customHeight="1">
      <c r="A43" s="357" t="s">
        <v>207</v>
      </c>
      <c r="B43" s="357"/>
      <c r="C43" s="358" t="e">
        <f>ROUNDDOWN(IF(AL38&lt;=60,1,1+ROUNDUP((AL38-60)/40,0)),1)</f>
        <v>#DIV/0!</v>
      </c>
      <c r="D43" s="358"/>
      <c r="E43" s="358" t="e">
        <f>ROUNDDOWN(AL38/40,1)</f>
        <v>#DIV/0!</v>
      </c>
      <c r="F43" s="358"/>
      <c r="G43" s="358"/>
      <c r="H43" s="358"/>
      <c r="I43" s="113"/>
      <c r="J43" s="113"/>
      <c r="K43" s="113"/>
      <c r="L43" s="113"/>
      <c r="M43" s="113"/>
      <c r="N43" s="113"/>
      <c r="O43" s="113"/>
      <c r="P43" s="113"/>
      <c r="Q43" s="113"/>
      <c r="R43" s="113"/>
      <c r="S43" s="113"/>
      <c r="T43" s="113"/>
      <c r="U43" s="113"/>
      <c r="W43" s="86"/>
      <c r="X43" s="99"/>
      <c r="Y43" s="99"/>
      <c r="Z43" s="99"/>
      <c r="AA43" s="99"/>
      <c r="AB43" s="99"/>
      <c r="AC43" s="99"/>
      <c r="AD43" s="99"/>
      <c r="AE43" s="99"/>
      <c r="AF43" s="99"/>
      <c r="AG43" s="99"/>
      <c r="AH43" s="99"/>
      <c r="AI43" s="99"/>
      <c r="AJ43" s="114"/>
      <c r="AK43" s="99"/>
      <c r="AL43" s="86"/>
      <c r="AM43" s="86"/>
      <c r="AN43" s="78"/>
    </row>
    <row r="44" spans="1:43" ht="5.15" customHeight="1">
      <c r="A44" s="106"/>
      <c r="B44" s="106"/>
      <c r="C44" s="106"/>
      <c r="D44" s="106"/>
      <c r="E44" s="106"/>
      <c r="F44" s="106"/>
      <c r="G44" s="106"/>
      <c r="H44" s="106"/>
      <c r="I44" s="106"/>
      <c r="J44" s="99"/>
      <c r="K44" s="99"/>
      <c r="L44" s="99"/>
      <c r="M44" s="114"/>
      <c r="N44" s="99"/>
      <c r="O44" s="99"/>
      <c r="P44" s="99"/>
      <c r="Q44" s="113"/>
      <c r="W44" s="86"/>
      <c r="X44" s="99"/>
      <c r="Y44" s="99"/>
      <c r="Z44" s="99"/>
      <c r="AA44" s="99"/>
      <c r="AB44" s="99"/>
      <c r="AC44" s="99"/>
      <c r="AD44" s="99"/>
      <c r="AE44" s="99"/>
      <c r="AF44" s="99"/>
      <c r="AG44" s="99"/>
      <c r="AH44" s="99"/>
      <c r="AI44" s="99"/>
      <c r="AJ44" s="114"/>
      <c r="AK44" s="99"/>
      <c r="AL44" s="86"/>
      <c r="AM44" s="86"/>
      <c r="AN44" s="78"/>
    </row>
    <row r="45" spans="1:43" ht="21" customHeight="1">
      <c r="A45" s="77" t="s">
        <v>208</v>
      </c>
      <c r="B45" s="81"/>
      <c r="C45" s="82"/>
      <c r="D45" s="82"/>
      <c r="E45" s="82"/>
      <c r="F45" s="82"/>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82"/>
      <c r="AM45" s="82"/>
      <c r="AN45" s="78"/>
    </row>
    <row r="46" spans="1:43" ht="25" customHeight="1">
      <c r="A46" s="78"/>
      <c r="B46" s="86"/>
      <c r="C46" s="348" t="s">
        <v>247</v>
      </c>
      <c r="D46" s="349"/>
      <c r="E46" s="355" t="s">
        <v>289</v>
      </c>
      <c r="F46" s="355"/>
      <c r="G46" s="355"/>
      <c r="H46" s="355"/>
      <c r="I46" s="348" t="s">
        <v>294</v>
      </c>
      <c r="J46" s="349"/>
      <c r="K46" s="349"/>
      <c r="L46" s="349"/>
      <c r="M46" s="349"/>
      <c r="N46" s="350"/>
      <c r="O46" s="348" t="s">
        <v>249</v>
      </c>
      <c r="P46" s="349"/>
      <c r="Q46" s="349"/>
      <c r="R46" s="349"/>
      <c r="S46" s="349"/>
      <c r="T46" s="350"/>
      <c r="U46" s="348" t="s">
        <v>249</v>
      </c>
      <c r="V46" s="349"/>
      <c r="W46" s="349"/>
      <c r="X46" s="349"/>
      <c r="Y46" s="349"/>
      <c r="Z46" s="350"/>
      <c r="AA46" s="348" t="s">
        <v>249</v>
      </c>
      <c r="AB46" s="349"/>
      <c r="AC46" s="349"/>
      <c r="AD46" s="349"/>
      <c r="AE46" s="349"/>
      <c r="AF46" s="350"/>
      <c r="AG46" s="355" t="s">
        <v>249</v>
      </c>
      <c r="AH46" s="355"/>
      <c r="AI46" s="355"/>
      <c r="AJ46" s="355"/>
      <c r="AK46" s="355"/>
      <c r="AL46" s="355" t="s">
        <v>249</v>
      </c>
      <c r="AM46" s="355"/>
      <c r="AN46" s="78"/>
    </row>
    <row r="47" spans="1:43" ht="18" customHeight="1">
      <c r="A47" s="78"/>
      <c r="B47" s="86"/>
      <c r="C47" s="118" t="s">
        <v>210</v>
      </c>
      <c r="D47" s="118" t="s">
        <v>212</v>
      </c>
      <c r="E47" s="119" t="s">
        <v>210</v>
      </c>
      <c r="F47" s="356" t="s">
        <v>212</v>
      </c>
      <c r="G47" s="356"/>
      <c r="H47" s="356"/>
      <c r="I47" s="352" t="s">
        <v>210</v>
      </c>
      <c r="J47" s="353"/>
      <c r="K47" s="354"/>
      <c r="L47" s="352" t="s">
        <v>212</v>
      </c>
      <c r="M47" s="353"/>
      <c r="N47" s="354"/>
      <c r="O47" s="352" t="s">
        <v>210</v>
      </c>
      <c r="P47" s="353"/>
      <c r="Q47" s="354"/>
      <c r="R47" s="352" t="s">
        <v>212</v>
      </c>
      <c r="S47" s="353"/>
      <c r="T47" s="354"/>
      <c r="U47" s="352" t="s">
        <v>210</v>
      </c>
      <c r="V47" s="353"/>
      <c r="W47" s="354"/>
      <c r="X47" s="352" t="s">
        <v>212</v>
      </c>
      <c r="Y47" s="353"/>
      <c r="Z47" s="354"/>
      <c r="AA47" s="352" t="s">
        <v>210</v>
      </c>
      <c r="AB47" s="353"/>
      <c r="AC47" s="354"/>
      <c r="AD47" s="352" t="s">
        <v>212</v>
      </c>
      <c r="AE47" s="353"/>
      <c r="AF47" s="354"/>
      <c r="AG47" s="352" t="s">
        <v>210</v>
      </c>
      <c r="AH47" s="353"/>
      <c r="AI47" s="354"/>
      <c r="AJ47" s="352" t="s">
        <v>212</v>
      </c>
      <c r="AK47" s="354"/>
      <c r="AL47" s="119" t="s">
        <v>209</v>
      </c>
      <c r="AM47" s="119" t="s">
        <v>211</v>
      </c>
      <c r="AN47" s="78"/>
    </row>
    <row r="48" spans="1:43" ht="18" customHeight="1">
      <c r="A48" s="78"/>
      <c r="B48" s="88" t="s">
        <v>213</v>
      </c>
      <c r="C48" s="119">
        <f>COUNTIFS($B$11:$B$30,C$46,$C$11:$C$30,"A",$E$11:$E$30,"*")</f>
        <v>0</v>
      </c>
      <c r="D48" s="119">
        <f>COUNTIFS($B$11:$B$30,C$46,$C$11:$C$30,"B",$E$11:$E$30,"*")</f>
        <v>0</v>
      </c>
      <c r="E48" s="119">
        <f>COUNTIFS($B$11:$B$30,E$46,$C$11:$C$30,"A",$E$11:$E$30,"*")</f>
        <v>0</v>
      </c>
      <c r="F48" s="352">
        <f>COUNTIFS($B$11:$B$30,E$46,$C$11:$C$30,"B",$E$11:$E$30,"*")</f>
        <v>0</v>
      </c>
      <c r="G48" s="353"/>
      <c r="H48" s="354"/>
      <c r="I48" s="352">
        <f>COUNTIFS($B$11:$B$30,I$46,$C$11:$C$30,"A",$E$11:$E$30,"*")</f>
        <v>0</v>
      </c>
      <c r="J48" s="353"/>
      <c r="K48" s="354"/>
      <c r="L48" s="352">
        <f>COUNTIFS($B$11:$B$30,I$46,$C$11:$C$30,"B",$E$11:$E$30,"*")</f>
        <v>0</v>
      </c>
      <c r="M48" s="353"/>
      <c r="N48" s="354"/>
      <c r="O48" s="352">
        <f>COUNTIFS($B$11:$B$30,O$46,$C$11:$C$30,"A",$E$11:$E$30,"*")</f>
        <v>0</v>
      </c>
      <c r="P48" s="353"/>
      <c r="Q48" s="354"/>
      <c r="R48" s="352">
        <f>COUNTIFS($B$11:$B$30,O$46,$C$11:$C$30,"B",$E$11:$E$30,"*")</f>
        <v>0</v>
      </c>
      <c r="S48" s="353"/>
      <c r="T48" s="354"/>
      <c r="U48" s="352">
        <f>COUNTIFS($B$11:$B$30,U$46,$C$11:$C$30,"A",$E$11:$E$30,"*")</f>
        <v>0</v>
      </c>
      <c r="V48" s="353"/>
      <c r="W48" s="354"/>
      <c r="X48" s="352">
        <f>COUNTIFS($B$11:$B$30,U$46,$C$11:$C$30,"B",$E$11:$E$30,"*")</f>
        <v>0</v>
      </c>
      <c r="Y48" s="353"/>
      <c r="Z48" s="354"/>
      <c r="AA48" s="352">
        <f>COUNTIFS($B$11:$B$30,AA$46,$C$11:$C$30,"A",$E$11:$E$30,"*")</f>
        <v>0</v>
      </c>
      <c r="AB48" s="353"/>
      <c r="AC48" s="354"/>
      <c r="AD48" s="352">
        <f>COUNTIFS($B$11:$B$30,AA$46,$C$11:$C$30,"B",$E$11:$E$30,"*")</f>
        <v>0</v>
      </c>
      <c r="AE48" s="353"/>
      <c r="AF48" s="354"/>
      <c r="AG48" s="352">
        <f>COUNTIFS($B$11:$B$30,AG$46,$C$11:$C$30,"A",$E$11:$E$30,"*")</f>
        <v>0</v>
      </c>
      <c r="AH48" s="353"/>
      <c r="AI48" s="354"/>
      <c r="AJ48" s="352">
        <f>COUNTIFS($B$11:$B$30,AG$46,$C$11:$C$30,"B",$E$11:$E$30,"*")</f>
        <v>0</v>
      </c>
      <c r="AK48" s="354"/>
      <c r="AL48" s="119">
        <f>COUNTIFS($B$11:$B$30,AL$46,$C$11:$C$30,"A",$E$11:$E$30,"*")</f>
        <v>0</v>
      </c>
      <c r="AM48" s="119">
        <f>COUNTIFS($B$11:$B$30,AL$46,$C$11:$C$30,"B",$E$11:$E$30,"*")</f>
        <v>0</v>
      </c>
      <c r="AN48" s="78"/>
    </row>
    <row r="49" spans="1:40" ht="18" customHeight="1">
      <c r="A49" s="78"/>
      <c r="B49" s="89" t="s">
        <v>214</v>
      </c>
      <c r="C49" s="119">
        <f>COUNTIFS($B$11:$B$30,C$46,$C$11:$C$30,"C",$E$11:$E$30,"*")</f>
        <v>0</v>
      </c>
      <c r="D49" s="119">
        <f>COUNTIFS($B$11:$B$30,C$46,$C$11:$C$30,"D",$E$11:$E$30,"*")</f>
        <v>0</v>
      </c>
      <c r="E49" s="119">
        <f>COUNTIFS($B$11:$B$30,E$46,$C$11:$C$30,"C",$E$11:$E$30,"*")</f>
        <v>0</v>
      </c>
      <c r="F49" s="352">
        <f>COUNTIFS($B$11:$B$30,E$46,$C$11:$C$30,"D",$E$11:$E$30,"*")</f>
        <v>0</v>
      </c>
      <c r="G49" s="353"/>
      <c r="H49" s="354"/>
      <c r="I49" s="352">
        <f>COUNTIFS($B$11:$B$30,I$46,$C$11:$C$30,"C",$E$11:$E$30,"*")</f>
        <v>0</v>
      </c>
      <c r="J49" s="353"/>
      <c r="K49" s="354"/>
      <c r="L49" s="352">
        <f>COUNTIFS($B$11:$B$30,I$46,$C$11:$C$30,"D",$E$11:$E$30,"*")</f>
        <v>0</v>
      </c>
      <c r="M49" s="353"/>
      <c r="N49" s="354"/>
      <c r="O49" s="352">
        <f>COUNTIFS($B$11:$B$30,O$46,$C$11:$C$30,"C",$E$11:$E$30,"*")</f>
        <v>0</v>
      </c>
      <c r="P49" s="353"/>
      <c r="Q49" s="354"/>
      <c r="R49" s="352">
        <f>COUNTIFS($B$11:$B$30,O$46,$C$11:$C$30,"D",$E$11:$E$30,"*")</f>
        <v>0</v>
      </c>
      <c r="S49" s="353"/>
      <c r="T49" s="354"/>
      <c r="U49" s="352">
        <f>COUNTIFS($B$11:$B$30,U$46,$C$11:$C$30,"C",$E$11:$E$30,"*")</f>
        <v>0</v>
      </c>
      <c r="V49" s="353"/>
      <c r="W49" s="354"/>
      <c r="X49" s="352">
        <f>COUNTIFS($B$11:$B$30,U$46,$C$11:$C$30,"D",$E$11:$E$30,"*")</f>
        <v>0</v>
      </c>
      <c r="Y49" s="353"/>
      <c r="Z49" s="354"/>
      <c r="AA49" s="352">
        <f>COUNTIFS($B$11:$B$30,AA$46,$C$11:$C$30,"C",$E$11:$E$30,"*")</f>
        <v>0</v>
      </c>
      <c r="AB49" s="353"/>
      <c r="AC49" s="354"/>
      <c r="AD49" s="352">
        <f>COUNTIFS($B$11:$B$30,AA$46,$C$11:$C$30,"D",$E$11:$E$30,"*")</f>
        <v>0</v>
      </c>
      <c r="AE49" s="353"/>
      <c r="AF49" s="354"/>
      <c r="AG49" s="352">
        <f>COUNTIFS($B$11:$B$30,AG$46,$C$11:$C$30,"C",$E$11:$E$30,"*")</f>
        <v>0</v>
      </c>
      <c r="AH49" s="353"/>
      <c r="AI49" s="354"/>
      <c r="AJ49" s="352">
        <f>COUNTIFS($B$11:$B$30,AG$46,$C$11:$C$30,"D",$E$11:$E$30,"*")</f>
        <v>0</v>
      </c>
      <c r="AK49" s="354"/>
      <c r="AL49" s="119">
        <f>COUNTIFS($B$11:$B$30,AL$46,$C$11:$C$30,"C",$E$11:$E$30,"*")</f>
        <v>0</v>
      </c>
      <c r="AM49" s="119">
        <f>COUNTIFS($B$11:$B$30,AL$46,$C$11:$C$30,"D",$E$11:$E$30,"*")</f>
        <v>0</v>
      </c>
      <c r="AN49" s="78"/>
    </row>
    <row r="50" spans="1:40" ht="25" customHeight="1">
      <c r="A50" s="78"/>
      <c r="B50" s="89" t="s">
        <v>215</v>
      </c>
      <c r="C50" s="348" t="str">
        <f>IF($AK$3="４週",SUMIFS($AK$11:$AK$30,$B$11:$B$30,C46)/4/$AH$5,IF($AK$3="歴月",SUMIFS($AK$11:$AK$30,$B$11:$B$30,C46)/$AL$5,"記載する期間を選択してください"))</f>
        <v>記載する期間を選択してください</v>
      </c>
      <c r="D50" s="350"/>
      <c r="E50" s="348" t="str">
        <f>IF($AK$3="４週",SUMIFS($AK$11:$AK$30,$B$11:$B$30,E46)/4/$AH$5,IF($AK$3="歴月",SUMIFS($AK$11:$AK$30,$B$11:$B$30,E46)/$AL$5,"記載する期間を選択してください"))</f>
        <v>記載する期間を選択してください</v>
      </c>
      <c r="F50" s="349"/>
      <c r="G50" s="349"/>
      <c r="H50" s="350"/>
      <c r="I50" s="348" t="str">
        <f>IF($AK$3="４週",SUMIFS($AK$11:$AK$30,$B$11:$B$30,I46)/4/$AH$5,IF($AK$3="歴月",SUMIFS($AK$11:$AK$30,$B$11:$B$30,I46)/$AL$5,"記載する期間を選択してください"))</f>
        <v>記載する期間を選択してください</v>
      </c>
      <c r="J50" s="349"/>
      <c r="K50" s="349"/>
      <c r="L50" s="349"/>
      <c r="M50" s="349"/>
      <c r="N50" s="350"/>
      <c r="O50" s="348" t="str">
        <f>IF($AK$3="４週",SUMIFS($AK$11:$AK$30,$B$11:$B$30,O46)/4/$AH$5,IF($AK$3="歴月",SUMIFS($AK$11:$AK$30,$B$11:$B$30,O46)/$AL$5,"記載する期間を選択してください"))</f>
        <v>記載する期間を選択してください</v>
      </c>
      <c r="P50" s="349"/>
      <c r="Q50" s="349"/>
      <c r="R50" s="349"/>
      <c r="S50" s="349"/>
      <c r="T50" s="350"/>
      <c r="U50" s="348" t="str">
        <f>IF($AK$3="４週",SUMIFS($AK$11:$AK$30,$B$11:$B$30,U46)/4/$AH$5,IF($AK$3="歴月",SUMIFS($AK$11:$AK$30,$B$11:$B$30,U46)/$AL$5,"記載する期間を選択してください"))</f>
        <v>記載する期間を選択してください</v>
      </c>
      <c r="V50" s="349"/>
      <c r="W50" s="349"/>
      <c r="X50" s="349"/>
      <c r="Y50" s="349"/>
      <c r="Z50" s="350"/>
      <c r="AA50" s="348" t="str">
        <f>IF($AK$3="４週",SUMIFS($AK$11:$AK$30,$B$11:$B$30,AA46)/4/$AH$5,IF($AK$3="歴月",SUMIFS($AK$11:$AK$30,$B$11:$B$30,AA46)/$AL$5,"記載する期間を選択してください"))</f>
        <v>記載する期間を選択してください</v>
      </c>
      <c r="AB50" s="349"/>
      <c r="AC50" s="349"/>
      <c r="AD50" s="349"/>
      <c r="AE50" s="349"/>
      <c r="AF50" s="350"/>
      <c r="AG50" s="348" t="str">
        <f>IF($AK$3="４週",SUMIFS($AK$11:$AK$30,$B$11:$B$30,AG46)/4/$AH$5,IF($AK$3="歴月",SUMIFS($AK$11:$AK$30,$B$11:$B$30,AG46)/$AL$5,"記載する期間を選択してください"))</f>
        <v>記載する期間を選択してください</v>
      </c>
      <c r="AH50" s="349"/>
      <c r="AI50" s="349"/>
      <c r="AJ50" s="349"/>
      <c r="AK50" s="350"/>
      <c r="AL50" s="348" t="str">
        <f>IF($AK$3="４週",SUMIFS($AK$11:$AK$30,$B$11:$B$30,AL46)/4/$AH$5,IF($AK$3="歴月",SUMIFS($AK$11:$AK$30,$B$11:$B$30,AL46)/$AL$5,"記載する期間を選択してください"))</f>
        <v>記載する期間を選択してください</v>
      </c>
      <c r="AM50" s="350"/>
      <c r="AN50" s="78"/>
    </row>
    <row r="51" spans="1:40" ht="6" customHeight="1">
      <c r="A51" s="78"/>
      <c r="B51" s="81"/>
      <c r="C51" s="103">
        <v>2</v>
      </c>
      <c r="D51" s="103"/>
      <c r="E51" s="103">
        <v>3</v>
      </c>
      <c r="F51" s="103"/>
      <c r="G51" s="103"/>
      <c r="H51" s="103"/>
      <c r="I51" s="103">
        <v>4</v>
      </c>
      <c r="J51" s="103"/>
      <c r="K51" s="103"/>
      <c r="L51" s="103"/>
      <c r="M51" s="103"/>
      <c r="N51" s="103"/>
      <c r="O51" s="103">
        <v>5</v>
      </c>
      <c r="P51" s="103"/>
      <c r="Q51" s="103"/>
      <c r="R51" s="103"/>
      <c r="S51" s="103"/>
      <c r="T51" s="103"/>
      <c r="U51" s="103">
        <v>6</v>
      </c>
      <c r="V51" s="103"/>
      <c r="W51" s="103"/>
      <c r="X51" s="103"/>
      <c r="Y51" s="103"/>
      <c r="Z51" s="103"/>
      <c r="AA51" s="103">
        <v>7</v>
      </c>
      <c r="AB51" s="103"/>
      <c r="AC51" s="103"/>
      <c r="AD51" s="103"/>
      <c r="AE51" s="103"/>
      <c r="AF51" s="103"/>
      <c r="AG51" s="103">
        <v>8</v>
      </c>
      <c r="AH51" s="103"/>
      <c r="AI51" s="103"/>
      <c r="AJ51" s="103"/>
      <c r="AK51" s="103"/>
      <c r="AL51" s="103">
        <v>9</v>
      </c>
      <c r="AM51" s="120"/>
      <c r="AN51" s="78"/>
    </row>
    <row r="52" spans="1:40" ht="15" customHeight="1">
      <c r="A52" s="99" t="s">
        <v>163</v>
      </c>
      <c r="B52" s="100"/>
      <c r="C52" s="101"/>
      <c r="D52" s="101"/>
      <c r="E52" s="101"/>
      <c r="F52" s="102"/>
      <c r="G52" s="101"/>
      <c r="H52" s="103"/>
      <c r="I52" s="103"/>
      <c r="J52" s="103"/>
      <c r="K52" s="103"/>
      <c r="L52" s="103"/>
      <c r="M52" s="103"/>
      <c r="N52" s="103"/>
      <c r="O52" s="103"/>
      <c r="P52" s="103"/>
      <c r="Q52" s="103"/>
      <c r="R52" s="103">
        <v>6</v>
      </c>
      <c r="S52" s="103"/>
      <c r="T52" s="103"/>
      <c r="U52" s="103"/>
      <c r="V52" s="103"/>
      <c r="W52" s="103"/>
      <c r="X52" s="103">
        <v>7</v>
      </c>
      <c r="Y52" s="103"/>
      <c r="Z52" s="103"/>
      <c r="AA52" s="103"/>
      <c r="AB52" s="103"/>
      <c r="AC52" s="103"/>
      <c r="AD52" s="103">
        <v>8</v>
      </c>
      <c r="AE52" s="103"/>
      <c r="AF52" s="103"/>
      <c r="AG52" s="104"/>
      <c r="AH52" s="104"/>
      <c r="AI52" s="104"/>
      <c r="AJ52" s="104">
        <v>9</v>
      </c>
      <c r="AK52" s="105"/>
      <c r="AL52" s="105"/>
      <c r="AM52" s="78"/>
    </row>
    <row r="53" spans="1:40" s="99" customFormat="1" ht="15" customHeight="1">
      <c r="A53" s="99" t="s">
        <v>164</v>
      </c>
      <c r="B53" s="106"/>
      <c r="C53" s="106"/>
      <c r="D53" s="106"/>
      <c r="E53" s="106"/>
      <c r="F53" s="106"/>
      <c r="G53" s="106"/>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40" s="99" customFormat="1" ht="15" customHeight="1">
      <c r="A54" s="99" t="s">
        <v>165</v>
      </c>
      <c r="B54" s="106"/>
      <c r="C54" s="106"/>
      <c r="D54" s="106"/>
      <c r="E54" s="106"/>
      <c r="F54" s="106"/>
      <c r="G54" s="106"/>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40" s="99" customFormat="1" ht="15" customHeight="1">
      <c r="A55" s="99" t="s">
        <v>166</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99" customFormat="1" ht="15" customHeight="1">
      <c r="A56" s="99" t="s">
        <v>167</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ht="15" customHeight="1">
      <c r="A57" s="99" t="s">
        <v>168</v>
      </c>
      <c r="B57" s="107"/>
      <c r="C57" s="99"/>
      <c r="D57" s="99"/>
      <c r="E57" s="99"/>
      <c r="F57" s="99"/>
      <c r="G57" s="99"/>
    </row>
    <row r="58" spans="1:40" ht="15" customHeight="1">
      <c r="A58" s="99" t="s">
        <v>169</v>
      </c>
      <c r="B58" s="107"/>
      <c r="C58" s="99"/>
      <c r="D58" s="99"/>
      <c r="E58" s="99"/>
      <c r="F58" s="99"/>
      <c r="G58" s="99"/>
    </row>
    <row r="59" spans="1:40" ht="15" customHeight="1">
      <c r="A59" s="99"/>
      <c r="B59" s="88" t="s">
        <v>170</v>
      </c>
      <c r="C59" s="351" t="s">
        <v>171</v>
      </c>
      <c r="D59" s="351"/>
      <c r="E59" s="351"/>
      <c r="F59" s="99"/>
      <c r="G59" s="99"/>
    </row>
    <row r="60" spans="1:40" ht="15" customHeight="1">
      <c r="A60" s="99"/>
      <c r="B60" s="108" t="s">
        <v>172</v>
      </c>
      <c r="C60" s="347" t="s">
        <v>173</v>
      </c>
      <c r="D60" s="347"/>
      <c r="E60" s="347"/>
      <c r="F60" s="99"/>
      <c r="G60" s="99"/>
    </row>
    <row r="61" spans="1:40" ht="15" customHeight="1">
      <c r="A61" s="99"/>
      <c r="B61" s="108" t="s">
        <v>174</v>
      </c>
      <c r="C61" s="347" t="s">
        <v>175</v>
      </c>
      <c r="D61" s="347"/>
      <c r="E61" s="347"/>
      <c r="F61" s="99"/>
      <c r="G61" s="99"/>
    </row>
    <row r="62" spans="1:40" ht="15" customHeight="1">
      <c r="A62" s="99"/>
      <c r="B62" s="108" t="s">
        <v>176</v>
      </c>
      <c r="C62" s="347" t="s">
        <v>177</v>
      </c>
      <c r="D62" s="347"/>
      <c r="E62" s="347"/>
      <c r="F62" s="99"/>
      <c r="G62" s="99"/>
    </row>
    <row r="63" spans="1:40" ht="15" customHeight="1">
      <c r="A63" s="99"/>
      <c r="B63" s="108" t="s">
        <v>178</v>
      </c>
      <c r="C63" s="347" t="s">
        <v>179</v>
      </c>
      <c r="D63" s="347"/>
      <c r="E63" s="347"/>
      <c r="F63" s="99"/>
      <c r="G63" s="99"/>
    </row>
    <row r="64" spans="1:40" ht="15" customHeight="1">
      <c r="A64" s="99"/>
      <c r="B64" s="99" t="s">
        <v>180</v>
      </c>
      <c r="C64" s="99"/>
      <c r="D64" s="99"/>
      <c r="E64" s="99"/>
      <c r="F64" s="99"/>
      <c r="G64" s="99"/>
    </row>
    <row r="65" spans="1:7" ht="15" customHeight="1">
      <c r="A65" s="99"/>
      <c r="B65" s="99" t="s">
        <v>181</v>
      </c>
      <c r="C65" s="99"/>
      <c r="D65" s="99"/>
      <c r="E65" s="99"/>
      <c r="F65" s="99"/>
      <c r="G65" s="99"/>
    </row>
    <row r="66" spans="1:7" ht="15" customHeight="1">
      <c r="A66" s="99"/>
      <c r="B66" s="99" t="s">
        <v>182</v>
      </c>
      <c r="C66" s="99"/>
      <c r="D66" s="99"/>
      <c r="E66" s="99"/>
      <c r="F66" s="99"/>
      <c r="G66" s="99"/>
    </row>
    <row r="67" spans="1:7" ht="15" customHeight="1">
      <c r="A67" s="99" t="s">
        <v>183</v>
      </c>
      <c r="B67" s="107"/>
      <c r="C67" s="99"/>
      <c r="D67" s="99"/>
      <c r="E67" s="99"/>
      <c r="F67" s="99"/>
      <c r="G67" s="99"/>
    </row>
    <row r="68" spans="1:7" ht="15" customHeight="1">
      <c r="A68" s="99" t="s">
        <v>184</v>
      </c>
      <c r="B68" s="107"/>
      <c r="C68" s="99"/>
      <c r="D68" s="99"/>
      <c r="E68" s="99"/>
      <c r="F68" s="99"/>
      <c r="G68" s="99"/>
    </row>
    <row r="69" spans="1:7" ht="15" customHeight="1">
      <c r="A69" s="99" t="s">
        <v>185</v>
      </c>
      <c r="B69" s="107"/>
      <c r="C69" s="99"/>
      <c r="D69" s="99"/>
      <c r="E69" s="99"/>
      <c r="F69" s="99"/>
      <c r="G69" s="99"/>
    </row>
    <row r="70" spans="1:7" ht="15" customHeight="1">
      <c r="A70" s="99" t="s">
        <v>186</v>
      </c>
      <c r="B70" s="107"/>
      <c r="C70" s="99"/>
      <c r="D70" s="99"/>
      <c r="E70" s="99"/>
      <c r="F70" s="99"/>
      <c r="G70" s="99"/>
    </row>
    <row r="71" spans="1:7" ht="15" customHeight="1">
      <c r="A71" s="99" t="s">
        <v>187</v>
      </c>
      <c r="B71" s="107"/>
      <c r="C71" s="99"/>
      <c r="D71" s="99"/>
      <c r="E71" s="99"/>
      <c r="F71" s="99"/>
      <c r="G71" s="99"/>
    </row>
    <row r="72" spans="1:7" ht="15" customHeight="1">
      <c r="A72" s="99" t="s">
        <v>188</v>
      </c>
      <c r="B72" s="107"/>
      <c r="C72" s="99"/>
      <c r="D72" s="99"/>
      <c r="E72" s="99"/>
      <c r="F72" s="99"/>
      <c r="G72" s="99"/>
    </row>
    <row r="73" spans="1:7" ht="15" customHeight="1">
      <c r="A73" s="99"/>
      <c r="B73" s="99" t="s">
        <v>189</v>
      </c>
      <c r="C73" s="99"/>
      <c r="D73" s="99"/>
      <c r="E73" s="99"/>
      <c r="F73" s="99"/>
      <c r="G73" s="99"/>
    </row>
    <row r="74" spans="1:7" ht="15" customHeight="1">
      <c r="A74" s="99"/>
      <c r="B74" s="99" t="s">
        <v>190</v>
      </c>
      <c r="C74" s="99"/>
      <c r="D74" s="99"/>
      <c r="E74" s="99"/>
      <c r="F74" s="99"/>
      <c r="G74" s="99"/>
    </row>
    <row r="75" spans="1:7" ht="15" customHeight="1">
      <c r="A75" s="99" t="s">
        <v>191</v>
      </c>
      <c r="B75" s="107"/>
      <c r="C75" s="99"/>
      <c r="D75" s="99"/>
      <c r="E75" s="99"/>
      <c r="F75" s="99"/>
      <c r="G75" s="99"/>
    </row>
    <row r="76" spans="1:7" ht="15" customHeight="1">
      <c r="A76" s="99" t="s">
        <v>192</v>
      </c>
      <c r="B76" s="107"/>
      <c r="C76" s="99"/>
      <c r="D76" s="99"/>
      <c r="E76" s="99"/>
      <c r="F76" s="99"/>
      <c r="G76" s="99"/>
    </row>
    <row r="77" spans="1:7" ht="15" customHeight="1">
      <c r="A77" s="99" t="s">
        <v>193</v>
      </c>
      <c r="B77" s="107"/>
      <c r="C77" s="99"/>
      <c r="D77" s="99"/>
      <c r="E77" s="99"/>
      <c r="F77" s="99"/>
      <c r="G77" s="99"/>
    </row>
    <row r="78" spans="1:7" ht="15" customHeight="1">
      <c r="A78" s="99" t="s">
        <v>194</v>
      </c>
      <c r="B78" s="107"/>
      <c r="C78" s="99"/>
      <c r="D78" s="99"/>
      <c r="E78" s="99"/>
      <c r="F78" s="99"/>
      <c r="G78" s="99"/>
    </row>
    <row r="79" spans="1:7" ht="15" customHeight="1">
      <c r="A79" s="99" t="s">
        <v>195</v>
      </c>
      <c r="B79" s="107"/>
      <c r="C79" s="99"/>
      <c r="D79" s="99"/>
      <c r="E79" s="99"/>
      <c r="F79" s="99"/>
      <c r="G79" s="99"/>
    </row>
    <row r="80" spans="1:7" ht="15" customHeight="1">
      <c r="A80" s="99" t="s">
        <v>196</v>
      </c>
      <c r="B80" s="107"/>
      <c r="C80" s="99"/>
      <c r="D80" s="99"/>
      <c r="E80" s="99"/>
      <c r="F80" s="99"/>
      <c r="G80" s="99"/>
    </row>
    <row r="81" spans="1:7" ht="15" customHeight="1">
      <c r="A81" s="99" t="s">
        <v>197</v>
      </c>
      <c r="B81" s="107"/>
      <c r="C81" s="99"/>
      <c r="D81" s="99"/>
      <c r="E81" s="99"/>
      <c r="F81" s="99"/>
      <c r="G81" s="99"/>
    </row>
    <row r="82" spans="1:7" ht="15" customHeight="1">
      <c r="A82" s="99" t="s">
        <v>198</v>
      </c>
      <c r="B82" s="107"/>
      <c r="C82" s="99"/>
      <c r="D82" s="99"/>
      <c r="E82" s="99"/>
      <c r="F82" s="99"/>
      <c r="G82" s="99"/>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type="whole" operator="greaterThanOrEqual" allowBlank="1" showInputMessage="1" showErrorMessage="1" sqref="I38:I39 D38:F39 AG38:AG39 AD38:AD39 AA38:AA39 X38:X39 U38:U39 R38:R39 O38:O39 L38:L39" xr:uid="{52D112B6-571E-464E-B579-5E074AD68575}">
      <formula1>0</formula1>
    </dataValidation>
    <dataValidation operator="greaterThanOrEqual" allowBlank="1" showInputMessage="1" showErrorMessage="1" sqref="I44 AJ38:AJ39 AL38 L40 L44 I40" xr:uid="{731E6637-A1E4-48DB-8022-A1C069ABF8E9}"/>
    <dataValidation type="list" allowBlank="1" showInputMessage="1" showErrorMessage="1" sqref="C11:C30" xr:uid="{6A075230-8187-4479-87FA-5F2B31C0C75A}">
      <formula1>"A,B,C,D"</formula1>
    </dataValidation>
    <dataValidation type="list" allowBlank="1" showInputMessage="1" showErrorMessage="1" sqref="AK4:AN4" xr:uid="{4BC98A14-9D8F-4E9D-A631-9BDEC745DFCF}">
      <formula1>"予定,実績"</formula1>
    </dataValidation>
    <dataValidation type="list" allowBlank="1" showInputMessage="1" showErrorMessage="1" sqref="AK3:AN3" xr:uid="{CACB3119-E34C-429C-8599-34C4E1B4360E}">
      <formula1>"４週,歴月"</formula1>
    </dataValidation>
    <dataValidation type="list" allowBlank="1" showInputMessage="1" sqref="B13:B30" xr:uid="{E3515CD3-D98A-4E15-A93F-C23CBA92CC09}">
      <formula1>INDIRECT($AK$1)</formula1>
    </dataValidation>
    <dataValidation allowBlank="1" showInputMessage="1" sqref="B11:B12" xr:uid="{2925DC1A-6C87-4F03-952D-B3734834CA65}"/>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39ED-0E10-4737-80E5-330CEA160FF9}">
  <dimension ref="A1:AQ82"/>
  <sheetViews>
    <sheetView showGridLines="0" view="pageBreakPreview" topLeftCell="A32" zoomScaleNormal="100" zoomScaleSheetLayoutView="100" workbookViewId="0">
      <selection activeCell="R28" sqref="R28"/>
    </sheetView>
  </sheetViews>
  <sheetFormatPr defaultColWidth="8.25" defaultRowHeight="21" customHeight="1"/>
  <cols>
    <col min="1" max="1" width="2.58203125" style="81" customWidth="1"/>
    <col min="2" max="2" width="14.5" style="75" customWidth="1"/>
    <col min="3" max="3" width="6.58203125" style="81" customWidth="1"/>
    <col min="4" max="5" width="7.58203125" style="81" customWidth="1"/>
    <col min="6" max="36" width="2.58203125" style="81" customWidth="1"/>
    <col min="37" max="37" width="6.58203125" style="81" customWidth="1"/>
    <col min="38" max="39" width="7.58203125" style="81" customWidth="1"/>
    <col min="40" max="40" width="5.58203125" style="81" customWidth="1"/>
    <col min="41"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295</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U5" s="83"/>
      <c r="V5" s="83"/>
      <c r="W5" s="83"/>
      <c r="Y5" s="84"/>
      <c r="Z5" s="84"/>
      <c r="AA5" s="84"/>
      <c r="AB5" s="78"/>
      <c r="AC5" s="84"/>
      <c r="AD5" s="84"/>
      <c r="AE5" s="84"/>
      <c r="AF5" s="84"/>
      <c r="AG5" s="85" t="s">
        <v>149</v>
      </c>
      <c r="AH5" s="391"/>
      <c r="AI5" s="391"/>
      <c r="AJ5" s="391"/>
      <c r="AK5" s="84" t="s">
        <v>150</v>
      </c>
      <c r="AL5" s="109"/>
      <c r="AM5" s="84" t="s">
        <v>151</v>
      </c>
      <c r="AN5" s="78"/>
    </row>
    <row r="6" spans="1:40" ht="10" customHeight="1">
      <c r="A6" s="78"/>
      <c r="B6" s="86"/>
      <c r="C6" s="86"/>
      <c r="D6" s="86"/>
      <c r="E6" s="86"/>
      <c r="F6" s="86"/>
      <c r="G6" s="86"/>
      <c r="H6" s="86"/>
      <c r="I6" s="86"/>
      <c r="J6" s="86"/>
      <c r="K6" s="86"/>
      <c r="L6" s="86"/>
      <c r="M6" s="86"/>
      <c r="N6" s="86"/>
      <c r="O6" s="86"/>
      <c r="P6" s="86"/>
      <c r="Q6" s="86"/>
      <c r="R6" s="86"/>
      <c r="S6" s="86"/>
      <c r="T6" s="86"/>
      <c r="U6" s="86"/>
      <c r="V6" s="86"/>
      <c r="W6" s="86"/>
      <c r="X6" s="82"/>
      <c r="Y6" s="82"/>
      <c r="Z6" s="82"/>
      <c r="AA6" s="82"/>
      <c r="AB6" s="82"/>
      <c r="AC6" s="82"/>
      <c r="AD6" s="82"/>
      <c r="AE6" s="82"/>
      <c r="AF6" s="82"/>
      <c r="AG6" s="82"/>
      <c r="AH6" s="82"/>
      <c r="AI6" s="82"/>
      <c r="AJ6" s="82"/>
      <c r="AK6" s="82"/>
      <c r="AL6" s="82"/>
      <c r="AM6" s="78"/>
      <c r="AN6" s="78"/>
    </row>
    <row r="7" spans="1:40" ht="15" customHeight="1">
      <c r="A7" s="373" t="s">
        <v>152</v>
      </c>
      <c r="B7" s="377" t="s">
        <v>153</v>
      </c>
      <c r="C7" s="379" t="s">
        <v>154</v>
      </c>
      <c r="D7" s="351" t="s">
        <v>155</v>
      </c>
      <c r="E7" s="371" t="s">
        <v>156</v>
      </c>
      <c r="F7" s="382" t="s">
        <v>157</v>
      </c>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3" t="s">
        <v>158</v>
      </c>
      <c r="AL7" s="357" t="s">
        <v>159</v>
      </c>
      <c r="AM7" s="376" t="s">
        <v>160</v>
      </c>
      <c r="AN7" s="376"/>
    </row>
    <row r="8" spans="1:40" ht="15" customHeight="1">
      <c r="A8" s="373"/>
      <c r="B8" s="378"/>
      <c r="C8" s="380"/>
      <c r="D8" s="351"/>
      <c r="E8" s="371"/>
      <c r="F8" s="351" t="s">
        <v>1</v>
      </c>
      <c r="G8" s="351"/>
      <c r="H8" s="351"/>
      <c r="I8" s="351"/>
      <c r="J8" s="351"/>
      <c r="K8" s="351"/>
      <c r="L8" s="351"/>
      <c r="M8" s="351" t="s">
        <v>2</v>
      </c>
      <c r="N8" s="351"/>
      <c r="O8" s="351"/>
      <c r="P8" s="351"/>
      <c r="Q8" s="351"/>
      <c r="R8" s="351"/>
      <c r="S8" s="351"/>
      <c r="T8" s="351" t="s">
        <v>3</v>
      </c>
      <c r="U8" s="351"/>
      <c r="V8" s="351"/>
      <c r="W8" s="351"/>
      <c r="X8" s="351"/>
      <c r="Y8" s="351"/>
      <c r="Z8" s="351"/>
      <c r="AA8" s="351" t="s">
        <v>4</v>
      </c>
      <c r="AB8" s="351"/>
      <c r="AC8" s="351"/>
      <c r="AD8" s="351"/>
      <c r="AE8" s="351"/>
      <c r="AF8" s="351"/>
      <c r="AG8" s="351"/>
      <c r="AH8" s="351" t="s">
        <v>161</v>
      </c>
      <c r="AI8" s="351"/>
      <c r="AJ8" s="351"/>
      <c r="AK8" s="383"/>
      <c r="AL8" s="357"/>
      <c r="AM8" s="376"/>
      <c r="AN8" s="376"/>
    </row>
    <row r="9" spans="1:40" ht="15" customHeight="1">
      <c r="A9" s="373"/>
      <c r="B9" s="384" t="s">
        <v>201</v>
      </c>
      <c r="C9" s="380"/>
      <c r="D9" s="351"/>
      <c r="E9" s="371"/>
      <c r="F9" s="90">
        <f>DATE($M$2,$S$2,1)</f>
        <v>45992</v>
      </c>
      <c r="G9" s="90">
        <f>DATE($M$2,$S$2,2)</f>
        <v>45993</v>
      </c>
      <c r="H9" s="90">
        <f>DATE($M$2,$S$2,3)</f>
        <v>45994</v>
      </c>
      <c r="I9" s="90">
        <f>DATE($M$2,$S$2,4)</f>
        <v>45995</v>
      </c>
      <c r="J9" s="90">
        <f>DATE($M$2,$S$2,5)</f>
        <v>45996</v>
      </c>
      <c r="K9" s="90">
        <f>DATE($M$2,$S$2,6)</f>
        <v>45997</v>
      </c>
      <c r="L9" s="90">
        <f>DATE($M$2,$S$2,7)</f>
        <v>45998</v>
      </c>
      <c r="M9" s="90">
        <f>DATE($M$2,$S$2,8)</f>
        <v>45999</v>
      </c>
      <c r="N9" s="90">
        <f>DATE($M$2,$S$2,9)</f>
        <v>46000</v>
      </c>
      <c r="O9" s="90">
        <f>DATE($M$2,$S$2,10)</f>
        <v>46001</v>
      </c>
      <c r="P9" s="90">
        <f>DATE($M$2,$S$2,11)</f>
        <v>46002</v>
      </c>
      <c r="Q9" s="90">
        <f>DATE($M$2,$S$2,12)</f>
        <v>46003</v>
      </c>
      <c r="R9" s="90">
        <f>DATE($M$2,$S$2,13)</f>
        <v>46004</v>
      </c>
      <c r="S9" s="90">
        <f>DATE($M$2,$S$2,14)</f>
        <v>46005</v>
      </c>
      <c r="T9" s="90">
        <f>DATE($M$2,$S$2,15)</f>
        <v>46006</v>
      </c>
      <c r="U9" s="90">
        <f>DATE($M$2,$S$2,16)</f>
        <v>46007</v>
      </c>
      <c r="V9" s="90">
        <f>DATE($M$2,$S$2,17)</f>
        <v>46008</v>
      </c>
      <c r="W9" s="90">
        <f>DATE($M$2,$S$2,18)</f>
        <v>46009</v>
      </c>
      <c r="X9" s="90">
        <f>DATE($M$2,$S$2,19)</f>
        <v>46010</v>
      </c>
      <c r="Y9" s="90">
        <f>DATE($M$2,$S$2,20)</f>
        <v>46011</v>
      </c>
      <c r="Z9" s="90">
        <f>DATE($M$2,$S$2,21)</f>
        <v>46012</v>
      </c>
      <c r="AA9" s="90">
        <f>DATE($M$2,$S$2,22)</f>
        <v>46013</v>
      </c>
      <c r="AB9" s="90">
        <f>DATE($M$2,$S$2,23)</f>
        <v>46014</v>
      </c>
      <c r="AC9" s="90">
        <f>DATE($M$2,$S$2,24)</f>
        <v>46015</v>
      </c>
      <c r="AD9" s="90">
        <f>DATE($M$2,$S$2,25)</f>
        <v>46016</v>
      </c>
      <c r="AE9" s="90">
        <f>DATE($M$2,$S$2,26)</f>
        <v>46017</v>
      </c>
      <c r="AF9" s="90">
        <f>DATE($M$2,$S$2,27)</f>
        <v>46018</v>
      </c>
      <c r="AG9" s="90">
        <f>DATE($M$2,$S$2,28)</f>
        <v>46019</v>
      </c>
      <c r="AH9" s="90">
        <f>IF(DAY(EOMONTH(F9,0))&lt;29,"",DATE($M$2,$S$2,29))</f>
        <v>46020</v>
      </c>
      <c r="AI9" s="90">
        <f>IF(DAY(EOMONTH(F9,0))&lt;30,"",DATE($M$2,$S$2,30))</f>
        <v>46021</v>
      </c>
      <c r="AJ9" s="90">
        <f>IF(DAY(EOMONTH(F9,0))&lt;31,"",DATE($M$2,$S$2,31))</f>
        <v>46022</v>
      </c>
      <c r="AK9" s="383"/>
      <c r="AL9" s="357"/>
      <c r="AM9" s="376"/>
      <c r="AN9" s="376"/>
    </row>
    <row r="10" spans="1:40" ht="15" customHeight="1">
      <c r="A10" s="373"/>
      <c r="B10" s="385"/>
      <c r="C10" s="381"/>
      <c r="D10" s="351"/>
      <c r="E10" s="371"/>
      <c r="F10" s="91">
        <f>DATE($M$2,$S$2,1)</f>
        <v>45992</v>
      </c>
      <c r="G10" s="91">
        <f>DATE($M$2,$S$2,2)</f>
        <v>45993</v>
      </c>
      <c r="H10" s="91">
        <f>DATE($M$2,$S$2,3)</f>
        <v>45994</v>
      </c>
      <c r="I10" s="91">
        <f>DATE($M$2,$S$2,4)</f>
        <v>45995</v>
      </c>
      <c r="J10" s="91">
        <f>DATE($M$2,$S$2,5)</f>
        <v>45996</v>
      </c>
      <c r="K10" s="91">
        <f>DATE($M$2,$S$2,6)</f>
        <v>45997</v>
      </c>
      <c r="L10" s="91">
        <f>DATE($M$2,$S$2,7)</f>
        <v>45998</v>
      </c>
      <c r="M10" s="91">
        <f>DATE($M$2,$S$2,8)</f>
        <v>45999</v>
      </c>
      <c r="N10" s="91">
        <f>DATE($M$2,$S$2,9)</f>
        <v>46000</v>
      </c>
      <c r="O10" s="91">
        <f>DATE($M$2,$S$2,10)</f>
        <v>46001</v>
      </c>
      <c r="P10" s="91">
        <f>DATE($M$2,$S$2,11)</f>
        <v>46002</v>
      </c>
      <c r="Q10" s="91">
        <f>DATE($M$2,$S$2,12)</f>
        <v>46003</v>
      </c>
      <c r="R10" s="91">
        <f>DATE($M$2,$S$2,13)</f>
        <v>46004</v>
      </c>
      <c r="S10" s="91">
        <f>DATE($M$2,$S$2,14)</f>
        <v>46005</v>
      </c>
      <c r="T10" s="91">
        <f>DATE($M$2,$S$2,15)</f>
        <v>46006</v>
      </c>
      <c r="U10" s="91">
        <f>DATE($M$2,$S$2,16)</f>
        <v>46007</v>
      </c>
      <c r="V10" s="91">
        <f>DATE($M$2,$S$2,17)</f>
        <v>46008</v>
      </c>
      <c r="W10" s="91">
        <f>DATE($M$2,$S$2,18)</f>
        <v>46009</v>
      </c>
      <c r="X10" s="91">
        <f>DATE($M$2,$S$2,19)</f>
        <v>46010</v>
      </c>
      <c r="Y10" s="91">
        <f>DATE($M$2,$S$2,20)</f>
        <v>46011</v>
      </c>
      <c r="Z10" s="91">
        <f>DATE($M$2,$S$2,21)</f>
        <v>46012</v>
      </c>
      <c r="AA10" s="91">
        <f>DATE($M$2,$S$2,22)</f>
        <v>46013</v>
      </c>
      <c r="AB10" s="91">
        <f>DATE($M$2,$S$2,23)</f>
        <v>46014</v>
      </c>
      <c r="AC10" s="91">
        <f>DATE($M$2,$S$2,24)</f>
        <v>46015</v>
      </c>
      <c r="AD10" s="91">
        <f>DATE($M$2,$S$2,25)</f>
        <v>46016</v>
      </c>
      <c r="AE10" s="91">
        <f>DATE($M$2,$S$2,26)</f>
        <v>46017</v>
      </c>
      <c r="AF10" s="91">
        <f>DATE($M$2,$S$2,27)</f>
        <v>46018</v>
      </c>
      <c r="AG10" s="91">
        <f>DATE($M$2,$S$2,28)</f>
        <v>46019</v>
      </c>
      <c r="AH10" s="91">
        <f>IF(DAY(EOMONTH(F10,0))&lt;29,"",DATE($M$2,$S$2,29))</f>
        <v>46020</v>
      </c>
      <c r="AI10" s="91">
        <f>IF(DAY(EOMONTH(F10,0))&lt;30,"",DATE($M$2,$S$2,30))</f>
        <v>46021</v>
      </c>
      <c r="AJ10" s="91">
        <f>IF(DAY(EOMONTH(F10,0))&lt;31,"",DATE($M$2,$S$2,31))</f>
        <v>46022</v>
      </c>
      <c r="AK10" s="383"/>
      <c r="AL10" s="357"/>
      <c r="AM10" s="376"/>
      <c r="AN10" s="376"/>
    </row>
    <row r="11" spans="1:40" ht="18" customHeight="1">
      <c r="A11" s="87">
        <v>1</v>
      </c>
      <c r="B11" s="110" t="s">
        <v>202</v>
      </c>
      <c r="C11" s="92" t="s">
        <v>172</v>
      </c>
      <c r="D11" s="111"/>
      <c r="E11" s="112"/>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f>+SUM(F11:AJ11)</f>
        <v>0</v>
      </c>
      <c r="AL11" s="95">
        <f>IF($AK$3="４週",AK11/4,AK11/(DAY(EOMONTH($F$9,0))/7))</f>
        <v>0</v>
      </c>
      <c r="AM11" s="370"/>
      <c r="AN11" s="370"/>
    </row>
    <row r="12" spans="1:40" ht="18" customHeight="1">
      <c r="A12" s="87">
        <v>2</v>
      </c>
      <c r="B12" s="110" t="s">
        <v>217</v>
      </c>
      <c r="C12" s="92" t="s">
        <v>174</v>
      </c>
      <c r="D12" s="111"/>
      <c r="E12" s="112"/>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 t="shared" ref="AK12:AK31" si="0">+SUM(F12:AJ12)</f>
        <v>0</v>
      </c>
      <c r="AL12" s="95">
        <f>IF($AK$3="４週",AK12/4,AK12/(DAY(EOMONTH($F$9,0))/7))</f>
        <v>0</v>
      </c>
      <c r="AM12" s="370"/>
      <c r="AN12" s="370"/>
    </row>
    <row r="13" spans="1:40" ht="18" customHeight="1">
      <c r="A13" s="87">
        <v>3</v>
      </c>
      <c r="B13" s="110" t="s">
        <v>296</v>
      </c>
      <c r="C13" s="92" t="s">
        <v>176</v>
      </c>
      <c r="D13" s="111"/>
      <c r="E13" s="112"/>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si="0"/>
        <v>0</v>
      </c>
      <c r="AL13" s="95">
        <f>IF($AK$3="４週",AK13/4,AK13/(DAY(EOMONTH($F$9,0))/7))</f>
        <v>0</v>
      </c>
      <c r="AM13" s="370"/>
      <c r="AN13" s="370"/>
    </row>
    <row r="14" spans="1:40" ht="18" customHeight="1">
      <c r="A14" s="87">
        <v>4</v>
      </c>
      <c r="B14" s="110" t="s">
        <v>296</v>
      </c>
      <c r="C14" s="92" t="s">
        <v>178</v>
      </c>
      <c r="D14" s="111"/>
      <c r="E14" s="112"/>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0"/>
        <v>0</v>
      </c>
      <c r="AL14" s="95">
        <f>IF($AK$3="４週",AK14/4,AK14/(DAY(EOMONTH($F$9,0))/7))</f>
        <v>0</v>
      </c>
      <c r="AM14" s="370"/>
      <c r="AN14" s="370"/>
    </row>
    <row r="15" spans="1:40" ht="18" customHeight="1">
      <c r="A15" s="87">
        <v>5</v>
      </c>
      <c r="B15" s="110"/>
      <c r="C15" s="92"/>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0"/>
        <v>0</v>
      </c>
      <c r="AL15" s="95">
        <f t="shared" ref="AL15:AL30" si="1">IF($AK$3="４週",AK15/4,AK15/(DAY(EOMONTH($F$9,0))/7))</f>
        <v>0</v>
      </c>
      <c r="AM15" s="370"/>
      <c r="AN15" s="370"/>
    </row>
    <row r="16" spans="1:40" ht="18" customHeight="1">
      <c r="A16" s="87">
        <v>6</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0"/>
        <v>0</v>
      </c>
      <c r="AL16" s="95">
        <f t="shared" si="1"/>
        <v>0</v>
      </c>
      <c r="AM16" s="370"/>
      <c r="AN16" s="370"/>
    </row>
    <row r="17" spans="1:40" ht="18" customHeight="1">
      <c r="A17" s="87">
        <v>7</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0"/>
        <v>0</v>
      </c>
      <c r="AL17" s="95">
        <f t="shared" si="1"/>
        <v>0</v>
      </c>
      <c r="AM17" s="370"/>
      <c r="AN17" s="370"/>
    </row>
    <row r="18" spans="1:40" ht="18" customHeight="1">
      <c r="A18" s="87">
        <v>8</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0"/>
        <v>0</v>
      </c>
      <c r="AL18" s="95">
        <f t="shared" si="1"/>
        <v>0</v>
      </c>
      <c r="AM18" s="370"/>
      <c r="AN18" s="370"/>
    </row>
    <row r="19" spans="1:40" ht="18" customHeight="1">
      <c r="A19" s="87">
        <v>9</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0"/>
        <v>0</v>
      </c>
      <c r="AL19" s="95">
        <f t="shared" si="1"/>
        <v>0</v>
      </c>
      <c r="AM19" s="370"/>
      <c r="AN19" s="370"/>
    </row>
    <row r="20" spans="1:40" ht="18" customHeight="1">
      <c r="A20" s="87">
        <v>10</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0"/>
        <v>0</v>
      </c>
      <c r="AL20" s="95">
        <f t="shared" si="1"/>
        <v>0</v>
      </c>
      <c r="AM20" s="370"/>
      <c r="AN20" s="370"/>
    </row>
    <row r="21" spans="1:40" ht="18" customHeight="1">
      <c r="A21" s="87">
        <v>11</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0"/>
        <v>0</v>
      </c>
      <c r="AL21" s="95">
        <f t="shared" si="1"/>
        <v>0</v>
      </c>
      <c r="AM21" s="370"/>
      <c r="AN21" s="370"/>
    </row>
    <row r="22" spans="1:40" ht="18" customHeight="1">
      <c r="A22" s="87">
        <v>12</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0"/>
        <v>0</v>
      </c>
      <c r="AL22" s="95">
        <f t="shared" si="1"/>
        <v>0</v>
      </c>
      <c r="AM22" s="370"/>
      <c r="AN22" s="370"/>
    </row>
    <row r="23" spans="1:40" ht="18" customHeight="1">
      <c r="A23" s="87">
        <v>13</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0"/>
        <v>0</v>
      </c>
      <c r="AL23" s="95">
        <f t="shared" si="1"/>
        <v>0</v>
      </c>
      <c r="AM23" s="370"/>
      <c r="AN23" s="370"/>
    </row>
    <row r="24" spans="1:40" ht="18" customHeight="1">
      <c r="A24" s="87">
        <v>14</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0"/>
        <v>0</v>
      </c>
      <c r="AL24" s="95">
        <f t="shared" si="1"/>
        <v>0</v>
      </c>
      <c r="AM24" s="370"/>
      <c r="AN24" s="370"/>
    </row>
    <row r="25" spans="1:40" ht="18" customHeight="1">
      <c r="A25" s="87">
        <v>15</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0"/>
        <v>0</v>
      </c>
      <c r="AL25" s="95">
        <f t="shared" si="1"/>
        <v>0</v>
      </c>
      <c r="AM25" s="370"/>
      <c r="AN25" s="370"/>
    </row>
    <row r="26" spans="1:40" ht="18" customHeight="1">
      <c r="A26" s="87">
        <v>16</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0"/>
        <v>0</v>
      </c>
      <c r="AL26" s="95">
        <f t="shared" si="1"/>
        <v>0</v>
      </c>
      <c r="AM26" s="370"/>
      <c r="AN26" s="370"/>
    </row>
    <row r="27" spans="1:40" ht="18" customHeight="1">
      <c r="A27" s="87">
        <v>17</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0"/>
        <v>0</v>
      </c>
      <c r="AL27" s="95">
        <f t="shared" si="1"/>
        <v>0</v>
      </c>
      <c r="AM27" s="370"/>
      <c r="AN27" s="370"/>
    </row>
    <row r="28" spans="1:40" ht="18" customHeight="1">
      <c r="A28" s="87">
        <v>18</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0"/>
        <v>0</v>
      </c>
      <c r="AL28" s="95">
        <f t="shared" si="1"/>
        <v>0</v>
      </c>
      <c r="AM28" s="370"/>
      <c r="AN28" s="370"/>
    </row>
    <row r="29" spans="1:40" ht="18" customHeight="1">
      <c r="A29" s="87">
        <v>19</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0"/>
        <v>0</v>
      </c>
      <c r="AL29" s="95">
        <f t="shared" si="1"/>
        <v>0</v>
      </c>
      <c r="AM29" s="370"/>
      <c r="AN29" s="370"/>
    </row>
    <row r="30" spans="1:40" ht="18" customHeight="1">
      <c r="A30" s="87">
        <v>20</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0"/>
        <v>0</v>
      </c>
      <c r="AL30" s="95">
        <f t="shared" si="1"/>
        <v>0</v>
      </c>
      <c r="AM30" s="370"/>
      <c r="AN30" s="370"/>
    </row>
    <row r="31" spans="1:40" ht="18" customHeight="1">
      <c r="A31" s="371" t="s">
        <v>36</v>
      </c>
      <c r="B31" s="372"/>
      <c r="C31" s="372"/>
      <c r="D31" s="372"/>
      <c r="E31" s="372"/>
      <c r="F31" s="96">
        <f>+SUM(F11:F30)</f>
        <v>0</v>
      </c>
      <c r="G31" s="96">
        <f t="shared" ref="G31:AJ31" si="2">+SUM(G11:G30)</f>
        <v>0</v>
      </c>
      <c r="H31" s="96">
        <f t="shared" si="2"/>
        <v>0</v>
      </c>
      <c r="I31" s="96">
        <f t="shared" si="2"/>
        <v>0</v>
      </c>
      <c r="J31" s="96">
        <f t="shared" si="2"/>
        <v>0</v>
      </c>
      <c r="K31" s="96">
        <f t="shared" si="2"/>
        <v>0</v>
      </c>
      <c r="L31" s="96">
        <f t="shared" si="2"/>
        <v>0</v>
      </c>
      <c r="M31" s="96">
        <f t="shared" si="2"/>
        <v>0</v>
      </c>
      <c r="N31" s="96">
        <f t="shared" si="2"/>
        <v>0</v>
      </c>
      <c r="O31" s="96">
        <f t="shared" si="2"/>
        <v>0</v>
      </c>
      <c r="P31" s="96">
        <f t="shared" si="2"/>
        <v>0</v>
      </c>
      <c r="Q31" s="96">
        <f t="shared" si="2"/>
        <v>0</v>
      </c>
      <c r="R31" s="96">
        <f t="shared" si="2"/>
        <v>0</v>
      </c>
      <c r="S31" s="96">
        <f t="shared" si="2"/>
        <v>0</v>
      </c>
      <c r="T31" s="96">
        <f t="shared" si="2"/>
        <v>0</v>
      </c>
      <c r="U31" s="96">
        <f t="shared" si="2"/>
        <v>0</v>
      </c>
      <c r="V31" s="96">
        <f t="shared" si="2"/>
        <v>0</v>
      </c>
      <c r="W31" s="96">
        <f t="shared" si="2"/>
        <v>0</v>
      </c>
      <c r="X31" s="96">
        <f t="shared" si="2"/>
        <v>0</v>
      </c>
      <c r="Y31" s="96">
        <f t="shared" si="2"/>
        <v>0</v>
      </c>
      <c r="Z31" s="96">
        <f t="shared" si="2"/>
        <v>0</v>
      </c>
      <c r="AA31" s="96">
        <f t="shared" si="2"/>
        <v>0</v>
      </c>
      <c r="AB31" s="96">
        <f t="shared" si="2"/>
        <v>0</v>
      </c>
      <c r="AC31" s="96">
        <f t="shared" si="2"/>
        <v>0</v>
      </c>
      <c r="AD31" s="96">
        <f t="shared" si="2"/>
        <v>0</v>
      </c>
      <c r="AE31" s="96">
        <f t="shared" si="2"/>
        <v>0</v>
      </c>
      <c r="AF31" s="96">
        <f t="shared" si="2"/>
        <v>0</v>
      </c>
      <c r="AG31" s="96">
        <f t="shared" si="2"/>
        <v>0</v>
      </c>
      <c r="AH31" s="96">
        <f t="shared" si="2"/>
        <v>0</v>
      </c>
      <c r="AI31" s="96">
        <f t="shared" si="2"/>
        <v>0</v>
      </c>
      <c r="AJ31" s="96">
        <f t="shared" si="2"/>
        <v>0</v>
      </c>
      <c r="AK31" s="94">
        <f t="shared" si="0"/>
        <v>0</v>
      </c>
      <c r="AL31" s="95">
        <f>IF($AK$3="４週",AK31/4,AK31/(DAY(EOMONTH($F$9,0))/7))</f>
        <v>0</v>
      </c>
      <c r="AM31" s="373"/>
      <c r="AN31" s="373"/>
    </row>
    <row r="32" spans="1:40" ht="18" customHeight="1">
      <c r="A32" s="372" t="s">
        <v>162</v>
      </c>
      <c r="B32" s="372"/>
      <c r="C32" s="372"/>
      <c r="D32" s="372"/>
      <c r="E32" s="374"/>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6"/>
      <c r="AL32" s="98"/>
      <c r="AM32" s="373"/>
      <c r="AN32" s="373"/>
    </row>
    <row r="33" spans="1:43" ht="15" customHeight="1">
      <c r="A33" s="351" t="s">
        <v>359</v>
      </c>
      <c r="B33" s="351"/>
      <c r="C33" s="351"/>
      <c r="D33" s="351"/>
      <c r="E33" s="351"/>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137"/>
      <c r="AM33" s="375"/>
      <c r="AN33" s="375"/>
    </row>
    <row r="34" spans="1:43" ht="15" customHeight="1">
      <c r="A34" s="86"/>
      <c r="B34" s="86"/>
      <c r="C34" s="86"/>
      <c r="D34" s="86"/>
      <c r="E34" s="86"/>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86"/>
      <c r="AL34" s="86"/>
      <c r="AM34" s="78"/>
    </row>
    <row r="35" spans="1:43"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3" ht="21" customHeight="1">
      <c r="A36" s="77" t="s">
        <v>220</v>
      </c>
      <c r="B36" s="86"/>
      <c r="C36" s="86"/>
      <c r="D36" s="86"/>
      <c r="E36" s="86"/>
      <c r="F36" s="86"/>
      <c r="G36" s="99"/>
      <c r="H36" s="99"/>
      <c r="I36" s="99"/>
      <c r="J36" s="99"/>
      <c r="K36" s="99"/>
      <c r="L36" s="99"/>
      <c r="M36" s="99"/>
      <c r="N36" s="99"/>
      <c r="O36" s="99"/>
      <c r="AM36" s="86"/>
      <c r="AN36" s="78"/>
    </row>
    <row r="37" spans="1:43" ht="25" customHeight="1">
      <c r="A37" s="351"/>
      <c r="B37" s="351"/>
      <c r="C37" s="351"/>
      <c r="D37" s="121">
        <v>4</v>
      </c>
      <c r="E37" s="121">
        <v>5</v>
      </c>
      <c r="F37" s="369">
        <v>6</v>
      </c>
      <c r="G37" s="369"/>
      <c r="H37" s="369"/>
      <c r="I37" s="369">
        <v>7</v>
      </c>
      <c r="J37" s="369"/>
      <c r="K37" s="369"/>
      <c r="L37" s="369">
        <v>8</v>
      </c>
      <c r="M37" s="369"/>
      <c r="N37" s="369"/>
      <c r="O37" s="369">
        <v>9</v>
      </c>
      <c r="P37" s="369"/>
      <c r="Q37" s="369"/>
      <c r="R37" s="369">
        <v>10</v>
      </c>
      <c r="S37" s="369"/>
      <c r="T37" s="369"/>
      <c r="U37" s="369">
        <v>11</v>
      </c>
      <c r="V37" s="369"/>
      <c r="W37" s="369"/>
      <c r="X37" s="369">
        <v>12</v>
      </c>
      <c r="Y37" s="369"/>
      <c r="Z37" s="369"/>
      <c r="AA37" s="369">
        <v>1</v>
      </c>
      <c r="AB37" s="369"/>
      <c r="AC37" s="369"/>
      <c r="AD37" s="369">
        <v>2</v>
      </c>
      <c r="AE37" s="369"/>
      <c r="AF37" s="369"/>
      <c r="AG37" s="369">
        <v>3</v>
      </c>
      <c r="AH37" s="369"/>
      <c r="AI37" s="369"/>
      <c r="AJ37" s="351" t="s">
        <v>5</v>
      </c>
      <c r="AK37" s="351"/>
      <c r="AL37" s="89" t="s">
        <v>221</v>
      </c>
      <c r="AM37" s="113"/>
      <c r="AN37" s="113"/>
      <c r="AO37" s="113"/>
      <c r="AP37" s="113"/>
      <c r="AQ37" s="113"/>
    </row>
    <row r="38" spans="1:43" ht="18" customHeight="1">
      <c r="A38" s="360" t="s">
        <v>222</v>
      </c>
      <c r="B38" s="360"/>
      <c r="C38" s="360"/>
      <c r="D38" s="93"/>
      <c r="E38" s="93"/>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47">
        <f>SUM(D38:AI38)</f>
        <v>0</v>
      </c>
      <c r="AK38" s="347"/>
      <c r="AL38" s="366" t="e">
        <f>ROUNDUP(AJ38/AJ39,1)</f>
        <v>#DIV/0!</v>
      </c>
      <c r="AM38" s="113"/>
      <c r="AN38" s="113"/>
      <c r="AO38" s="113"/>
      <c r="AP38" s="113"/>
      <c r="AQ38" s="113"/>
    </row>
    <row r="39" spans="1:43" ht="18" customHeight="1">
      <c r="A39" s="360" t="s">
        <v>223</v>
      </c>
      <c r="B39" s="360"/>
      <c r="C39" s="360"/>
      <c r="D39" s="93"/>
      <c r="E39" s="93"/>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47">
        <f>+SUM(D39:AI39)</f>
        <v>0</v>
      </c>
      <c r="AK39" s="347"/>
      <c r="AL39" s="368"/>
      <c r="AM39" s="113"/>
      <c r="AN39" s="113"/>
      <c r="AO39" s="113"/>
      <c r="AP39" s="113"/>
      <c r="AQ39" s="113"/>
    </row>
    <row r="40" spans="1:43" ht="5.15" customHeight="1">
      <c r="A40" s="106"/>
      <c r="B40" s="106"/>
      <c r="C40" s="106"/>
      <c r="D40" s="113"/>
      <c r="E40" s="113"/>
      <c r="F40" s="113"/>
      <c r="G40" s="113"/>
      <c r="H40" s="113"/>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114"/>
      <c r="AK40" s="99"/>
      <c r="AL40" s="86"/>
      <c r="AM40" s="86"/>
      <c r="AN40" s="78"/>
    </row>
    <row r="41" spans="1:43" ht="18" customHeight="1">
      <c r="A41" s="77" t="s">
        <v>205</v>
      </c>
      <c r="B41" s="99"/>
      <c r="D41" s="99"/>
      <c r="E41" s="99"/>
      <c r="F41" s="99"/>
      <c r="G41" s="99"/>
      <c r="H41" s="99"/>
      <c r="I41" s="113"/>
      <c r="J41" s="113"/>
      <c r="K41" s="113"/>
      <c r="L41" s="113"/>
      <c r="M41" s="113"/>
      <c r="N41" s="113"/>
      <c r="O41" s="99"/>
      <c r="P41" s="99"/>
      <c r="Q41" s="99"/>
      <c r="R41" s="99"/>
      <c r="S41" s="99"/>
      <c r="T41" s="99"/>
      <c r="U41" s="99"/>
      <c r="V41" s="99"/>
      <c r="W41" s="86"/>
      <c r="X41" s="99"/>
      <c r="Y41" s="99"/>
      <c r="Z41" s="99"/>
      <c r="AA41" s="99"/>
      <c r="AB41" s="99"/>
      <c r="AC41" s="99"/>
      <c r="AD41" s="99"/>
      <c r="AE41" s="99"/>
      <c r="AF41" s="99"/>
      <c r="AG41" s="99"/>
      <c r="AH41" s="99"/>
      <c r="AI41" s="99"/>
      <c r="AJ41" s="114"/>
      <c r="AK41" s="99"/>
      <c r="AL41" s="86"/>
      <c r="AM41" s="86"/>
      <c r="AN41" s="78"/>
    </row>
    <row r="42" spans="1:43" ht="25" customHeight="1">
      <c r="A42" s="351" t="s">
        <v>206</v>
      </c>
      <c r="B42" s="351"/>
      <c r="C42" s="357" t="s">
        <v>297</v>
      </c>
      <c r="D42" s="351"/>
      <c r="E42" s="357" t="s">
        <v>298</v>
      </c>
      <c r="F42" s="357"/>
      <c r="G42" s="357"/>
      <c r="H42" s="357"/>
      <c r="I42" s="357" t="s">
        <v>299</v>
      </c>
      <c r="J42" s="357"/>
      <c r="K42" s="357"/>
      <c r="L42" s="357"/>
      <c r="M42" s="357"/>
      <c r="N42" s="357"/>
      <c r="O42" s="113"/>
      <c r="P42" s="113"/>
      <c r="Q42" s="113"/>
      <c r="R42" s="113"/>
      <c r="S42" s="113"/>
      <c r="T42" s="113"/>
      <c r="U42" s="113"/>
      <c r="W42" s="86"/>
      <c r="X42" s="99"/>
      <c r="Y42" s="99"/>
      <c r="Z42" s="99"/>
      <c r="AA42" s="99"/>
      <c r="AB42" s="99"/>
      <c r="AC42" s="99"/>
      <c r="AD42" s="99"/>
      <c r="AE42" s="99"/>
      <c r="AF42" s="99"/>
      <c r="AG42" s="99"/>
      <c r="AH42" s="99"/>
      <c r="AI42" s="99"/>
      <c r="AJ42" s="114"/>
      <c r="AK42" s="99"/>
      <c r="AL42" s="86"/>
      <c r="AM42" s="86"/>
      <c r="AN42" s="78"/>
    </row>
    <row r="43" spans="1:43" ht="18" customHeight="1">
      <c r="A43" s="357" t="s">
        <v>207</v>
      </c>
      <c r="B43" s="357"/>
      <c r="C43" s="358" t="e">
        <f>ROUNDDOWN(IF(AL38&lt;=60,1,1+ROUNDUP((AL38-60)/60,0)),1)</f>
        <v>#DIV/0!</v>
      </c>
      <c r="D43" s="358"/>
      <c r="E43" s="358" t="e">
        <f>ROUNDDOWN(IF(AL38&lt;=30,1,1+ROUNDUP((AL38-30)/30,0)),1)</f>
        <v>#DIV/0!</v>
      </c>
      <c r="F43" s="358"/>
      <c r="G43" s="358"/>
      <c r="H43" s="358"/>
      <c r="I43" s="358" t="e">
        <f>ROUNDDOWN(AL38/25,1)</f>
        <v>#DIV/0!</v>
      </c>
      <c r="J43" s="358"/>
      <c r="K43" s="358"/>
      <c r="L43" s="358"/>
      <c r="M43" s="358"/>
      <c r="N43" s="358"/>
      <c r="O43" s="113"/>
      <c r="P43" s="113"/>
      <c r="Q43" s="113"/>
      <c r="R43" s="113"/>
      <c r="S43" s="113"/>
      <c r="T43" s="113"/>
      <c r="U43" s="113"/>
      <c r="W43" s="86"/>
      <c r="X43" s="99"/>
      <c r="Y43" s="99"/>
      <c r="Z43" s="99"/>
      <c r="AA43" s="99"/>
      <c r="AB43" s="99"/>
      <c r="AC43" s="99"/>
      <c r="AD43" s="99"/>
      <c r="AE43" s="99"/>
      <c r="AF43" s="99"/>
      <c r="AG43" s="99"/>
      <c r="AH43" s="99"/>
      <c r="AI43" s="99"/>
      <c r="AJ43" s="114"/>
      <c r="AK43" s="99"/>
      <c r="AL43" s="86"/>
      <c r="AM43" s="86"/>
      <c r="AN43" s="78"/>
    </row>
    <row r="44" spans="1:43" ht="5.15" customHeight="1">
      <c r="A44" s="106"/>
      <c r="B44" s="106"/>
      <c r="C44" s="106"/>
      <c r="D44" s="106"/>
      <c r="E44" s="106"/>
      <c r="F44" s="106"/>
      <c r="G44" s="106"/>
      <c r="H44" s="106"/>
      <c r="I44" s="106"/>
      <c r="J44" s="99"/>
      <c r="K44" s="99"/>
      <c r="L44" s="99"/>
      <c r="M44" s="114"/>
      <c r="N44" s="99"/>
      <c r="O44" s="99"/>
      <c r="P44" s="99"/>
      <c r="Q44" s="113"/>
      <c r="W44" s="86"/>
      <c r="X44" s="99"/>
      <c r="Y44" s="99"/>
      <c r="Z44" s="99"/>
      <c r="AA44" s="99"/>
      <c r="AB44" s="99"/>
      <c r="AC44" s="99"/>
      <c r="AD44" s="99"/>
      <c r="AE44" s="99"/>
      <c r="AF44" s="99"/>
      <c r="AG44" s="99"/>
      <c r="AH44" s="99"/>
      <c r="AI44" s="99"/>
      <c r="AJ44" s="114"/>
      <c r="AK44" s="99"/>
      <c r="AL44" s="86"/>
      <c r="AM44" s="86"/>
      <c r="AN44" s="78"/>
    </row>
    <row r="45" spans="1:43" ht="21" customHeight="1">
      <c r="A45" s="77" t="s">
        <v>208</v>
      </c>
      <c r="B45" s="81"/>
      <c r="C45" s="82"/>
      <c r="D45" s="82"/>
      <c r="E45" s="82"/>
      <c r="F45" s="82"/>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82"/>
      <c r="AM45" s="82"/>
      <c r="AN45" s="78"/>
    </row>
    <row r="46" spans="1:43" ht="25" customHeight="1">
      <c r="A46" s="78"/>
      <c r="B46" s="86"/>
      <c r="C46" s="348" t="str">
        <f>IF(VLOOKUP($AK$1,選択肢!$A$1:$J$32,C51,FALSE)=0,"-",VLOOKUP($AK$1,選択肢!$A$1:$J$32,C51,FALSE))</f>
        <v>管理者</v>
      </c>
      <c r="D46" s="349"/>
      <c r="E46" s="355" t="str">
        <f>IF(VLOOKUP($AK$1,選択肢!$A$1:$J$32,E51,FALSE)=0,"-",VLOOKUP($AK$1,選択肢!$A$1:$J$32,E51,FALSE))</f>
        <v>サービス管理責任者</v>
      </c>
      <c r="F46" s="355"/>
      <c r="G46" s="355"/>
      <c r="H46" s="355"/>
      <c r="I46" s="348" t="str">
        <f>IF(VLOOKUP($AK$1,選択肢!$A$1:$J$32,I51,FALSE)=0,"-",VLOOKUP($AK$1,選択肢!$A$1:$J$32,I51,FALSE))</f>
        <v>地域生活支援員</v>
      </c>
      <c r="J46" s="349"/>
      <c r="K46" s="349"/>
      <c r="L46" s="349"/>
      <c r="M46" s="349"/>
      <c r="N46" s="350"/>
      <c r="O46" s="348" t="str">
        <f>IF(VLOOKUP($AK$1,選択肢!$A$1:$J$32,O51,FALSE)=0,"-",VLOOKUP($AK$1,選択肢!$A$1:$J$32,O51,FALSE))</f>
        <v>-</v>
      </c>
      <c r="P46" s="349"/>
      <c r="Q46" s="349"/>
      <c r="R46" s="349"/>
      <c r="S46" s="349"/>
      <c r="T46" s="350"/>
      <c r="U46" s="348" t="str">
        <f>IF(VLOOKUP($AK$1,選択肢!$A$1:$J$32,U51,FALSE)=0,"-",VLOOKUP($AK$1,選択肢!$A$1:$J$32,U51,FALSE))</f>
        <v>-</v>
      </c>
      <c r="V46" s="349"/>
      <c r="W46" s="349"/>
      <c r="X46" s="349"/>
      <c r="Y46" s="349"/>
      <c r="Z46" s="350"/>
      <c r="AA46" s="348" t="str">
        <f>IF(VLOOKUP($AK$1,選択肢!$A$1:$J$32,AA51,FALSE)=0,"-",VLOOKUP($AK$1,選択肢!$A$1:$J$32,AA51,FALSE))</f>
        <v>-</v>
      </c>
      <c r="AB46" s="349"/>
      <c r="AC46" s="349"/>
      <c r="AD46" s="349"/>
      <c r="AE46" s="349"/>
      <c r="AF46" s="350"/>
      <c r="AG46" s="355" t="str">
        <f>IF(VLOOKUP($AK$1,選択肢!$A$1:$J$32,AG51,FALSE)=0,"-",VLOOKUP($AK$1,選択肢!$A$1:$J$32,AG51,FALSE))</f>
        <v>-</v>
      </c>
      <c r="AH46" s="355"/>
      <c r="AI46" s="355"/>
      <c r="AJ46" s="355"/>
      <c r="AK46" s="355"/>
      <c r="AL46" s="355" t="str">
        <f>IF(VLOOKUP($AK$1,選択肢!$A$1:$J$32,AL51,FALSE)=0,"-",VLOOKUP($AK$1,選択肢!$A$1:$J$32,AL51,FALSE))</f>
        <v>-</v>
      </c>
      <c r="AM46" s="355"/>
      <c r="AN46" s="78"/>
    </row>
    <row r="47" spans="1:43" ht="18" customHeight="1">
      <c r="A47" s="78"/>
      <c r="B47" s="86"/>
      <c r="C47" s="118" t="s">
        <v>210</v>
      </c>
      <c r="D47" s="118" t="s">
        <v>212</v>
      </c>
      <c r="E47" s="119" t="s">
        <v>210</v>
      </c>
      <c r="F47" s="356" t="s">
        <v>212</v>
      </c>
      <c r="G47" s="356"/>
      <c r="H47" s="356"/>
      <c r="I47" s="352" t="s">
        <v>210</v>
      </c>
      <c r="J47" s="353"/>
      <c r="K47" s="354"/>
      <c r="L47" s="352" t="s">
        <v>212</v>
      </c>
      <c r="M47" s="353"/>
      <c r="N47" s="354"/>
      <c r="O47" s="352" t="s">
        <v>210</v>
      </c>
      <c r="P47" s="353"/>
      <c r="Q47" s="354"/>
      <c r="R47" s="352" t="s">
        <v>212</v>
      </c>
      <c r="S47" s="353"/>
      <c r="T47" s="354"/>
      <c r="U47" s="352" t="s">
        <v>210</v>
      </c>
      <c r="V47" s="353"/>
      <c r="W47" s="354"/>
      <c r="X47" s="352" t="s">
        <v>212</v>
      </c>
      <c r="Y47" s="353"/>
      <c r="Z47" s="354"/>
      <c r="AA47" s="352" t="s">
        <v>210</v>
      </c>
      <c r="AB47" s="353"/>
      <c r="AC47" s="354"/>
      <c r="AD47" s="352" t="s">
        <v>212</v>
      </c>
      <c r="AE47" s="353"/>
      <c r="AF47" s="354"/>
      <c r="AG47" s="352" t="s">
        <v>210</v>
      </c>
      <c r="AH47" s="353"/>
      <c r="AI47" s="354"/>
      <c r="AJ47" s="352" t="s">
        <v>212</v>
      </c>
      <c r="AK47" s="354"/>
      <c r="AL47" s="119" t="s">
        <v>209</v>
      </c>
      <c r="AM47" s="119" t="s">
        <v>211</v>
      </c>
      <c r="AN47" s="78"/>
    </row>
    <row r="48" spans="1:43" ht="18" customHeight="1">
      <c r="A48" s="78"/>
      <c r="B48" s="88" t="s">
        <v>213</v>
      </c>
      <c r="C48" s="119">
        <f>COUNTIFS($B$11:$B$30,C$46,$C$11:$C$30,"A",$E$11:$E$30,"*")</f>
        <v>0</v>
      </c>
      <c r="D48" s="119">
        <f>COUNTIFS($B$11:$B$30,C$46,$C$11:$C$30,"B",$E$11:$E$30,"*")</f>
        <v>0</v>
      </c>
      <c r="E48" s="119">
        <f>COUNTIFS($B$11:$B$30,E$46,$C$11:$C$30,"A",$E$11:$E$30,"*")</f>
        <v>0</v>
      </c>
      <c r="F48" s="352">
        <f>COUNTIFS($B$11:$B$30,E$46,$C$11:$C$30,"B",$E$11:$E$30,"*")</f>
        <v>0</v>
      </c>
      <c r="G48" s="353"/>
      <c r="H48" s="354"/>
      <c r="I48" s="352">
        <f>COUNTIFS($B$11:$B$30,I$46,$C$11:$C$30,"A",$E$11:$E$30,"*")</f>
        <v>0</v>
      </c>
      <c r="J48" s="353"/>
      <c r="K48" s="354"/>
      <c r="L48" s="352">
        <f>COUNTIFS($B$11:$B$30,I$46,$C$11:$C$30,"B",$E$11:$E$30,"*")</f>
        <v>0</v>
      </c>
      <c r="M48" s="353"/>
      <c r="N48" s="354"/>
      <c r="O48" s="352">
        <f>COUNTIFS($B$11:$B$30,O$46,$C$11:$C$30,"A",$E$11:$E$30,"*")</f>
        <v>0</v>
      </c>
      <c r="P48" s="353"/>
      <c r="Q48" s="354"/>
      <c r="R48" s="352">
        <f>COUNTIFS($B$11:$B$30,O$46,$C$11:$C$30,"B",$E$11:$E$30,"*")</f>
        <v>0</v>
      </c>
      <c r="S48" s="353"/>
      <c r="T48" s="354"/>
      <c r="U48" s="352">
        <f>COUNTIFS($B$11:$B$30,U$46,$C$11:$C$30,"A",$E$11:$E$30,"*")</f>
        <v>0</v>
      </c>
      <c r="V48" s="353"/>
      <c r="W48" s="354"/>
      <c r="X48" s="352">
        <f>COUNTIFS($B$11:$B$30,U$46,$C$11:$C$30,"B",$E$11:$E$30,"*")</f>
        <v>0</v>
      </c>
      <c r="Y48" s="353"/>
      <c r="Z48" s="354"/>
      <c r="AA48" s="352">
        <f>COUNTIFS($B$11:$B$30,AA$46,$C$11:$C$30,"A",$E$11:$E$30,"*")</f>
        <v>0</v>
      </c>
      <c r="AB48" s="353"/>
      <c r="AC48" s="354"/>
      <c r="AD48" s="352">
        <f>COUNTIFS($B$11:$B$30,AA$46,$C$11:$C$30,"B",$E$11:$E$30,"*")</f>
        <v>0</v>
      </c>
      <c r="AE48" s="353"/>
      <c r="AF48" s="354"/>
      <c r="AG48" s="352">
        <f>COUNTIFS($B$11:$B$30,AG$46,$C$11:$C$30,"A",$E$11:$E$30,"*")</f>
        <v>0</v>
      </c>
      <c r="AH48" s="353"/>
      <c r="AI48" s="354"/>
      <c r="AJ48" s="352">
        <f>COUNTIFS($B$11:$B$30,AG$46,$C$11:$C$30,"B",$E$11:$E$30,"*")</f>
        <v>0</v>
      </c>
      <c r="AK48" s="354"/>
      <c r="AL48" s="119">
        <f>COUNTIFS($B$11:$B$30,AL$46,$C$11:$C$30,"A",$E$11:$E$30,"*")</f>
        <v>0</v>
      </c>
      <c r="AM48" s="119">
        <f>COUNTIFS($B$11:$B$30,AL$46,$C$11:$C$30,"B",$E$11:$E$30,"*")</f>
        <v>0</v>
      </c>
      <c r="AN48" s="78"/>
    </row>
    <row r="49" spans="1:40" ht="18" customHeight="1">
      <c r="A49" s="78"/>
      <c r="B49" s="89" t="s">
        <v>214</v>
      </c>
      <c r="C49" s="119">
        <f>COUNTIFS($B$11:$B$30,C$46,$C$11:$C$30,"C",$E$11:$E$30,"*")</f>
        <v>0</v>
      </c>
      <c r="D49" s="119">
        <f>COUNTIFS($B$11:$B$30,C$46,$C$11:$C$30,"D",$E$11:$E$30,"*")</f>
        <v>0</v>
      </c>
      <c r="E49" s="119">
        <f>COUNTIFS($B$11:$B$30,E$46,$C$11:$C$30,"C",$E$11:$E$30,"*")</f>
        <v>0</v>
      </c>
      <c r="F49" s="352">
        <f>COUNTIFS($B$11:$B$30,E$46,$C$11:$C$30,"D",$E$11:$E$30,"*")</f>
        <v>0</v>
      </c>
      <c r="G49" s="353"/>
      <c r="H49" s="354"/>
      <c r="I49" s="352">
        <f>COUNTIFS($B$11:$B$30,I$46,$C$11:$C$30,"C",$E$11:$E$30,"*")</f>
        <v>0</v>
      </c>
      <c r="J49" s="353"/>
      <c r="K49" s="354"/>
      <c r="L49" s="352">
        <f>COUNTIFS($B$11:$B$30,I$46,$C$11:$C$30,"D",$E$11:$E$30,"*")</f>
        <v>0</v>
      </c>
      <c r="M49" s="353"/>
      <c r="N49" s="354"/>
      <c r="O49" s="352">
        <f>COUNTIFS($B$11:$B$30,O$46,$C$11:$C$30,"C",$E$11:$E$30,"*")</f>
        <v>0</v>
      </c>
      <c r="P49" s="353"/>
      <c r="Q49" s="354"/>
      <c r="R49" s="352">
        <f>COUNTIFS($B$11:$B$30,O$46,$C$11:$C$30,"D",$E$11:$E$30,"*")</f>
        <v>0</v>
      </c>
      <c r="S49" s="353"/>
      <c r="T49" s="354"/>
      <c r="U49" s="352">
        <f>COUNTIFS($B$11:$B$30,U$46,$C$11:$C$30,"C",$E$11:$E$30,"*")</f>
        <v>0</v>
      </c>
      <c r="V49" s="353"/>
      <c r="W49" s="354"/>
      <c r="X49" s="352">
        <f>COUNTIFS($B$11:$B$30,U$46,$C$11:$C$30,"D",$E$11:$E$30,"*")</f>
        <v>0</v>
      </c>
      <c r="Y49" s="353"/>
      <c r="Z49" s="354"/>
      <c r="AA49" s="352">
        <f>COUNTIFS($B$11:$B$30,AA$46,$C$11:$C$30,"C",$E$11:$E$30,"*")</f>
        <v>0</v>
      </c>
      <c r="AB49" s="353"/>
      <c r="AC49" s="354"/>
      <c r="AD49" s="352">
        <f>COUNTIFS($B$11:$B$30,AA$46,$C$11:$C$30,"D",$E$11:$E$30,"*")</f>
        <v>0</v>
      </c>
      <c r="AE49" s="353"/>
      <c r="AF49" s="354"/>
      <c r="AG49" s="352">
        <f>COUNTIFS($B$11:$B$30,AG$46,$C$11:$C$30,"C",$E$11:$E$30,"*")</f>
        <v>0</v>
      </c>
      <c r="AH49" s="353"/>
      <c r="AI49" s="354"/>
      <c r="AJ49" s="352">
        <f>COUNTIFS($B$11:$B$30,AG$46,$C$11:$C$30,"D",$E$11:$E$30,"*")</f>
        <v>0</v>
      </c>
      <c r="AK49" s="354"/>
      <c r="AL49" s="119">
        <f>COUNTIFS($B$11:$B$30,AL$46,$C$11:$C$30,"C",$E$11:$E$30,"*")</f>
        <v>0</v>
      </c>
      <c r="AM49" s="119">
        <f>COUNTIFS($B$11:$B$30,AL$46,$C$11:$C$30,"D",$E$11:$E$30,"*")</f>
        <v>0</v>
      </c>
      <c r="AN49" s="78"/>
    </row>
    <row r="50" spans="1:40" ht="25" customHeight="1">
      <c r="A50" s="78"/>
      <c r="B50" s="89" t="s">
        <v>215</v>
      </c>
      <c r="C50" s="348" t="str">
        <f>IF($AK$3="４週",SUMIFS($AK$11:$AK$30,$B$11:$B$30,C46)/4/$AH$5,IF($AK$3="歴月",SUMIFS($AK$11:$AK$30,$B$11:$B$30,C46)/$AL$5,"記載する期間を選択してください"))</f>
        <v>記載する期間を選択してください</v>
      </c>
      <c r="D50" s="350"/>
      <c r="E50" s="348" t="str">
        <f>IF($AK$3="４週",SUMIFS($AK$11:$AK$30,$B$11:$B$30,E46)/4/$AH$5,IF($AK$3="歴月",SUMIFS($AK$11:$AK$30,$B$11:$B$30,E46)/$AL$5,"記載する期間を選択してください"))</f>
        <v>記載する期間を選択してください</v>
      </c>
      <c r="F50" s="349"/>
      <c r="G50" s="349"/>
      <c r="H50" s="350"/>
      <c r="I50" s="348" t="str">
        <f>IF($AK$3="４週",SUMIFS($AK$11:$AK$30,$B$11:$B$30,I46)/4/$AH$5,IF($AK$3="歴月",SUMIFS($AK$11:$AK$30,$B$11:$B$30,I46)/$AL$5,"記載する期間を選択してください"))</f>
        <v>記載する期間を選択してください</v>
      </c>
      <c r="J50" s="349"/>
      <c r="K50" s="349"/>
      <c r="L50" s="349"/>
      <c r="M50" s="349"/>
      <c r="N50" s="350"/>
      <c r="O50" s="348" t="str">
        <f>IF($AK$3="４週",SUMIFS($AK$11:$AK$30,$B$11:$B$30,O46)/4/$AH$5,IF($AK$3="歴月",SUMIFS($AK$11:$AK$30,$B$11:$B$30,O46)/$AL$5,"記載する期間を選択してください"))</f>
        <v>記載する期間を選択してください</v>
      </c>
      <c r="P50" s="349"/>
      <c r="Q50" s="349"/>
      <c r="R50" s="349"/>
      <c r="S50" s="349"/>
      <c r="T50" s="350"/>
      <c r="U50" s="348" t="str">
        <f>IF($AK$3="４週",SUMIFS($AK$11:$AK$30,$B$11:$B$30,U46)/4/$AH$5,IF($AK$3="歴月",SUMIFS($AK$11:$AK$30,$B$11:$B$30,U46)/$AL$5,"記載する期間を選択してください"))</f>
        <v>記載する期間を選択してください</v>
      </c>
      <c r="V50" s="349"/>
      <c r="W50" s="349"/>
      <c r="X50" s="349"/>
      <c r="Y50" s="349"/>
      <c r="Z50" s="350"/>
      <c r="AA50" s="348" t="str">
        <f>IF($AK$3="４週",SUMIFS($AK$11:$AK$30,$B$11:$B$30,AA46)/4/$AH$5,IF($AK$3="歴月",SUMIFS($AK$11:$AK$30,$B$11:$B$30,AA46)/$AL$5,"記載する期間を選択してください"))</f>
        <v>記載する期間を選択してください</v>
      </c>
      <c r="AB50" s="349"/>
      <c r="AC50" s="349"/>
      <c r="AD50" s="349"/>
      <c r="AE50" s="349"/>
      <c r="AF50" s="350"/>
      <c r="AG50" s="348" t="str">
        <f>IF($AK$3="４週",SUMIFS($AK$11:$AK$30,$B$11:$B$30,AG46)/4/$AH$5,IF($AK$3="歴月",SUMIFS($AK$11:$AK$30,$B$11:$B$30,AG46)/$AL$5,"記載する期間を選択してください"))</f>
        <v>記載する期間を選択してください</v>
      </c>
      <c r="AH50" s="349"/>
      <c r="AI50" s="349"/>
      <c r="AJ50" s="349"/>
      <c r="AK50" s="350"/>
      <c r="AL50" s="348" t="str">
        <f>IF($AK$3="４週",SUMIFS($AK$11:$AK$30,$B$11:$B$30,AL46)/4/$AH$5,IF($AK$3="歴月",SUMIFS($AK$11:$AK$30,$B$11:$B$30,AL46)/$AL$5,"記載する期間を選択してください"))</f>
        <v>記載する期間を選択してください</v>
      </c>
      <c r="AM50" s="350"/>
      <c r="AN50" s="78"/>
    </row>
    <row r="51" spans="1:40" ht="5.15" customHeight="1">
      <c r="A51" s="78"/>
      <c r="B51" s="81"/>
      <c r="C51" s="103">
        <v>2</v>
      </c>
      <c r="D51" s="103"/>
      <c r="E51" s="103">
        <v>3</v>
      </c>
      <c r="F51" s="103"/>
      <c r="G51" s="103"/>
      <c r="H51" s="103"/>
      <c r="I51" s="103">
        <v>4</v>
      </c>
      <c r="J51" s="103"/>
      <c r="K51" s="103"/>
      <c r="L51" s="103"/>
      <c r="M51" s="103"/>
      <c r="N51" s="103"/>
      <c r="O51" s="103">
        <v>5</v>
      </c>
      <c r="P51" s="103"/>
      <c r="Q51" s="103"/>
      <c r="R51" s="103"/>
      <c r="S51" s="103"/>
      <c r="T51" s="103"/>
      <c r="U51" s="103">
        <v>6</v>
      </c>
      <c r="V51" s="103"/>
      <c r="W51" s="103"/>
      <c r="X51" s="103"/>
      <c r="Y51" s="103"/>
      <c r="Z51" s="103"/>
      <c r="AA51" s="103">
        <v>7</v>
      </c>
      <c r="AB51" s="103"/>
      <c r="AC51" s="103"/>
      <c r="AD51" s="103"/>
      <c r="AE51" s="103"/>
      <c r="AF51" s="103"/>
      <c r="AG51" s="103">
        <v>8</v>
      </c>
      <c r="AH51" s="103"/>
      <c r="AI51" s="103"/>
      <c r="AJ51" s="103"/>
      <c r="AK51" s="103"/>
      <c r="AL51" s="103">
        <v>9</v>
      </c>
      <c r="AM51" s="120"/>
      <c r="AN51" s="78"/>
    </row>
    <row r="52" spans="1:40" ht="15" customHeight="1">
      <c r="A52" s="99" t="s">
        <v>163</v>
      </c>
      <c r="B52" s="100"/>
      <c r="C52" s="101"/>
      <c r="D52" s="101"/>
      <c r="E52" s="101"/>
      <c r="F52" s="102"/>
      <c r="G52" s="101"/>
      <c r="H52" s="103"/>
      <c r="I52" s="103"/>
      <c r="J52" s="103"/>
      <c r="K52" s="103"/>
      <c r="L52" s="103"/>
      <c r="M52" s="103"/>
      <c r="N52" s="103"/>
      <c r="O52" s="103"/>
      <c r="P52" s="103"/>
      <c r="Q52" s="103"/>
      <c r="R52" s="103">
        <v>6</v>
      </c>
      <c r="S52" s="103"/>
      <c r="T52" s="103"/>
      <c r="U52" s="103"/>
      <c r="V52" s="103"/>
      <c r="W52" s="103"/>
      <c r="X52" s="103">
        <v>7</v>
      </c>
      <c r="Y52" s="103"/>
      <c r="Z52" s="103"/>
      <c r="AA52" s="103"/>
      <c r="AB52" s="103"/>
      <c r="AC52" s="103"/>
      <c r="AD52" s="103">
        <v>8</v>
      </c>
      <c r="AE52" s="103"/>
      <c r="AF52" s="103"/>
      <c r="AG52" s="104"/>
      <c r="AH52" s="104"/>
      <c r="AI52" s="104"/>
      <c r="AJ52" s="104">
        <v>9</v>
      </c>
      <c r="AK52" s="105"/>
      <c r="AL52" s="105"/>
      <c r="AM52" s="78"/>
    </row>
    <row r="53" spans="1:40" s="99" customFormat="1" ht="15" customHeight="1">
      <c r="A53" s="99" t="s">
        <v>164</v>
      </c>
      <c r="B53" s="106"/>
      <c r="C53" s="106"/>
      <c r="D53" s="106"/>
      <c r="E53" s="106"/>
      <c r="F53" s="106"/>
      <c r="G53" s="106"/>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40" s="99" customFormat="1" ht="15" customHeight="1">
      <c r="A54" s="99" t="s">
        <v>165</v>
      </c>
      <c r="B54" s="106"/>
      <c r="C54" s="106"/>
      <c r="D54" s="106"/>
      <c r="E54" s="106"/>
      <c r="F54" s="106"/>
      <c r="G54" s="106"/>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40" s="99" customFormat="1" ht="15" customHeight="1">
      <c r="A55" s="99" t="s">
        <v>166</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99" customFormat="1" ht="15" customHeight="1">
      <c r="A56" s="99" t="s">
        <v>167</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ht="15" customHeight="1">
      <c r="A57" s="99" t="s">
        <v>168</v>
      </c>
      <c r="B57" s="107"/>
      <c r="C57" s="99"/>
      <c r="D57" s="99"/>
      <c r="E57" s="99"/>
      <c r="F57" s="99"/>
      <c r="G57" s="99"/>
    </row>
    <row r="58" spans="1:40" ht="15" customHeight="1">
      <c r="A58" s="99" t="s">
        <v>169</v>
      </c>
      <c r="B58" s="107"/>
      <c r="C58" s="99"/>
      <c r="D58" s="99"/>
      <c r="E58" s="99"/>
      <c r="F58" s="99"/>
      <c r="G58" s="99"/>
    </row>
    <row r="59" spans="1:40" ht="15" customHeight="1">
      <c r="A59" s="99"/>
      <c r="B59" s="88" t="s">
        <v>170</v>
      </c>
      <c r="C59" s="351" t="s">
        <v>171</v>
      </c>
      <c r="D59" s="351"/>
      <c r="E59" s="351"/>
      <c r="F59" s="99"/>
      <c r="G59" s="99"/>
    </row>
    <row r="60" spans="1:40" ht="15" customHeight="1">
      <c r="A60" s="99"/>
      <c r="B60" s="108" t="s">
        <v>172</v>
      </c>
      <c r="C60" s="347" t="s">
        <v>173</v>
      </c>
      <c r="D60" s="347"/>
      <c r="E60" s="347"/>
      <c r="F60" s="99"/>
      <c r="G60" s="99"/>
    </row>
    <row r="61" spans="1:40" ht="15" customHeight="1">
      <c r="A61" s="99"/>
      <c r="B61" s="108" t="s">
        <v>174</v>
      </c>
      <c r="C61" s="347" t="s">
        <v>175</v>
      </c>
      <c r="D61" s="347"/>
      <c r="E61" s="347"/>
      <c r="F61" s="99"/>
      <c r="G61" s="99"/>
    </row>
    <row r="62" spans="1:40" ht="15" customHeight="1">
      <c r="A62" s="99"/>
      <c r="B62" s="108" t="s">
        <v>176</v>
      </c>
      <c r="C62" s="347" t="s">
        <v>177</v>
      </c>
      <c r="D62" s="347"/>
      <c r="E62" s="347"/>
      <c r="F62" s="99"/>
      <c r="G62" s="99"/>
    </row>
    <row r="63" spans="1:40" ht="15" customHeight="1">
      <c r="A63" s="99"/>
      <c r="B63" s="108" t="s">
        <v>178</v>
      </c>
      <c r="C63" s="347" t="s">
        <v>179</v>
      </c>
      <c r="D63" s="347"/>
      <c r="E63" s="347"/>
      <c r="F63" s="99"/>
      <c r="G63" s="99"/>
    </row>
    <row r="64" spans="1:40" ht="15" customHeight="1">
      <c r="A64" s="99"/>
      <c r="B64" s="99" t="s">
        <v>180</v>
      </c>
      <c r="C64" s="99"/>
      <c r="D64" s="99"/>
      <c r="E64" s="99"/>
      <c r="F64" s="99"/>
      <c r="G64" s="99"/>
    </row>
    <row r="65" spans="1:7" ht="15" customHeight="1">
      <c r="A65" s="99"/>
      <c r="B65" s="99" t="s">
        <v>181</v>
      </c>
      <c r="C65" s="99"/>
      <c r="D65" s="99"/>
      <c r="E65" s="99"/>
      <c r="F65" s="99"/>
      <c r="G65" s="99"/>
    </row>
    <row r="66" spans="1:7" ht="15" customHeight="1">
      <c r="A66" s="99"/>
      <c r="B66" s="99" t="s">
        <v>182</v>
      </c>
      <c r="C66" s="99"/>
      <c r="D66" s="99"/>
      <c r="E66" s="99"/>
      <c r="F66" s="99"/>
      <c r="G66" s="99"/>
    </row>
    <row r="67" spans="1:7" ht="15" customHeight="1">
      <c r="A67" s="99" t="s">
        <v>183</v>
      </c>
      <c r="B67" s="107"/>
      <c r="C67" s="99"/>
      <c r="D67" s="99"/>
      <c r="E67" s="99"/>
      <c r="F67" s="99"/>
      <c r="G67" s="99"/>
    </row>
    <row r="68" spans="1:7" ht="15" customHeight="1">
      <c r="A68" s="99" t="s">
        <v>184</v>
      </c>
      <c r="B68" s="107"/>
      <c r="C68" s="99"/>
      <c r="D68" s="99"/>
      <c r="E68" s="99"/>
      <c r="F68" s="99"/>
      <c r="G68" s="99"/>
    </row>
    <row r="69" spans="1:7" ht="15" customHeight="1">
      <c r="A69" s="99" t="s">
        <v>185</v>
      </c>
      <c r="B69" s="107"/>
      <c r="C69" s="99"/>
      <c r="D69" s="99"/>
      <c r="E69" s="99"/>
      <c r="F69" s="99"/>
      <c r="G69" s="99"/>
    </row>
    <row r="70" spans="1:7" ht="15" customHeight="1">
      <c r="A70" s="99" t="s">
        <v>186</v>
      </c>
      <c r="B70" s="107"/>
      <c r="C70" s="99"/>
      <c r="D70" s="99"/>
      <c r="E70" s="99"/>
      <c r="F70" s="99"/>
      <c r="G70" s="99"/>
    </row>
    <row r="71" spans="1:7" ht="15" customHeight="1">
      <c r="A71" s="99" t="s">
        <v>187</v>
      </c>
      <c r="B71" s="107"/>
      <c r="C71" s="99"/>
      <c r="D71" s="99"/>
      <c r="E71" s="99"/>
      <c r="F71" s="99"/>
      <c r="G71" s="99"/>
    </row>
    <row r="72" spans="1:7" ht="15" customHeight="1">
      <c r="A72" s="99" t="s">
        <v>188</v>
      </c>
      <c r="B72" s="107"/>
      <c r="C72" s="99"/>
      <c r="D72" s="99"/>
      <c r="E72" s="99"/>
      <c r="F72" s="99"/>
      <c r="G72" s="99"/>
    </row>
    <row r="73" spans="1:7" ht="15" customHeight="1">
      <c r="A73" s="99"/>
      <c r="B73" s="99" t="s">
        <v>189</v>
      </c>
      <c r="C73" s="99"/>
      <c r="D73" s="99"/>
      <c r="E73" s="99"/>
      <c r="F73" s="99"/>
      <c r="G73" s="99"/>
    </row>
    <row r="74" spans="1:7" ht="15" customHeight="1">
      <c r="A74" s="99"/>
      <c r="B74" s="99" t="s">
        <v>190</v>
      </c>
      <c r="C74" s="99"/>
      <c r="D74" s="99"/>
      <c r="E74" s="99"/>
      <c r="F74" s="99"/>
      <c r="G74" s="99"/>
    </row>
    <row r="75" spans="1:7" ht="15" customHeight="1">
      <c r="A75" s="99" t="s">
        <v>191</v>
      </c>
      <c r="B75" s="107"/>
      <c r="C75" s="99"/>
      <c r="D75" s="99"/>
      <c r="E75" s="99"/>
      <c r="F75" s="99"/>
      <c r="G75" s="99"/>
    </row>
    <row r="76" spans="1:7" ht="15" customHeight="1">
      <c r="A76" s="99" t="s">
        <v>192</v>
      </c>
      <c r="B76" s="107"/>
      <c r="C76" s="99"/>
      <c r="D76" s="99"/>
      <c r="E76" s="99"/>
      <c r="F76" s="99"/>
      <c r="G76" s="99"/>
    </row>
    <row r="77" spans="1:7" ht="15" customHeight="1">
      <c r="A77" s="99" t="s">
        <v>193</v>
      </c>
      <c r="B77" s="107"/>
      <c r="C77" s="99"/>
      <c r="D77" s="99"/>
      <c r="E77" s="99"/>
      <c r="F77" s="99"/>
      <c r="G77" s="99"/>
    </row>
    <row r="78" spans="1:7" ht="15" customHeight="1">
      <c r="A78" s="99" t="s">
        <v>194</v>
      </c>
      <c r="B78" s="107"/>
      <c r="C78" s="99"/>
      <c r="D78" s="99"/>
      <c r="E78" s="99"/>
      <c r="F78" s="99"/>
      <c r="G78" s="99"/>
    </row>
    <row r="79" spans="1:7" ht="15" customHeight="1">
      <c r="A79" s="99" t="s">
        <v>195</v>
      </c>
      <c r="B79" s="107"/>
      <c r="C79" s="99"/>
      <c r="D79" s="99"/>
      <c r="E79" s="99"/>
      <c r="F79" s="99"/>
      <c r="G79" s="99"/>
    </row>
    <row r="80" spans="1:7" ht="15" customHeight="1">
      <c r="A80" s="99" t="s">
        <v>196</v>
      </c>
      <c r="B80" s="107"/>
      <c r="C80" s="99"/>
      <c r="D80" s="99"/>
      <c r="E80" s="99"/>
      <c r="F80" s="99"/>
      <c r="G80" s="99"/>
    </row>
    <row r="81" spans="1:7" ht="15" customHeight="1">
      <c r="A81" s="99" t="s">
        <v>197</v>
      </c>
      <c r="B81" s="107"/>
      <c r="C81" s="99"/>
      <c r="D81" s="99"/>
      <c r="E81" s="99"/>
      <c r="F81" s="99"/>
      <c r="G81" s="99"/>
    </row>
    <row r="82" spans="1:7" ht="15" customHeight="1">
      <c r="A82" s="99" t="s">
        <v>198</v>
      </c>
      <c r="B82" s="107"/>
      <c r="C82" s="99"/>
      <c r="D82" s="99"/>
      <c r="E82" s="99"/>
      <c r="F82" s="99"/>
      <c r="G82" s="99"/>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B12" xr:uid="{D3A13A97-B40F-434A-A067-FBE7BC4E1F65}"/>
    <dataValidation type="list" allowBlank="1" showInputMessage="1" sqref="B13:B30" xr:uid="{567D2786-92EE-4C00-94DD-D2D015FA44F7}">
      <formula1>INDIRECT($AK$1)</formula1>
    </dataValidation>
    <dataValidation type="list" allowBlank="1" showInputMessage="1" showErrorMessage="1" sqref="AK3:AN3" xr:uid="{93124A68-93D9-49D3-83E4-C12917B9FAE2}">
      <formula1>"４週,歴月"</formula1>
    </dataValidation>
    <dataValidation type="list" allowBlank="1" showInputMessage="1" showErrorMessage="1" sqref="AK4:AN4" xr:uid="{32531F0E-E922-424E-BE45-F6164AF23E46}">
      <formula1>"予定,実績"</formula1>
    </dataValidation>
    <dataValidation type="whole" operator="greaterThanOrEqual" allowBlank="1" showInputMessage="1" showErrorMessage="1" sqref="I38:I39 D38:F39 AG38:AG39 O38:O39 AD38:AD39 AA38:AA39 X38:X39 U38:U39 R38:R39 L38:L39" xr:uid="{4D907B64-2D33-44FC-81F2-6227C90D654A}">
      <formula1>0</formula1>
    </dataValidation>
    <dataValidation operator="greaterThanOrEqual" allowBlank="1" showInputMessage="1" showErrorMessage="1" sqref="I44 AJ38:AJ39 AL38 L40 L44 I40" xr:uid="{EB742F3B-FC84-4D4A-9A17-E13870C39A03}"/>
    <dataValidation type="list" allowBlank="1" showInputMessage="1" showErrorMessage="1" sqref="C11:C30" xr:uid="{586860EB-71D8-430B-A021-F9E5F0112B4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98A7-B528-42A4-ABC5-7EB1686DE77F}">
  <dimension ref="A1:L32"/>
  <sheetViews>
    <sheetView workbookViewId="0">
      <selection activeCell="AO1" sqref="AO1:AZ1048576"/>
    </sheetView>
  </sheetViews>
  <sheetFormatPr defaultRowHeight="18"/>
  <cols>
    <col min="1" max="1" width="26.33203125" style="113" customWidth="1"/>
    <col min="2" max="2" width="9" style="113" customWidth="1"/>
    <col min="3" max="3" width="22" style="113" customWidth="1"/>
    <col min="4" max="16384" width="8.6640625" style="113"/>
  </cols>
  <sheetData>
    <row r="1" spans="1:12">
      <c r="A1" s="113" t="s">
        <v>143</v>
      </c>
      <c r="B1" s="113" t="s">
        <v>306</v>
      </c>
      <c r="C1" s="113" t="s">
        <v>307</v>
      </c>
      <c r="D1" s="113" t="s">
        <v>308</v>
      </c>
      <c r="E1" s="113" t="s">
        <v>309</v>
      </c>
      <c r="F1" s="113" t="s">
        <v>310</v>
      </c>
      <c r="G1" s="113" t="s">
        <v>311</v>
      </c>
      <c r="H1" s="113" t="s">
        <v>312</v>
      </c>
      <c r="I1" s="113" t="s">
        <v>313</v>
      </c>
      <c r="J1" s="113" t="s">
        <v>314</v>
      </c>
      <c r="K1" s="113" t="s">
        <v>315</v>
      </c>
    </row>
    <row r="2" spans="1:12">
      <c r="A2" s="113" t="s">
        <v>316</v>
      </c>
      <c r="B2" s="113" t="s">
        <v>202</v>
      </c>
      <c r="C2" s="113" t="s">
        <v>203</v>
      </c>
      <c r="D2" s="113" t="s">
        <v>204</v>
      </c>
    </row>
    <row r="3" spans="1:12">
      <c r="A3" s="113" t="s">
        <v>317</v>
      </c>
      <c r="B3" s="113" t="s">
        <v>202</v>
      </c>
      <c r="C3" s="113" t="s">
        <v>203</v>
      </c>
      <c r="D3" s="113" t="s">
        <v>204</v>
      </c>
    </row>
    <row r="4" spans="1:12">
      <c r="A4" s="113" t="s">
        <v>318</v>
      </c>
      <c r="B4" s="113" t="s">
        <v>202</v>
      </c>
      <c r="C4" s="113" t="s">
        <v>203</v>
      </c>
      <c r="D4" s="113" t="s">
        <v>204</v>
      </c>
    </row>
    <row r="5" spans="1:12">
      <c r="A5" s="113" t="s">
        <v>199</v>
      </c>
      <c r="B5" s="113" t="s">
        <v>202</v>
      </c>
      <c r="C5" s="113" t="s">
        <v>203</v>
      </c>
      <c r="D5" s="113" t="s">
        <v>204</v>
      </c>
    </row>
    <row r="6" spans="1:12">
      <c r="A6" s="132" t="s">
        <v>216</v>
      </c>
      <c r="B6" s="132" t="s">
        <v>202</v>
      </c>
      <c r="C6" s="132" t="s">
        <v>217</v>
      </c>
      <c r="D6" s="132" t="s">
        <v>218</v>
      </c>
      <c r="E6" s="132" t="s">
        <v>219</v>
      </c>
      <c r="F6" s="132" t="s">
        <v>224</v>
      </c>
      <c r="G6" s="132"/>
      <c r="H6" s="132"/>
      <c r="I6" s="132"/>
      <c r="J6" s="132"/>
    </row>
    <row r="7" spans="1:12">
      <c r="A7" s="132" t="s">
        <v>0</v>
      </c>
      <c r="B7" s="132" t="s">
        <v>202</v>
      </c>
      <c r="C7" s="132" t="s">
        <v>217</v>
      </c>
      <c r="D7" s="132" t="s">
        <v>218</v>
      </c>
      <c r="E7" s="132" t="s">
        <v>219</v>
      </c>
      <c r="F7" s="132" t="s">
        <v>238</v>
      </c>
      <c r="G7" s="132" t="s">
        <v>319</v>
      </c>
      <c r="H7" s="132" t="s">
        <v>320</v>
      </c>
      <c r="I7" s="132" t="s">
        <v>224</v>
      </c>
      <c r="J7" s="132"/>
    </row>
    <row r="8" spans="1:12">
      <c r="A8" s="132" t="s">
        <v>321</v>
      </c>
      <c r="B8" s="132" t="s">
        <v>202</v>
      </c>
      <c r="C8" s="132" t="s">
        <v>224</v>
      </c>
      <c r="D8" s="132"/>
      <c r="E8" s="132"/>
      <c r="F8" s="132"/>
      <c r="G8" s="132"/>
      <c r="H8" s="132"/>
      <c r="I8" s="132"/>
      <c r="J8" s="132"/>
    </row>
    <row r="9" spans="1:12">
      <c r="A9" s="132" t="s">
        <v>322</v>
      </c>
      <c r="B9" s="132" t="s">
        <v>202</v>
      </c>
      <c r="C9" s="132" t="s">
        <v>224</v>
      </c>
      <c r="D9" s="132"/>
      <c r="E9" s="132"/>
      <c r="F9" s="132"/>
      <c r="G9" s="132"/>
      <c r="H9" s="132"/>
      <c r="I9" s="132"/>
      <c r="J9" s="132"/>
    </row>
    <row r="10" spans="1:12">
      <c r="A10" s="132" t="s">
        <v>323</v>
      </c>
      <c r="B10" s="132" t="s">
        <v>202</v>
      </c>
      <c r="C10" s="132" t="s">
        <v>224</v>
      </c>
      <c r="D10" s="132"/>
      <c r="E10" s="132"/>
      <c r="F10" s="132"/>
      <c r="G10" s="132"/>
      <c r="H10" s="132"/>
      <c r="I10" s="132"/>
      <c r="J10" s="132"/>
    </row>
    <row r="11" spans="1:12">
      <c r="A11" s="132" t="s">
        <v>324</v>
      </c>
      <c r="B11" s="132" t="s">
        <v>202</v>
      </c>
      <c r="C11" s="132" t="s">
        <v>203</v>
      </c>
      <c r="D11" s="132" t="s">
        <v>204</v>
      </c>
      <c r="E11" s="132"/>
      <c r="F11" s="132"/>
      <c r="G11" s="132"/>
      <c r="H11" s="132"/>
      <c r="I11" s="132"/>
      <c r="J11" s="132"/>
    </row>
    <row r="12" spans="1:12">
      <c r="A12" s="132" t="s">
        <v>300</v>
      </c>
      <c r="B12" s="132" t="s">
        <v>202</v>
      </c>
      <c r="C12" s="132" t="s">
        <v>217</v>
      </c>
      <c r="D12" s="132" t="s">
        <v>301</v>
      </c>
      <c r="E12" s="132" t="s">
        <v>224</v>
      </c>
      <c r="F12" s="132"/>
      <c r="G12" s="132"/>
      <c r="H12" s="132"/>
      <c r="I12" s="132"/>
      <c r="J12" s="132"/>
    </row>
    <row r="13" spans="1:12">
      <c r="A13" s="132" t="s">
        <v>302</v>
      </c>
      <c r="B13" s="132" t="s">
        <v>202</v>
      </c>
      <c r="C13" s="132" t="s">
        <v>217</v>
      </c>
      <c r="D13" s="132" t="s">
        <v>301</v>
      </c>
      <c r="E13" s="132"/>
      <c r="F13" s="132"/>
      <c r="G13" s="132"/>
      <c r="H13" s="132"/>
      <c r="I13" s="132"/>
      <c r="J13" s="132"/>
    </row>
    <row r="14" spans="1:12">
      <c r="A14" s="132" t="s">
        <v>303</v>
      </c>
      <c r="B14" s="132" t="s">
        <v>202</v>
      </c>
      <c r="C14" s="132" t="s">
        <v>217</v>
      </c>
      <c r="D14" s="132" t="s">
        <v>301</v>
      </c>
      <c r="E14" s="132" t="s">
        <v>224</v>
      </c>
      <c r="F14" s="132" t="s">
        <v>325</v>
      </c>
      <c r="G14" s="132"/>
      <c r="H14" s="132"/>
      <c r="I14" s="132"/>
      <c r="J14" s="132"/>
    </row>
    <row r="15" spans="1:12">
      <c r="A15" s="132" t="s">
        <v>304</v>
      </c>
      <c r="B15" s="132" t="s">
        <v>202</v>
      </c>
      <c r="C15" s="132" t="s">
        <v>217</v>
      </c>
      <c r="D15" s="132" t="s">
        <v>218</v>
      </c>
      <c r="E15" s="132" t="s">
        <v>219</v>
      </c>
      <c r="F15" s="132" t="s">
        <v>238</v>
      </c>
      <c r="G15" s="132" t="s">
        <v>319</v>
      </c>
      <c r="H15" s="132" t="s">
        <v>320</v>
      </c>
      <c r="I15" s="132" t="s">
        <v>326</v>
      </c>
      <c r="J15" s="132" t="s">
        <v>327</v>
      </c>
      <c r="K15" s="113" t="s">
        <v>224</v>
      </c>
      <c r="L15" s="132"/>
    </row>
    <row r="16" spans="1:12">
      <c r="A16" s="132" t="s">
        <v>237</v>
      </c>
      <c r="B16" s="132" t="s">
        <v>202</v>
      </c>
      <c r="C16" s="132" t="s">
        <v>217</v>
      </c>
      <c r="D16" s="132" t="s">
        <v>219</v>
      </c>
      <c r="E16" s="132" t="s">
        <v>238</v>
      </c>
      <c r="F16" s="132" t="s">
        <v>319</v>
      </c>
      <c r="G16" s="132" t="s">
        <v>320</v>
      </c>
      <c r="H16" s="132" t="s">
        <v>224</v>
      </c>
      <c r="I16" s="132"/>
      <c r="J16" s="132"/>
    </row>
    <row r="17" spans="1:11">
      <c r="A17" s="132" t="s">
        <v>240</v>
      </c>
      <c r="B17" s="132" t="s">
        <v>202</v>
      </c>
      <c r="C17" s="132" t="s">
        <v>217</v>
      </c>
      <c r="D17" s="132" t="s">
        <v>241</v>
      </c>
      <c r="E17" s="132" t="s">
        <v>224</v>
      </c>
      <c r="F17" s="132"/>
      <c r="G17" s="132"/>
      <c r="H17" s="132"/>
      <c r="I17" s="132"/>
      <c r="J17" s="132"/>
    </row>
    <row r="18" spans="1:11">
      <c r="A18" s="132" t="s">
        <v>328</v>
      </c>
      <c r="B18" s="132" t="s">
        <v>202</v>
      </c>
      <c r="C18" s="132" t="s">
        <v>246</v>
      </c>
      <c r="D18" s="132"/>
      <c r="E18" s="132"/>
      <c r="F18" s="132"/>
      <c r="G18" s="132"/>
      <c r="H18" s="132"/>
      <c r="I18" s="132"/>
      <c r="J18" s="132"/>
    </row>
    <row r="19" spans="1:11">
      <c r="A19" s="132" t="s">
        <v>250</v>
      </c>
      <c r="B19" s="132" t="s">
        <v>202</v>
      </c>
      <c r="C19" s="132" t="s">
        <v>217</v>
      </c>
      <c r="D19" s="132" t="s">
        <v>261</v>
      </c>
      <c r="E19" s="132" t="s">
        <v>262</v>
      </c>
      <c r="F19" s="132" t="s">
        <v>283</v>
      </c>
      <c r="G19" s="132"/>
      <c r="H19" s="132"/>
      <c r="I19" s="132"/>
      <c r="J19" s="132"/>
    </row>
    <row r="20" spans="1:11">
      <c r="A20" s="132" t="s">
        <v>282</v>
      </c>
      <c r="B20" s="132" t="s">
        <v>202</v>
      </c>
      <c r="C20" s="132" t="s">
        <v>217</v>
      </c>
      <c r="D20" s="132" t="s">
        <v>262</v>
      </c>
      <c r="E20" s="132" t="s">
        <v>283</v>
      </c>
      <c r="F20" s="132"/>
      <c r="G20" s="132"/>
      <c r="H20" s="132"/>
      <c r="I20" s="132"/>
      <c r="J20" s="132"/>
    </row>
    <row r="21" spans="1:11">
      <c r="A21" s="132" t="s">
        <v>288</v>
      </c>
      <c r="B21" s="132" t="s">
        <v>202</v>
      </c>
      <c r="C21" s="132" t="s">
        <v>217</v>
      </c>
      <c r="D21" s="132" t="s">
        <v>262</v>
      </c>
      <c r="E21" s="132" t="s">
        <v>283</v>
      </c>
      <c r="F21" s="132"/>
      <c r="G21" s="132"/>
      <c r="H21" s="132"/>
      <c r="I21" s="132"/>
      <c r="J21" s="132"/>
    </row>
    <row r="22" spans="1:11">
      <c r="A22" s="132" t="s">
        <v>305</v>
      </c>
      <c r="B22" s="132" t="s">
        <v>202</v>
      </c>
      <c r="C22" s="132" t="s">
        <v>204</v>
      </c>
      <c r="D22" s="132"/>
      <c r="E22" s="132"/>
      <c r="F22" s="132"/>
      <c r="G22" s="132"/>
      <c r="H22" s="132"/>
      <c r="I22" s="132"/>
      <c r="J22" s="132"/>
    </row>
    <row r="23" spans="1:11">
      <c r="A23" s="132" t="s">
        <v>291</v>
      </c>
      <c r="B23" s="132" t="s">
        <v>202</v>
      </c>
      <c r="C23" s="132" t="s">
        <v>217</v>
      </c>
      <c r="D23" s="132" t="s">
        <v>292</v>
      </c>
      <c r="E23" s="132"/>
      <c r="F23" s="132"/>
      <c r="G23" s="132"/>
      <c r="H23" s="132"/>
      <c r="I23" s="132"/>
      <c r="J23" s="132"/>
    </row>
    <row r="24" spans="1:11">
      <c r="A24" s="132" t="s">
        <v>295</v>
      </c>
      <c r="B24" s="132" t="s">
        <v>202</v>
      </c>
      <c r="C24" s="132" t="s">
        <v>217</v>
      </c>
      <c r="D24" s="132" t="s">
        <v>296</v>
      </c>
      <c r="E24" s="132"/>
      <c r="F24" s="132"/>
      <c r="G24" s="132"/>
      <c r="H24" s="132"/>
      <c r="I24" s="132"/>
      <c r="J24" s="132"/>
    </row>
    <row r="25" spans="1:11">
      <c r="A25" s="132" t="s">
        <v>329</v>
      </c>
      <c r="B25" s="132" t="s">
        <v>202</v>
      </c>
      <c r="C25" s="132" t="s">
        <v>330</v>
      </c>
      <c r="D25" s="132" t="s">
        <v>331</v>
      </c>
      <c r="E25" s="132"/>
      <c r="F25" s="132"/>
      <c r="G25" s="132"/>
      <c r="H25" s="132"/>
      <c r="I25" s="132"/>
      <c r="J25" s="132"/>
    </row>
    <row r="26" spans="1:11">
      <c r="A26" s="132" t="s">
        <v>332</v>
      </c>
      <c r="B26" s="132" t="s">
        <v>202</v>
      </c>
      <c r="C26" s="132" t="s">
        <v>333</v>
      </c>
      <c r="D26" s="132" t="s">
        <v>334</v>
      </c>
      <c r="E26" s="132" t="s">
        <v>335</v>
      </c>
      <c r="F26" s="132" t="s">
        <v>336</v>
      </c>
      <c r="G26" s="132" t="s">
        <v>219</v>
      </c>
      <c r="H26" s="132" t="s">
        <v>337</v>
      </c>
      <c r="I26" s="132"/>
      <c r="J26" s="132"/>
    </row>
    <row r="27" spans="1:11">
      <c r="A27" s="132" t="s">
        <v>338</v>
      </c>
      <c r="B27" s="132" t="s">
        <v>202</v>
      </c>
      <c r="C27" s="132" t="s">
        <v>333</v>
      </c>
      <c r="D27" s="132" t="s">
        <v>339</v>
      </c>
      <c r="E27" s="132" t="s">
        <v>219</v>
      </c>
      <c r="F27" s="132" t="s">
        <v>334</v>
      </c>
      <c r="G27" s="132" t="s">
        <v>335</v>
      </c>
      <c r="H27" s="132" t="s">
        <v>336</v>
      </c>
      <c r="I27" s="132" t="s">
        <v>337</v>
      </c>
      <c r="J27" s="132"/>
    </row>
    <row r="28" spans="1:11">
      <c r="A28" s="132" t="s">
        <v>340</v>
      </c>
      <c r="B28" s="132" t="s">
        <v>202</v>
      </c>
      <c r="C28" s="132" t="s">
        <v>333</v>
      </c>
      <c r="D28" s="132" t="s">
        <v>339</v>
      </c>
      <c r="E28" s="132" t="s">
        <v>334</v>
      </c>
      <c r="F28" s="132" t="s">
        <v>335</v>
      </c>
      <c r="G28" s="132" t="s">
        <v>341</v>
      </c>
      <c r="H28" s="132" t="s">
        <v>342</v>
      </c>
      <c r="I28" s="132" t="s">
        <v>336</v>
      </c>
      <c r="J28" s="132" t="s">
        <v>219</v>
      </c>
      <c r="K28" s="132" t="s">
        <v>337</v>
      </c>
    </row>
    <row r="29" spans="1:11">
      <c r="A29" s="132" t="s">
        <v>343</v>
      </c>
      <c r="B29" s="132" t="s">
        <v>202</v>
      </c>
      <c r="C29" s="132" t="s">
        <v>333</v>
      </c>
      <c r="D29" s="132" t="s">
        <v>344</v>
      </c>
      <c r="E29" s="132"/>
      <c r="F29" s="132"/>
      <c r="G29" s="132"/>
      <c r="H29" s="132"/>
      <c r="I29" s="132"/>
      <c r="J29" s="132"/>
      <c r="K29" s="132"/>
    </row>
    <row r="30" spans="1:11">
      <c r="A30" s="132" t="s">
        <v>345</v>
      </c>
      <c r="B30" s="132" t="s">
        <v>202</v>
      </c>
      <c r="C30" s="132" t="s">
        <v>333</v>
      </c>
      <c r="D30" s="132" t="s">
        <v>344</v>
      </c>
      <c r="E30" s="132"/>
      <c r="F30" s="132"/>
      <c r="G30" s="132"/>
      <c r="H30" s="132"/>
      <c r="I30" s="132"/>
      <c r="J30" s="132"/>
      <c r="K30" s="132"/>
    </row>
    <row r="31" spans="1:11">
      <c r="A31" s="132" t="s">
        <v>346</v>
      </c>
      <c r="B31" s="132" t="s">
        <v>202</v>
      </c>
      <c r="C31" s="132" t="s">
        <v>333</v>
      </c>
      <c r="D31" s="132" t="s">
        <v>218</v>
      </c>
      <c r="E31" s="132" t="s">
        <v>219</v>
      </c>
      <c r="F31" s="132" t="s">
        <v>334</v>
      </c>
      <c r="G31" s="132" t="s">
        <v>335</v>
      </c>
      <c r="H31" s="132" t="s">
        <v>341</v>
      </c>
      <c r="I31" s="132" t="s">
        <v>342</v>
      </c>
      <c r="J31" s="132" t="s">
        <v>347</v>
      </c>
      <c r="K31" s="132"/>
    </row>
    <row r="32" spans="1:11">
      <c r="A32" s="132" t="s">
        <v>348</v>
      </c>
      <c r="B32" s="132" t="s">
        <v>333</v>
      </c>
      <c r="C32" s="132" t="s">
        <v>218</v>
      </c>
      <c r="D32" s="132" t="s">
        <v>219</v>
      </c>
      <c r="E32" s="132" t="s">
        <v>334</v>
      </c>
      <c r="F32" s="132" t="s">
        <v>335</v>
      </c>
      <c r="G32" s="132" t="s">
        <v>347</v>
      </c>
      <c r="H32" s="132" t="s">
        <v>349</v>
      </c>
      <c r="I32" s="132" t="s">
        <v>350</v>
      </c>
      <c r="J32" s="132"/>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C943-587A-493A-A98F-066556556C79}">
  <sheetPr>
    <pageSetUpPr fitToPage="1"/>
  </sheetPr>
  <dimension ref="A2:N37"/>
  <sheetViews>
    <sheetView view="pageBreakPreview" zoomScaleNormal="100" zoomScaleSheetLayoutView="100" workbookViewId="0">
      <selection activeCell="L3" sqref="L3:N3"/>
    </sheetView>
  </sheetViews>
  <sheetFormatPr defaultColWidth="8.25" defaultRowHeight="13"/>
  <cols>
    <col min="1" max="2" width="4.83203125" style="10" customWidth="1"/>
    <col min="3" max="3" width="9.75" style="10" customWidth="1"/>
    <col min="4" max="14" width="12.08203125" style="10" customWidth="1"/>
    <col min="15" max="257" width="8.25" style="10"/>
    <col min="258" max="258" width="4.83203125" style="10" customWidth="1"/>
    <col min="259" max="259" width="9.75" style="10" customWidth="1"/>
    <col min="260" max="269" width="11.58203125" style="10" customWidth="1"/>
    <col min="270" max="513" width="8.25" style="10"/>
    <col min="514" max="514" width="4.83203125" style="10" customWidth="1"/>
    <col min="515" max="515" width="9.75" style="10" customWidth="1"/>
    <col min="516" max="525" width="11.58203125" style="10" customWidth="1"/>
    <col min="526" max="769" width="8.25" style="10"/>
    <col min="770" max="770" width="4.83203125" style="10" customWidth="1"/>
    <col min="771" max="771" width="9.75" style="10" customWidth="1"/>
    <col min="772" max="781" width="11.58203125" style="10" customWidth="1"/>
    <col min="782" max="1025" width="8.25" style="10"/>
    <col min="1026" max="1026" width="4.83203125" style="10" customWidth="1"/>
    <col min="1027" max="1027" width="9.75" style="10" customWidth="1"/>
    <col min="1028" max="1037" width="11.58203125" style="10" customWidth="1"/>
    <col min="1038" max="1281" width="8.25" style="10"/>
    <col min="1282" max="1282" width="4.83203125" style="10" customWidth="1"/>
    <col min="1283" max="1283" width="9.75" style="10" customWidth="1"/>
    <col min="1284" max="1293" width="11.58203125" style="10" customWidth="1"/>
    <col min="1294" max="1537" width="8.25" style="10"/>
    <col min="1538" max="1538" width="4.83203125" style="10" customWidth="1"/>
    <col min="1539" max="1539" width="9.75" style="10" customWidth="1"/>
    <col min="1540" max="1549" width="11.58203125" style="10" customWidth="1"/>
    <col min="1550" max="1793" width="8.25" style="10"/>
    <col min="1794" max="1794" width="4.83203125" style="10" customWidth="1"/>
    <col min="1795" max="1795" width="9.75" style="10" customWidth="1"/>
    <col min="1796" max="1805" width="11.58203125" style="10" customWidth="1"/>
    <col min="1806" max="2049" width="8.25" style="10"/>
    <col min="2050" max="2050" width="4.83203125" style="10" customWidth="1"/>
    <col min="2051" max="2051" width="9.75" style="10" customWidth="1"/>
    <col min="2052" max="2061" width="11.58203125" style="10" customWidth="1"/>
    <col min="2062" max="2305" width="8.25" style="10"/>
    <col min="2306" max="2306" width="4.83203125" style="10" customWidth="1"/>
    <col min="2307" max="2307" width="9.75" style="10" customWidth="1"/>
    <col min="2308" max="2317" width="11.58203125" style="10" customWidth="1"/>
    <col min="2318" max="2561" width="8.25" style="10"/>
    <col min="2562" max="2562" width="4.83203125" style="10" customWidth="1"/>
    <col min="2563" max="2563" width="9.75" style="10" customWidth="1"/>
    <col min="2564" max="2573" width="11.58203125" style="10" customWidth="1"/>
    <col min="2574" max="2817" width="8.25" style="10"/>
    <col min="2818" max="2818" width="4.83203125" style="10" customWidth="1"/>
    <col min="2819" max="2819" width="9.75" style="10" customWidth="1"/>
    <col min="2820" max="2829" width="11.58203125" style="10" customWidth="1"/>
    <col min="2830" max="3073" width="8.25" style="10"/>
    <col min="3074" max="3074" width="4.83203125" style="10" customWidth="1"/>
    <col min="3075" max="3075" width="9.75" style="10" customWidth="1"/>
    <col min="3076" max="3085" width="11.58203125" style="10" customWidth="1"/>
    <col min="3086" max="3329" width="8.25" style="10"/>
    <col min="3330" max="3330" width="4.83203125" style="10" customWidth="1"/>
    <col min="3331" max="3331" width="9.75" style="10" customWidth="1"/>
    <col min="3332" max="3341" width="11.58203125" style="10" customWidth="1"/>
    <col min="3342" max="3585" width="8.25" style="10"/>
    <col min="3586" max="3586" width="4.83203125" style="10" customWidth="1"/>
    <col min="3587" max="3587" width="9.75" style="10" customWidth="1"/>
    <col min="3588" max="3597" width="11.58203125" style="10" customWidth="1"/>
    <col min="3598" max="3841" width="8.25" style="10"/>
    <col min="3842" max="3842" width="4.83203125" style="10" customWidth="1"/>
    <col min="3843" max="3843" width="9.75" style="10" customWidth="1"/>
    <col min="3844" max="3853" width="11.58203125" style="10" customWidth="1"/>
    <col min="3854" max="4097" width="8.25" style="10"/>
    <col min="4098" max="4098" width="4.83203125" style="10" customWidth="1"/>
    <col min="4099" max="4099" width="9.75" style="10" customWidth="1"/>
    <col min="4100" max="4109" width="11.58203125" style="10" customWidth="1"/>
    <col min="4110" max="4353" width="8.25" style="10"/>
    <col min="4354" max="4354" width="4.83203125" style="10" customWidth="1"/>
    <col min="4355" max="4355" width="9.75" style="10" customWidth="1"/>
    <col min="4356" max="4365" width="11.58203125" style="10" customWidth="1"/>
    <col min="4366" max="4609" width="8.25" style="10"/>
    <col min="4610" max="4610" width="4.83203125" style="10" customWidth="1"/>
    <col min="4611" max="4611" width="9.75" style="10" customWidth="1"/>
    <col min="4612" max="4621" width="11.58203125" style="10" customWidth="1"/>
    <col min="4622" max="4865" width="8.25" style="10"/>
    <col min="4866" max="4866" width="4.83203125" style="10" customWidth="1"/>
    <col min="4867" max="4867" width="9.75" style="10" customWidth="1"/>
    <col min="4868" max="4877" width="11.58203125" style="10" customWidth="1"/>
    <col min="4878" max="5121" width="8.25" style="10"/>
    <col min="5122" max="5122" width="4.83203125" style="10" customWidth="1"/>
    <col min="5123" max="5123" width="9.75" style="10" customWidth="1"/>
    <col min="5124" max="5133" width="11.58203125" style="10" customWidth="1"/>
    <col min="5134" max="5377" width="8.25" style="10"/>
    <col min="5378" max="5378" width="4.83203125" style="10" customWidth="1"/>
    <col min="5379" max="5379" width="9.75" style="10" customWidth="1"/>
    <col min="5380" max="5389" width="11.58203125" style="10" customWidth="1"/>
    <col min="5390" max="5633" width="8.25" style="10"/>
    <col min="5634" max="5634" width="4.83203125" style="10" customWidth="1"/>
    <col min="5635" max="5635" width="9.75" style="10" customWidth="1"/>
    <col min="5636" max="5645" width="11.58203125" style="10" customWidth="1"/>
    <col min="5646" max="5889" width="8.25" style="10"/>
    <col min="5890" max="5890" width="4.83203125" style="10" customWidth="1"/>
    <col min="5891" max="5891" width="9.75" style="10" customWidth="1"/>
    <col min="5892" max="5901" width="11.58203125" style="10" customWidth="1"/>
    <col min="5902" max="6145" width="8.25" style="10"/>
    <col min="6146" max="6146" width="4.83203125" style="10" customWidth="1"/>
    <col min="6147" max="6147" width="9.75" style="10" customWidth="1"/>
    <col min="6148" max="6157" width="11.58203125" style="10" customWidth="1"/>
    <col min="6158" max="6401" width="8.25" style="10"/>
    <col min="6402" max="6402" width="4.83203125" style="10" customWidth="1"/>
    <col min="6403" max="6403" width="9.75" style="10" customWidth="1"/>
    <col min="6404" max="6413" width="11.58203125" style="10" customWidth="1"/>
    <col min="6414" max="6657" width="8.25" style="10"/>
    <col min="6658" max="6658" width="4.83203125" style="10" customWidth="1"/>
    <col min="6659" max="6659" width="9.75" style="10" customWidth="1"/>
    <col min="6660" max="6669" width="11.58203125" style="10" customWidth="1"/>
    <col min="6670" max="6913" width="8.25" style="10"/>
    <col min="6914" max="6914" width="4.83203125" style="10" customWidth="1"/>
    <col min="6915" max="6915" width="9.75" style="10" customWidth="1"/>
    <col min="6916" max="6925" width="11.58203125" style="10" customWidth="1"/>
    <col min="6926" max="7169" width="8.25" style="10"/>
    <col min="7170" max="7170" width="4.83203125" style="10" customWidth="1"/>
    <col min="7171" max="7171" width="9.75" style="10" customWidth="1"/>
    <col min="7172" max="7181" width="11.58203125" style="10" customWidth="1"/>
    <col min="7182" max="7425" width="8.25" style="10"/>
    <col min="7426" max="7426" width="4.83203125" style="10" customWidth="1"/>
    <col min="7427" max="7427" width="9.75" style="10" customWidth="1"/>
    <col min="7428" max="7437" width="11.58203125" style="10" customWidth="1"/>
    <col min="7438" max="7681" width="8.25" style="10"/>
    <col min="7682" max="7682" width="4.83203125" style="10" customWidth="1"/>
    <col min="7683" max="7683" width="9.75" style="10" customWidth="1"/>
    <col min="7684" max="7693" width="11.58203125" style="10" customWidth="1"/>
    <col min="7694" max="7937" width="8.25" style="10"/>
    <col min="7938" max="7938" width="4.83203125" style="10" customWidth="1"/>
    <col min="7939" max="7939" width="9.75" style="10" customWidth="1"/>
    <col min="7940" max="7949" width="11.58203125" style="10" customWidth="1"/>
    <col min="7950" max="8193" width="8.25" style="10"/>
    <col min="8194" max="8194" width="4.83203125" style="10" customWidth="1"/>
    <col min="8195" max="8195" width="9.75" style="10" customWidth="1"/>
    <col min="8196" max="8205" width="11.58203125" style="10" customWidth="1"/>
    <col min="8206" max="8449" width="8.25" style="10"/>
    <col min="8450" max="8450" width="4.83203125" style="10" customWidth="1"/>
    <col min="8451" max="8451" width="9.75" style="10" customWidth="1"/>
    <col min="8452" max="8461" width="11.58203125" style="10" customWidth="1"/>
    <col min="8462" max="8705" width="8.25" style="10"/>
    <col min="8706" max="8706" width="4.83203125" style="10" customWidth="1"/>
    <col min="8707" max="8707" width="9.75" style="10" customWidth="1"/>
    <col min="8708" max="8717" width="11.58203125" style="10" customWidth="1"/>
    <col min="8718" max="8961" width="8.25" style="10"/>
    <col min="8962" max="8962" width="4.83203125" style="10" customWidth="1"/>
    <col min="8963" max="8963" width="9.75" style="10" customWidth="1"/>
    <col min="8964" max="8973" width="11.58203125" style="10" customWidth="1"/>
    <col min="8974" max="9217" width="8.25" style="10"/>
    <col min="9218" max="9218" width="4.83203125" style="10" customWidth="1"/>
    <col min="9219" max="9219" width="9.75" style="10" customWidth="1"/>
    <col min="9220" max="9229" width="11.58203125" style="10" customWidth="1"/>
    <col min="9230" max="9473" width="8.25" style="10"/>
    <col min="9474" max="9474" width="4.83203125" style="10" customWidth="1"/>
    <col min="9475" max="9475" width="9.75" style="10" customWidth="1"/>
    <col min="9476" max="9485" width="11.58203125" style="10" customWidth="1"/>
    <col min="9486" max="9729" width="8.25" style="10"/>
    <col min="9730" max="9730" width="4.83203125" style="10" customWidth="1"/>
    <col min="9731" max="9731" width="9.75" style="10" customWidth="1"/>
    <col min="9732" max="9741" width="11.58203125" style="10" customWidth="1"/>
    <col min="9742" max="9985" width="8.25" style="10"/>
    <col min="9986" max="9986" width="4.83203125" style="10" customWidth="1"/>
    <col min="9987" max="9987" width="9.75" style="10" customWidth="1"/>
    <col min="9988" max="9997" width="11.58203125" style="10" customWidth="1"/>
    <col min="9998" max="10241" width="8.25" style="10"/>
    <col min="10242" max="10242" width="4.83203125" style="10" customWidth="1"/>
    <col min="10243" max="10243" width="9.75" style="10" customWidth="1"/>
    <col min="10244" max="10253" width="11.58203125" style="10" customWidth="1"/>
    <col min="10254" max="10497" width="8.25" style="10"/>
    <col min="10498" max="10498" width="4.83203125" style="10" customWidth="1"/>
    <col min="10499" max="10499" width="9.75" style="10" customWidth="1"/>
    <col min="10500" max="10509" width="11.58203125" style="10" customWidth="1"/>
    <col min="10510" max="10753" width="8.25" style="10"/>
    <col min="10754" max="10754" width="4.83203125" style="10" customWidth="1"/>
    <col min="10755" max="10755" width="9.75" style="10" customWidth="1"/>
    <col min="10756" max="10765" width="11.58203125" style="10" customWidth="1"/>
    <col min="10766" max="11009" width="8.25" style="10"/>
    <col min="11010" max="11010" width="4.83203125" style="10" customWidth="1"/>
    <col min="11011" max="11011" width="9.75" style="10" customWidth="1"/>
    <col min="11012" max="11021" width="11.58203125" style="10" customWidth="1"/>
    <col min="11022" max="11265" width="8.25" style="10"/>
    <col min="11266" max="11266" width="4.83203125" style="10" customWidth="1"/>
    <col min="11267" max="11267" width="9.75" style="10" customWidth="1"/>
    <col min="11268" max="11277" width="11.58203125" style="10" customWidth="1"/>
    <col min="11278" max="11521" width="8.25" style="10"/>
    <col min="11522" max="11522" width="4.83203125" style="10" customWidth="1"/>
    <col min="11523" max="11523" width="9.75" style="10" customWidth="1"/>
    <col min="11524" max="11533" width="11.58203125" style="10" customWidth="1"/>
    <col min="11534" max="11777" width="8.25" style="10"/>
    <col min="11778" max="11778" width="4.83203125" style="10" customWidth="1"/>
    <col min="11779" max="11779" width="9.75" style="10" customWidth="1"/>
    <col min="11780" max="11789" width="11.58203125" style="10" customWidth="1"/>
    <col min="11790" max="12033" width="8.25" style="10"/>
    <col min="12034" max="12034" width="4.83203125" style="10" customWidth="1"/>
    <col min="12035" max="12035" width="9.75" style="10" customWidth="1"/>
    <col min="12036" max="12045" width="11.58203125" style="10" customWidth="1"/>
    <col min="12046" max="12289" width="8.25" style="10"/>
    <col min="12290" max="12290" width="4.83203125" style="10" customWidth="1"/>
    <col min="12291" max="12291" width="9.75" style="10" customWidth="1"/>
    <col min="12292" max="12301" width="11.58203125" style="10" customWidth="1"/>
    <col min="12302" max="12545" width="8.25" style="10"/>
    <col min="12546" max="12546" width="4.83203125" style="10" customWidth="1"/>
    <col min="12547" max="12547" width="9.75" style="10" customWidth="1"/>
    <col min="12548" max="12557" width="11.58203125" style="10" customWidth="1"/>
    <col min="12558" max="12801" width="8.25" style="10"/>
    <col min="12802" max="12802" width="4.83203125" style="10" customWidth="1"/>
    <col min="12803" max="12803" width="9.75" style="10" customWidth="1"/>
    <col min="12804" max="12813" width="11.58203125" style="10" customWidth="1"/>
    <col min="12814" max="13057" width="8.25" style="10"/>
    <col min="13058" max="13058" width="4.83203125" style="10" customWidth="1"/>
    <col min="13059" max="13059" width="9.75" style="10" customWidth="1"/>
    <col min="13060" max="13069" width="11.58203125" style="10" customWidth="1"/>
    <col min="13070" max="13313" width="8.25" style="10"/>
    <col min="13314" max="13314" width="4.83203125" style="10" customWidth="1"/>
    <col min="13315" max="13315" width="9.75" style="10" customWidth="1"/>
    <col min="13316" max="13325" width="11.58203125" style="10" customWidth="1"/>
    <col min="13326" max="13569" width="8.25" style="10"/>
    <col min="13570" max="13570" width="4.83203125" style="10" customWidth="1"/>
    <col min="13571" max="13571" width="9.75" style="10" customWidth="1"/>
    <col min="13572" max="13581" width="11.58203125" style="10" customWidth="1"/>
    <col min="13582" max="13825" width="8.25" style="10"/>
    <col min="13826" max="13826" width="4.83203125" style="10" customWidth="1"/>
    <col min="13827" max="13827" width="9.75" style="10" customWidth="1"/>
    <col min="13828" max="13837" width="11.58203125" style="10" customWidth="1"/>
    <col min="13838" max="14081" width="8.25" style="10"/>
    <col min="14082" max="14082" width="4.83203125" style="10" customWidth="1"/>
    <col min="14083" max="14083" width="9.75" style="10" customWidth="1"/>
    <col min="14084" max="14093" width="11.58203125" style="10" customWidth="1"/>
    <col min="14094" max="14337" width="8.25" style="10"/>
    <col min="14338" max="14338" width="4.83203125" style="10" customWidth="1"/>
    <col min="14339" max="14339" width="9.75" style="10" customWidth="1"/>
    <col min="14340" max="14349" width="11.58203125" style="10" customWidth="1"/>
    <col min="14350" max="14593" width="8.25" style="10"/>
    <col min="14594" max="14594" width="4.83203125" style="10" customWidth="1"/>
    <col min="14595" max="14595" width="9.75" style="10" customWidth="1"/>
    <col min="14596" max="14605" width="11.58203125" style="10" customWidth="1"/>
    <col min="14606" max="14849" width="8.25" style="10"/>
    <col min="14850" max="14850" width="4.83203125" style="10" customWidth="1"/>
    <col min="14851" max="14851" width="9.75" style="10" customWidth="1"/>
    <col min="14852" max="14861" width="11.58203125" style="10" customWidth="1"/>
    <col min="14862" max="15105" width="8.25" style="10"/>
    <col min="15106" max="15106" width="4.83203125" style="10" customWidth="1"/>
    <col min="15107" max="15107" width="9.75" style="10" customWidth="1"/>
    <col min="15108" max="15117" width="11.58203125" style="10" customWidth="1"/>
    <col min="15118" max="15361" width="8.25" style="10"/>
    <col min="15362" max="15362" width="4.83203125" style="10" customWidth="1"/>
    <col min="15363" max="15363" width="9.75" style="10" customWidth="1"/>
    <col min="15364" max="15373" width="11.58203125" style="10" customWidth="1"/>
    <col min="15374" max="15617" width="8.25" style="10"/>
    <col min="15618" max="15618" width="4.83203125" style="10" customWidth="1"/>
    <col min="15619" max="15619" width="9.75" style="10" customWidth="1"/>
    <col min="15620" max="15629" width="11.58203125" style="10" customWidth="1"/>
    <col min="15630" max="15873" width="8.25" style="10"/>
    <col min="15874" max="15874" width="4.83203125" style="10" customWidth="1"/>
    <col min="15875" max="15875" width="9.75" style="10" customWidth="1"/>
    <col min="15876" max="15885" width="11.58203125" style="10" customWidth="1"/>
    <col min="15886" max="16129" width="8.25" style="10"/>
    <col min="16130" max="16130" width="4.83203125" style="10" customWidth="1"/>
    <col min="16131" max="16131" width="9.75" style="10" customWidth="1"/>
    <col min="16132" max="16141" width="11.58203125" style="10" customWidth="1"/>
    <col min="16142" max="16384" width="8.25" style="10"/>
  </cols>
  <sheetData>
    <row r="2" spans="1:14" ht="20" customHeight="1">
      <c r="J2" s="150" t="s">
        <v>97</v>
      </c>
      <c r="K2" s="150"/>
      <c r="L2" s="151">
        <f>提出書類確認リスト!D8</f>
        <v>0</v>
      </c>
      <c r="M2" s="151"/>
      <c r="N2" s="151"/>
    </row>
    <row r="3" spans="1:14" ht="20" customHeight="1">
      <c r="J3" s="152" t="s">
        <v>34</v>
      </c>
      <c r="K3" s="152"/>
      <c r="L3" s="153"/>
      <c r="M3" s="153"/>
      <c r="N3" s="153"/>
    </row>
    <row r="4" spans="1:14" ht="24" customHeight="1">
      <c r="A4" s="138" t="s">
        <v>360</v>
      </c>
      <c r="B4" s="11"/>
      <c r="N4" s="12"/>
    </row>
    <row r="5" spans="1:14" s="13" customFormat="1" ht="20" customHeight="1">
      <c r="C5" s="139"/>
      <c r="D5" s="154" t="s">
        <v>361</v>
      </c>
      <c r="E5" s="155"/>
      <c r="F5" s="155"/>
      <c r="G5" s="155"/>
      <c r="H5" s="155"/>
      <c r="I5" s="155"/>
      <c r="J5" s="155"/>
      <c r="K5" s="155"/>
      <c r="L5" s="155"/>
      <c r="M5" s="155"/>
      <c r="N5" s="156"/>
    </row>
    <row r="6" spans="1:14" s="13" customFormat="1" ht="53.5" customHeight="1">
      <c r="B6" s="140"/>
      <c r="C6" s="141"/>
      <c r="D6" s="142" t="s">
        <v>362</v>
      </c>
      <c r="E6" s="143"/>
      <c r="F6" s="143"/>
      <c r="G6" s="143"/>
      <c r="H6" s="143"/>
      <c r="I6" s="143"/>
      <c r="J6" s="143"/>
      <c r="K6" s="143"/>
      <c r="L6" s="143"/>
      <c r="M6" s="143"/>
      <c r="N6" s="144"/>
    </row>
    <row r="7" spans="1:14" ht="16" customHeight="1">
      <c r="A7" s="157" t="s">
        <v>363</v>
      </c>
      <c r="B7" s="160" t="s">
        <v>35</v>
      </c>
      <c r="C7" s="6" t="s">
        <v>22</v>
      </c>
      <c r="D7" s="14"/>
      <c r="E7" s="14"/>
      <c r="F7" s="14"/>
      <c r="G7" s="14"/>
      <c r="H7" s="14"/>
      <c r="I7" s="14"/>
      <c r="J7" s="14"/>
      <c r="K7" s="14"/>
      <c r="L7" s="14"/>
      <c r="M7" s="14"/>
      <c r="N7" s="14"/>
    </row>
    <row r="8" spans="1:14" ht="16" customHeight="1">
      <c r="A8" s="158"/>
      <c r="B8" s="161"/>
      <c r="C8" s="7" t="s">
        <v>23</v>
      </c>
      <c r="D8" s="15"/>
      <c r="E8" s="15"/>
      <c r="F8" s="15"/>
      <c r="G8" s="15"/>
      <c r="H8" s="15"/>
      <c r="I8" s="15"/>
      <c r="J8" s="15"/>
      <c r="K8" s="15"/>
      <c r="L8" s="15"/>
      <c r="M8" s="15"/>
      <c r="N8" s="15"/>
    </row>
    <row r="9" spans="1:14" ht="16" customHeight="1">
      <c r="A9" s="158"/>
      <c r="B9" s="161"/>
      <c r="C9" s="7" t="s">
        <v>24</v>
      </c>
      <c r="D9" s="15"/>
      <c r="E9" s="15"/>
      <c r="F9" s="15"/>
      <c r="G9" s="15"/>
      <c r="H9" s="15"/>
      <c r="I9" s="15"/>
      <c r="J9" s="15"/>
      <c r="K9" s="15"/>
      <c r="L9" s="15"/>
      <c r="M9" s="15"/>
      <c r="N9" s="15"/>
    </row>
    <row r="10" spans="1:14" ht="16" customHeight="1">
      <c r="A10" s="158"/>
      <c r="B10" s="161"/>
      <c r="C10" s="7" t="s">
        <v>25</v>
      </c>
      <c r="D10" s="15"/>
      <c r="E10" s="15"/>
      <c r="F10" s="15"/>
      <c r="G10" s="15"/>
      <c r="H10" s="15"/>
      <c r="I10" s="15"/>
      <c r="J10" s="15"/>
      <c r="K10" s="15"/>
      <c r="L10" s="15"/>
      <c r="M10" s="15"/>
      <c r="N10" s="15"/>
    </row>
    <row r="11" spans="1:14" ht="16" customHeight="1">
      <c r="A11" s="158"/>
      <c r="B11" s="161"/>
      <c r="C11" s="7" t="s">
        <v>26</v>
      </c>
      <c r="D11" s="15"/>
      <c r="E11" s="15"/>
      <c r="F11" s="15"/>
      <c r="G11" s="15"/>
      <c r="H11" s="15"/>
      <c r="I11" s="15"/>
      <c r="J11" s="15"/>
      <c r="K11" s="15"/>
      <c r="L11" s="15"/>
      <c r="M11" s="15"/>
      <c r="N11" s="15"/>
    </row>
    <row r="12" spans="1:14" ht="16" customHeight="1">
      <c r="A12" s="158"/>
      <c r="B12" s="161"/>
      <c r="C12" s="7" t="s">
        <v>27</v>
      </c>
      <c r="D12" s="15"/>
      <c r="E12" s="15"/>
      <c r="F12" s="15"/>
      <c r="G12" s="15"/>
      <c r="H12" s="15"/>
      <c r="I12" s="15"/>
      <c r="J12" s="15"/>
      <c r="K12" s="15"/>
      <c r="L12" s="15"/>
      <c r="M12" s="15"/>
      <c r="N12" s="15"/>
    </row>
    <row r="13" spans="1:14" ht="16" customHeight="1">
      <c r="A13" s="158"/>
      <c r="B13" s="161"/>
      <c r="C13" s="7" t="s">
        <v>28</v>
      </c>
      <c r="D13" s="15"/>
      <c r="E13" s="15"/>
      <c r="F13" s="15"/>
      <c r="G13" s="15"/>
      <c r="H13" s="15"/>
      <c r="I13" s="15"/>
      <c r="J13" s="15"/>
      <c r="K13" s="15"/>
      <c r="L13" s="15"/>
      <c r="M13" s="15"/>
      <c r="N13" s="15"/>
    </row>
    <row r="14" spans="1:14" ht="16" customHeight="1">
      <c r="A14" s="158"/>
      <c r="B14" s="161"/>
      <c r="C14" s="7" t="s">
        <v>29</v>
      </c>
      <c r="D14" s="15"/>
      <c r="E14" s="15"/>
      <c r="F14" s="15"/>
      <c r="G14" s="15"/>
      <c r="H14" s="15"/>
      <c r="I14" s="15"/>
      <c r="J14" s="15"/>
      <c r="K14" s="15"/>
      <c r="L14" s="15"/>
      <c r="M14" s="15"/>
      <c r="N14" s="15"/>
    </row>
    <row r="15" spans="1:14" ht="16" customHeight="1">
      <c r="A15" s="158"/>
      <c r="B15" s="161"/>
      <c r="C15" s="7" t="s">
        <v>30</v>
      </c>
      <c r="D15" s="15"/>
      <c r="E15" s="15"/>
      <c r="F15" s="15"/>
      <c r="G15" s="15"/>
      <c r="H15" s="15"/>
      <c r="I15" s="15"/>
      <c r="J15" s="15"/>
      <c r="K15" s="15"/>
      <c r="L15" s="15"/>
      <c r="M15" s="15"/>
      <c r="N15" s="15"/>
    </row>
    <row r="16" spans="1:14" ht="16" customHeight="1">
      <c r="A16" s="158"/>
      <c r="B16" s="161"/>
      <c r="C16" s="7" t="s">
        <v>31</v>
      </c>
      <c r="D16" s="15"/>
      <c r="E16" s="15"/>
      <c r="F16" s="15"/>
      <c r="G16" s="15"/>
      <c r="H16" s="15"/>
      <c r="I16" s="15"/>
      <c r="J16" s="15"/>
      <c r="K16" s="15"/>
      <c r="L16" s="15"/>
      <c r="M16" s="15"/>
      <c r="N16" s="15"/>
    </row>
    <row r="17" spans="1:14" ht="16" customHeight="1">
      <c r="A17" s="158"/>
      <c r="B17" s="161"/>
      <c r="C17" s="7" t="s">
        <v>32</v>
      </c>
      <c r="D17" s="15"/>
      <c r="E17" s="15"/>
      <c r="F17" s="15"/>
      <c r="G17" s="15"/>
      <c r="H17" s="15"/>
      <c r="I17" s="15"/>
      <c r="J17" s="15"/>
      <c r="K17" s="15"/>
      <c r="L17" s="15"/>
      <c r="M17" s="15"/>
      <c r="N17" s="15"/>
    </row>
    <row r="18" spans="1:14" ht="16" customHeight="1" thickBot="1">
      <c r="A18" s="158"/>
      <c r="B18" s="161"/>
      <c r="C18" s="8" t="s">
        <v>33</v>
      </c>
      <c r="D18" s="16"/>
      <c r="E18" s="16"/>
      <c r="F18" s="16"/>
      <c r="G18" s="16"/>
      <c r="H18" s="16"/>
      <c r="I18" s="16"/>
      <c r="J18" s="16"/>
      <c r="K18" s="16"/>
      <c r="L18" s="16"/>
      <c r="M18" s="16"/>
      <c r="N18" s="16"/>
    </row>
    <row r="19" spans="1:14" ht="16" customHeight="1" thickTop="1">
      <c r="A19" s="158"/>
      <c r="B19" s="162"/>
      <c r="C19" s="6" t="s">
        <v>36</v>
      </c>
      <c r="D19" s="17">
        <f t="shared" ref="D19:N19" si="0">SUM(D7:D18)</f>
        <v>0</v>
      </c>
      <c r="E19" s="17">
        <f>SUM(E7:E18)</f>
        <v>0</v>
      </c>
      <c r="F19" s="17">
        <f t="shared" si="0"/>
        <v>0</v>
      </c>
      <c r="G19" s="17">
        <f t="shared" si="0"/>
        <v>0</v>
      </c>
      <c r="H19" s="17">
        <f t="shared" si="0"/>
        <v>0</v>
      </c>
      <c r="I19" s="17">
        <f t="shared" si="0"/>
        <v>0</v>
      </c>
      <c r="J19" s="17">
        <f t="shared" si="0"/>
        <v>0</v>
      </c>
      <c r="K19" s="17">
        <f t="shared" si="0"/>
        <v>0</v>
      </c>
      <c r="L19" s="17">
        <f t="shared" si="0"/>
        <v>0</v>
      </c>
      <c r="M19" s="17">
        <f t="shared" si="0"/>
        <v>0</v>
      </c>
      <c r="N19" s="17">
        <f t="shared" si="0"/>
        <v>0</v>
      </c>
    </row>
    <row r="20" spans="1:14" ht="16" customHeight="1">
      <c r="A20" s="158"/>
      <c r="B20" s="160" t="s">
        <v>37</v>
      </c>
      <c r="C20" s="6" t="s">
        <v>22</v>
      </c>
      <c r="D20" s="14"/>
      <c r="E20" s="14"/>
      <c r="F20" s="14"/>
      <c r="G20" s="14"/>
      <c r="H20" s="14"/>
      <c r="I20" s="14"/>
      <c r="J20" s="14"/>
      <c r="K20" s="14"/>
      <c r="L20" s="14"/>
      <c r="M20" s="14"/>
      <c r="N20" s="14"/>
    </row>
    <row r="21" spans="1:14" ht="16" customHeight="1">
      <c r="A21" s="158"/>
      <c r="B21" s="161"/>
      <c r="C21" s="7" t="s">
        <v>23</v>
      </c>
      <c r="D21" s="15"/>
      <c r="E21" s="15"/>
      <c r="F21" s="15"/>
      <c r="G21" s="15"/>
      <c r="H21" s="15"/>
      <c r="I21" s="15"/>
      <c r="J21" s="15"/>
      <c r="K21" s="15"/>
      <c r="L21" s="15"/>
      <c r="M21" s="15"/>
      <c r="N21" s="15"/>
    </row>
    <row r="22" spans="1:14" ht="16" customHeight="1">
      <c r="A22" s="158"/>
      <c r="B22" s="161"/>
      <c r="C22" s="7" t="s">
        <v>24</v>
      </c>
      <c r="D22" s="15"/>
      <c r="E22" s="15"/>
      <c r="F22" s="15"/>
      <c r="G22" s="15"/>
      <c r="H22" s="15"/>
      <c r="I22" s="15"/>
      <c r="J22" s="15"/>
      <c r="K22" s="15"/>
      <c r="L22" s="15"/>
      <c r="M22" s="15"/>
      <c r="N22" s="15"/>
    </row>
    <row r="23" spans="1:14" ht="16" customHeight="1">
      <c r="A23" s="158"/>
      <c r="B23" s="161"/>
      <c r="C23" s="7" t="s">
        <v>25</v>
      </c>
      <c r="D23" s="15"/>
      <c r="E23" s="15"/>
      <c r="F23" s="15"/>
      <c r="G23" s="15"/>
      <c r="H23" s="15"/>
      <c r="I23" s="15"/>
      <c r="J23" s="15"/>
      <c r="K23" s="15"/>
      <c r="L23" s="15"/>
      <c r="M23" s="15"/>
      <c r="N23" s="15"/>
    </row>
    <row r="24" spans="1:14" ht="16" customHeight="1">
      <c r="A24" s="158"/>
      <c r="B24" s="161"/>
      <c r="C24" s="7" t="s">
        <v>26</v>
      </c>
      <c r="D24" s="15"/>
      <c r="E24" s="15"/>
      <c r="F24" s="15"/>
      <c r="G24" s="15"/>
      <c r="H24" s="15"/>
      <c r="I24" s="15"/>
      <c r="J24" s="15"/>
      <c r="K24" s="15"/>
      <c r="L24" s="15"/>
      <c r="M24" s="15"/>
      <c r="N24" s="15"/>
    </row>
    <row r="25" spans="1:14" ht="16" customHeight="1">
      <c r="A25" s="158"/>
      <c r="B25" s="161"/>
      <c r="C25" s="7" t="s">
        <v>27</v>
      </c>
      <c r="D25" s="15"/>
      <c r="E25" s="15"/>
      <c r="F25" s="15"/>
      <c r="G25" s="15"/>
      <c r="H25" s="15"/>
      <c r="I25" s="15"/>
      <c r="J25" s="15"/>
      <c r="K25" s="15"/>
      <c r="L25" s="15"/>
      <c r="M25" s="15"/>
      <c r="N25" s="15"/>
    </row>
    <row r="26" spans="1:14" ht="16" customHeight="1">
      <c r="A26" s="158"/>
      <c r="B26" s="161"/>
      <c r="C26" s="7" t="s">
        <v>28</v>
      </c>
      <c r="D26" s="15"/>
      <c r="E26" s="15"/>
      <c r="F26" s="15"/>
      <c r="G26" s="15"/>
      <c r="H26" s="15"/>
      <c r="I26" s="15"/>
      <c r="J26" s="15"/>
      <c r="K26" s="15"/>
      <c r="L26" s="15"/>
      <c r="M26" s="15"/>
      <c r="N26" s="15"/>
    </row>
    <row r="27" spans="1:14" ht="16" customHeight="1">
      <c r="A27" s="158"/>
      <c r="B27" s="161"/>
      <c r="C27" s="7" t="s">
        <v>29</v>
      </c>
      <c r="D27" s="15"/>
      <c r="E27" s="15"/>
      <c r="F27" s="15"/>
      <c r="G27" s="15"/>
      <c r="H27" s="15"/>
      <c r="I27" s="15"/>
      <c r="J27" s="15"/>
      <c r="K27" s="15"/>
      <c r="L27" s="15"/>
      <c r="M27" s="15"/>
      <c r="N27" s="15"/>
    </row>
    <row r="28" spans="1:14" ht="16" customHeight="1">
      <c r="A28" s="158"/>
      <c r="B28" s="161"/>
      <c r="C28" s="7" t="s">
        <v>30</v>
      </c>
      <c r="D28" s="15"/>
      <c r="E28" s="15"/>
      <c r="F28" s="15"/>
      <c r="G28" s="15"/>
      <c r="H28" s="15"/>
      <c r="I28" s="15"/>
      <c r="J28" s="15"/>
      <c r="K28" s="15"/>
      <c r="L28" s="15"/>
      <c r="M28" s="15"/>
      <c r="N28" s="15"/>
    </row>
    <row r="29" spans="1:14" ht="16" customHeight="1">
      <c r="A29" s="158"/>
      <c r="B29" s="161"/>
      <c r="C29" s="7" t="s">
        <v>31</v>
      </c>
      <c r="D29" s="15"/>
      <c r="E29" s="15"/>
      <c r="F29" s="15"/>
      <c r="G29" s="15"/>
      <c r="H29" s="15"/>
      <c r="I29" s="15"/>
      <c r="J29" s="15"/>
      <c r="K29" s="15"/>
      <c r="L29" s="15"/>
      <c r="M29" s="15"/>
      <c r="N29" s="15"/>
    </row>
    <row r="30" spans="1:14" ht="16" customHeight="1">
      <c r="A30" s="158"/>
      <c r="B30" s="161"/>
      <c r="C30" s="7" t="s">
        <v>32</v>
      </c>
      <c r="D30" s="15"/>
      <c r="E30" s="15"/>
      <c r="F30" s="15"/>
      <c r="G30" s="15"/>
      <c r="H30" s="15"/>
      <c r="I30" s="15"/>
      <c r="J30" s="15"/>
      <c r="K30" s="15"/>
      <c r="L30" s="15"/>
      <c r="M30" s="15"/>
      <c r="N30" s="15"/>
    </row>
    <row r="31" spans="1:14" ht="16" customHeight="1" thickBot="1">
      <c r="A31" s="158"/>
      <c r="B31" s="161"/>
      <c r="C31" s="8" t="s">
        <v>33</v>
      </c>
      <c r="D31" s="16"/>
      <c r="E31" s="16"/>
      <c r="F31" s="16"/>
      <c r="G31" s="16"/>
      <c r="H31" s="16"/>
      <c r="I31" s="16"/>
      <c r="J31" s="16"/>
      <c r="K31" s="16"/>
      <c r="L31" s="16"/>
      <c r="M31" s="16"/>
      <c r="N31" s="16"/>
    </row>
    <row r="32" spans="1:14" ht="16" customHeight="1" thickTop="1">
      <c r="A32" s="159"/>
      <c r="B32" s="162"/>
      <c r="C32" s="6" t="s">
        <v>36</v>
      </c>
      <c r="D32" s="17">
        <f>SUM(D20:D31)</f>
        <v>0</v>
      </c>
      <c r="E32" s="17">
        <f>SUM(E20:E31)</f>
        <v>0</v>
      </c>
      <c r="F32" s="17">
        <f t="shared" ref="F32:M32" si="1">SUM(F20:F31)</f>
        <v>0</v>
      </c>
      <c r="G32" s="17">
        <f t="shared" si="1"/>
        <v>0</v>
      </c>
      <c r="H32" s="17">
        <f t="shared" si="1"/>
        <v>0</v>
      </c>
      <c r="I32" s="17">
        <f t="shared" si="1"/>
        <v>0</v>
      </c>
      <c r="J32" s="17">
        <f t="shared" si="1"/>
        <v>0</v>
      </c>
      <c r="K32" s="17">
        <f t="shared" si="1"/>
        <v>0</v>
      </c>
      <c r="L32" s="17">
        <f t="shared" si="1"/>
        <v>0</v>
      </c>
      <c r="M32" s="17">
        <f t="shared" si="1"/>
        <v>0</v>
      </c>
      <c r="N32" s="17">
        <f>SUM(N20:N31)</f>
        <v>0</v>
      </c>
    </row>
    <row r="33" spans="1:14">
      <c r="A33" s="18" t="s">
        <v>364</v>
      </c>
      <c r="B33" s="19"/>
      <c r="C33" s="19"/>
      <c r="D33" s="19"/>
    </row>
    <row r="34" spans="1:14" ht="13" customHeight="1">
      <c r="A34" s="148" t="s">
        <v>365</v>
      </c>
      <c r="B34" s="149"/>
      <c r="C34" s="149"/>
      <c r="D34" s="149"/>
      <c r="E34" s="149"/>
      <c r="F34" s="149"/>
      <c r="G34" s="149"/>
      <c r="H34" s="149"/>
      <c r="I34" s="149"/>
      <c r="J34" s="149"/>
      <c r="K34" s="149"/>
      <c r="L34" s="149"/>
      <c r="M34" s="149"/>
      <c r="N34" s="149"/>
    </row>
    <row r="35" spans="1:14" ht="13" customHeight="1">
      <c r="A35" s="148" t="s">
        <v>366</v>
      </c>
      <c r="B35" s="149"/>
      <c r="C35" s="149"/>
      <c r="D35" s="149"/>
      <c r="E35" s="149"/>
      <c r="F35" s="149"/>
      <c r="G35" s="149"/>
      <c r="H35" s="149"/>
      <c r="I35" s="149"/>
      <c r="J35" s="149"/>
      <c r="K35" s="149"/>
      <c r="L35" s="149"/>
      <c r="M35" s="149"/>
      <c r="N35" s="149"/>
    </row>
    <row r="36" spans="1:14">
      <c r="A36" s="145" t="s">
        <v>367</v>
      </c>
      <c r="B36" s="146"/>
      <c r="C36" s="146"/>
      <c r="D36" s="146"/>
      <c r="E36" s="147"/>
      <c r="F36" s="147"/>
      <c r="G36" s="147"/>
      <c r="H36" s="147"/>
      <c r="I36" s="147"/>
      <c r="J36" s="147"/>
      <c r="K36" s="147"/>
      <c r="L36" s="147"/>
      <c r="M36" s="147"/>
      <c r="N36" s="147"/>
    </row>
    <row r="37" spans="1:14">
      <c r="A37" s="145" t="s">
        <v>368</v>
      </c>
      <c r="B37" s="146"/>
      <c r="C37" s="146"/>
      <c r="D37" s="146"/>
      <c r="E37" s="147"/>
      <c r="F37" s="147"/>
      <c r="G37" s="147"/>
      <c r="H37" s="147"/>
      <c r="I37" s="147"/>
      <c r="J37" s="147"/>
      <c r="K37" s="147"/>
      <c r="L37" s="147"/>
      <c r="M37" s="147"/>
      <c r="N37" s="147"/>
    </row>
  </sheetData>
  <mergeCells count="10">
    <mergeCell ref="A34:N34"/>
    <mergeCell ref="A35:N35"/>
    <mergeCell ref="J2:K2"/>
    <mergeCell ref="L2:N2"/>
    <mergeCell ref="J3:K3"/>
    <mergeCell ref="L3:N3"/>
    <mergeCell ref="D5:N5"/>
    <mergeCell ref="A7:A32"/>
    <mergeCell ref="B7:B19"/>
    <mergeCell ref="B20:B32"/>
  </mergeCells>
  <phoneticPr fontId="1"/>
  <printOptions horizontalCentered="1"/>
  <pageMargins left="0.39370078740157483" right="0.39370078740157483" top="0.59055118110236227" bottom="0.39370078740157483" header="0.51181102362204722" footer="0.39370078740157483"/>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38"/>
  <sheetViews>
    <sheetView zoomScaleNormal="100" zoomScaleSheetLayoutView="75" workbookViewId="0">
      <selection activeCell="A2" sqref="A2"/>
    </sheetView>
  </sheetViews>
  <sheetFormatPr defaultRowHeight="13"/>
  <cols>
    <col min="1" max="41" width="3.33203125" style="1" customWidth="1"/>
    <col min="42" max="256" width="8.58203125" style="1"/>
    <col min="257" max="297" width="3.33203125" style="1" customWidth="1"/>
    <col min="298" max="512" width="8.58203125" style="1"/>
    <col min="513" max="553" width="3.33203125" style="1" customWidth="1"/>
    <col min="554" max="768" width="8.58203125" style="1"/>
    <col min="769" max="809" width="3.33203125" style="1" customWidth="1"/>
    <col min="810" max="1024" width="8.58203125" style="1"/>
    <col min="1025" max="1065" width="3.33203125" style="1" customWidth="1"/>
    <col min="1066" max="1280" width="8.58203125" style="1"/>
    <col min="1281" max="1321" width="3.33203125" style="1" customWidth="1"/>
    <col min="1322" max="1536" width="8.58203125" style="1"/>
    <col min="1537" max="1577" width="3.33203125" style="1" customWidth="1"/>
    <col min="1578" max="1792" width="8.58203125" style="1"/>
    <col min="1793" max="1833" width="3.33203125" style="1" customWidth="1"/>
    <col min="1834" max="2048" width="8.58203125" style="1"/>
    <col min="2049" max="2089" width="3.33203125" style="1" customWidth="1"/>
    <col min="2090" max="2304" width="8.58203125" style="1"/>
    <col min="2305" max="2345" width="3.33203125" style="1" customWidth="1"/>
    <col min="2346" max="2560" width="8.58203125" style="1"/>
    <col min="2561" max="2601" width="3.33203125" style="1" customWidth="1"/>
    <col min="2602" max="2816" width="8.58203125" style="1"/>
    <col min="2817" max="2857" width="3.33203125" style="1" customWidth="1"/>
    <col min="2858" max="3072" width="8.58203125" style="1"/>
    <col min="3073" max="3113" width="3.33203125" style="1" customWidth="1"/>
    <col min="3114" max="3328" width="8.58203125" style="1"/>
    <col min="3329" max="3369" width="3.33203125" style="1" customWidth="1"/>
    <col min="3370" max="3584" width="8.58203125" style="1"/>
    <col min="3585" max="3625" width="3.33203125" style="1" customWidth="1"/>
    <col min="3626" max="3840" width="8.58203125" style="1"/>
    <col min="3841" max="3881" width="3.33203125" style="1" customWidth="1"/>
    <col min="3882" max="4096" width="8.58203125" style="1"/>
    <col min="4097" max="4137" width="3.33203125" style="1" customWidth="1"/>
    <col min="4138" max="4352" width="8.58203125" style="1"/>
    <col min="4353" max="4393" width="3.33203125" style="1" customWidth="1"/>
    <col min="4394" max="4608" width="8.58203125" style="1"/>
    <col min="4609" max="4649" width="3.33203125" style="1" customWidth="1"/>
    <col min="4650" max="4864" width="8.58203125" style="1"/>
    <col min="4865" max="4905" width="3.33203125" style="1" customWidth="1"/>
    <col min="4906" max="5120" width="8.58203125" style="1"/>
    <col min="5121" max="5161" width="3.33203125" style="1" customWidth="1"/>
    <col min="5162" max="5376" width="8.58203125" style="1"/>
    <col min="5377" max="5417" width="3.33203125" style="1" customWidth="1"/>
    <col min="5418" max="5632" width="8.58203125" style="1"/>
    <col min="5633" max="5673" width="3.33203125" style="1" customWidth="1"/>
    <col min="5674" max="5888" width="8.58203125" style="1"/>
    <col min="5889" max="5929" width="3.33203125" style="1" customWidth="1"/>
    <col min="5930" max="6144" width="8.58203125" style="1"/>
    <col min="6145" max="6185" width="3.33203125" style="1" customWidth="1"/>
    <col min="6186" max="6400" width="8.58203125" style="1"/>
    <col min="6401" max="6441" width="3.33203125" style="1" customWidth="1"/>
    <col min="6442" max="6656" width="8.58203125" style="1"/>
    <col min="6657" max="6697" width="3.33203125" style="1" customWidth="1"/>
    <col min="6698" max="6912" width="8.58203125" style="1"/>
    <col min="6913" max="6953" width="3.33203125" style="1" customWidth="1"/>
    <col min="6954" max="7168" width="8.58203125" style="1"/>
    <col min="7169" max="7209" width="3.33203125" style="1" customWidth="1"/>
    <col min="7210" max="7424" width="8.58203125" style="1"/>
    <col min="7425" max="7465" width="3.33203125" style="1" customWidth="1"/>
    <col min="7466" max="7680" width="8.58203125" style="1"/>
    <col min="7681" max="7721" width="3.33203125" style="1" customWidth="1"/>
    <col min="7722" max="7936" width="8.58203125" style="1"/>
    <col min="7937" max="7977" width="3.33203125" style="1" customWidth="1"/>
    <col min="7978" max="8192" width="8.58203125" style="1"/>
    <col min="8193" max="8233" width="3.33203125" style="1" customWidth="1"/>
    <col min="8234" max="8448" width="8.58203125" style="1"/>
    <col min="8449" max="8489" width="3.33203125" style="1" customWidth="1"/>
    <col min="8490" max="8704" width="8.58203125" style="1"/>
    <col min="8705" max="8745" width="3.33203125" style="1" customWidth="1"/>
    <col min="8746" max="8960" width="8.58203125" style="1"/>
    <col min="8961" max="9001" width="3.33203125" style="1" customWidth="1"/>
    <col min="9002" max="9216" width="8.58203125" style="1"/>
    <col min="9217" max="9257" width="3.33203125" style="1" customWidth="1"/>
    <col min="9258" max="9472" width="8.58203125" style="1"/>
    <col min="9473" max="9513" width="3.33203125" style="1" customWidth="1"/>
    <col min="9514" max="9728" width="8.58203125" style="1"/>
    <col min="9729" max="9769" width="3.33203125" style="1" customWidth="1"/>
    <col min="9770" max="9984" width="8.58203125" style="1"/>
    <col min="9985" max="10025" width="3.33203125" style="1" customWidth="1"/>
    <col min="10026" max="10240" width="8.58203125" style="1"/>
    <col min="10241" max="10281" width="3.33203125" style="1" customWidth="1"/>
    <col min="10282" max="10496" width="8.58203125" style="1"/>
    <col min="10497" max="10537" width="3.33203125" style="1" customWidth="1"/>
    <col min="10538" max="10752" width="8.58203125" style="1"/>
    <col min="10753" max="10793" width="3.33203125" style="1" customWidth="1"/>
    <col min="10794" max="11008" width="8.58203125" style="1"/>
    <col min="11009" max="11049" width="3.33203125" style="1" customWidth="1"/>
    <col min="11050" max="11264" width="8.58203125" style="1"/>
    <col min="11265" max="11305" width="3.33203125" style="1" customWidth="1"/>
    <col min="11306" max="11520" width="8.58203125" style="1"/>
    <col min="11521" max="11561" width="3.33203125" style="1" customWidth="1"/>
    <col min="11562" max="11776" width="8.58203125" style="1"/>
    <col min="11777" max="11817" width="3.33203125" style="1" customWidth="1"/>
    <col min="11818" max="12032" width="8.58203125" style="1"/>
    <col min="12033" max="12073" width="3.33203125" style="1" customWidth="1"/>
    <col min="12074" max="12288" width="8.58203125" style="1"/>
    <col min="12289" max="12329" width="3.33203125" style="1" customWidth="1"/>
    <col min="12330" max="12544" width="8.58203125" style="1"/>
    <col min="12545" max="12585" width="3.33203125" style="1" customWidth="1"/>
    <col min="12586" max="12800" width="8.58203125" style="1"/>
    <col min="12801" max="12841" width="3.33203125" style="1" customWidth="1"/>
    <col min="12842" max="13056" width="8.58203125" style="1"/>
    <col min="13057" max="13097" width="3.33203125" style="1" customWidth="1"/>
    <col min="13098" max="13312" width="8.58203125" style="1"/>
    <col min="13313" max="13353" width="3.33203125" style="1" customWidth="1"/>
    <col min="13354" max="13568" width="8.58203125" style="1"/>
    <col min="13569" max="13609" width="3.33203125" style="1" customWidth="1"/>
    <col min="13610" max="13824" width="8.58203125" style="1"/>
    <col min="13825" max="13865" width="3.33203125" style="1" customWidth="1"/>
    <col min="13866" max="14080" width="8.58203125" style="1"/>
    <col min="14081" max="14121" width="3.33203125" style="1" customWidth="1"/>
    <col min="14122" max="14336" width="8.58203125" style="1"/>
    <col min="14337" max="14377" width="3.33203125" style="1" customWidth="1"/>
    <col min="14378" max="14592" width="8.58203125" style="1"/>
    <col min="14593" max="14633" width="3.33203125" style="1" customWidth="1"/>
    <col min="14634" max="14848" width="8.58203125" style="1"/>
    <col min="14849" max="14889" width="3.33203125" style="1" customWidth="1"/>
    <col min="14890" max="15104" width="8.58203125" style="1"/>
    <col min="15105" max="15145" width="3.33203125" style="1" customWidth="1"/>
    <col min="15146" max="15360" width="8.58203125" style="1"/>
    <col min="15361" max="15401" width="3.33203125" style="1" customWidth="1"/>
    <col min="15402" max="15616" width="8.58203125" style="1"/>
    <col min="15617" max="15657" width="3.33203125" style="1" customWidth="1"/>
    <col min="15658" max="15872" width="8.58203125" style="1"/>
    <col min="15873" max="15913" width="3.33203125" style="1" customWidth="1"/>
    <col min="15914" max="16128" width="8.58203125" style="1"/>
    <col min="16129" max="16169" width="3.33203125" style="1" customWidth="1"/>
    <col min="16170" max="16384" width="8.58203125" style="1"/>
  </cols>
  <sheetData>
    <row r="1" spans="1:36">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2"/>
    </row>
    <row r="2" spans="1:36" ht="16.5">
      <c r="A2" s="20" t="s">
        <v>89</v>
      </c>
      <c r="AJ2" s="2"/>
    </row>
    <row r="3" spans="1:36" ht="25" customHeight="1">
      <c r="A3" s="20"/>
      <c r="U3" s="166" t="s">
        <v>86</v>
      </c>
      <c r="V3" s="196"/>
      <c r="W3" s="196"/>
      <c r="X3" s="196"/>
      <c r="Y3" s="196"/>
      <c r="Z3" s="167"/>
      <c r="AA3" s="197">
        <f>提出書類確認リスト!$D$8</f>
        <v>0</v>
      </c>
      <c r="AB3" s="198"/>
      <c r="AC3" s="198"/>
      <c r="AD3" s="198"/>
      <c r="AE3" s="198"/>
      <c r="AF3" s="198"/>
      <c r="AG3" s="198"/>
      <c r="AH3" s="198"/>
      <c r="AI3" s="199"/>
      <c r="AJ3" s="2"/>
    </row>
    <row r="4" spans="1:36" ht="25" customHeight="1">
      <c r="U4" s="252" t="s">
        <v>34</v>
      </c>
      <c r="V4" s="253"/>
      <c r="W4" s="253"/>
      <c r="X4" s="253"/>
      <c r="Y4" s="253"/>
      <c r="Z4" s="254"/>
      <c r="AA4" s="255"/>
      <c r="AB4" s="256"/>
      <c r="AC4" s="256"/>
      <c r="AD4" s="256"/>
      <c r="AE4" s="256"/>
      <c r="AF4" s="256"/>
      <c r="AG4" s="256"/>
      <c r="AH4" s="256"/>
      <c r="AI4" s="257"/>
      <c r="AJ4" s="2"/>
    </row>
    <row r="5" spans="1:36" ht="22" customHeight="1">
      <c r="V5" s="49"/>
      <c r="W5" s="277" t="s">
        <v>99</v>
      </c>
      <c r="X5" s="277"/>
      <c r="Y5" s="277"/>
      <c r="Z5" s="277"/>
      <c r="AA5" s="277"/>
      <c r="AB5" s="277"/>
      <c r="AC5" s="277"/>
      <c r="AD5" s="277"/>
      <c r="AE5" s="277"/>
      <c r="AF5" s="277"/>
      <c r="AG5" s="277"/>
      <c r="AH5" s="277"/>
      <c r="AI5" s="277"/>
      <c r="AJ5" s="2"/>
    </row>
    <row r="6" spans="1:36">
      <c r="AJ6" s="2"/>
    </row>
    <row r="7" spans="1:36">
      <c r="A7" s="9" t="s">
        <v>90</v>
      </c>
      <c r="T7" s="9" t="s">
        <v>91</v>
      </c>
      <c r="AG7" s="21"/>
      <c r="AJ7" s="2"/>
    </row>
    <row r="8" spans="1:36">
      <c r="A8" s="258" t="s">
        <v>38</v>
      </c>
      <c r="B8" s="259"/>
      <c r="C8" s="259"/>
      <c r="D8" s="259"/>
      <c r="E8" s="259"/>
      <c r="F8" s="258" t="s">
        <v>39</v>
      </c>
      <c r="G8" s="259"/>
      <c r="H8" s="261"/>
      <c r="I8" s="259" t="s">
        <v>40</v>
      </c>
      <c r="J8" s="259"/>
      <c r="K8" s="259"/>
      <c r="L8" s="259"/>
      <c r="M8" s="259"/>
      <c r="N8" s="259"/>
      <c r="O8" s="259"/>
      <c r="P8" s="259"/>
      <c r="Q8" s="261"/>
      <c r="T8" s="262" t="s">
        <v>41</v>
      </c>
      <c r="U8" s="265" t="s">
        <v>42</v>
      </c>
      <c r="V8" s="265"/>
      <c r="W8" s="265"/>
      <c r="X8" s="267" t="s">
        <v>43</v>
      </c>
      <c r="Y8" s="267"/>
      <c r="Z8" s="267"/>
      <c r="AA8" s="267"/>
      <c r="AB8" s="267"/>
      <c r="AC8" s="267"/>
      <c r="AD8" s="267"/>
      <c r="AE8" s="267"/>
      <c r="AF8" s="267"/>
      <c r="AG8" s="268" t="s">
        <v>44</v>
      </c>
      <c r="AH8" s="269"/>
      <c r="AI8" s="270"/>
      <c r="AJ8" s="2"/>
    </row>
    <row r="9" spans="1:36">
      <c r="A9" s="187"/>
      <c r="B9" s="260"/>
      <c r="C9" s="260"/>
      <c r="D9" s="260"/>
      <c r="E9" s="260"/>
      <c r="F9" s="187"/>
      <c r="G9" s="260"/>
      <c r="H9" s="188"/>
      <c r="I9" s="260"/>
      <c r="J9" s="260"/>
      <c r="K9" s="260"/>
      <c r="L9" s="260"/>
      <c r="M9" s="260"/>
      <c r="N9" s="260"/>
      <c r="O9" s="260"/>
      <c r="P9" s="260"/>
      <c r="Q9" s="188"/>
      <c r="T9" s="263"/>
      <c r="U9" s="265"/>
      <c r="V9" s="265"/>
      <c r="W9" s="265"/>
      <c r="X9" s="265" t="s">
        <v>92</v>
      </c>
      <c r="Y9" s="265"/>
      <c r="Z9" s="265"/>
      <c r="AA9" s="265" t="s">
        <v>93</v>
      </c>
      <c r="AB9" s="265"/>
      <c r="AC9" s="265"/>
      <c r="AD9" s="267" t="s">
        <v>45</v>
      </c>
      <c r="AE9" s="267"/>
      <c r="AF9" s="267"/>
      <c r="AG9" s="271"/>
      <c r="AH9" s="272"/>
      <c r="AI9" s="273"/>
      <c r="AJ9" s="2"/>
    </row>
    <row r="10" spans="1:36">
      <c r="A10" s="282"/>
      <c r="B10" s="283"/>
      <c r="C10" s="283"/>
      <c r="D10" s="283"/>
      <c r="E10" s="284"/>
      <c r="F10" s="248"/>
      <c r="G10" s="249"/>
      <c r="H10" s="250"/>
      <c r="I10" s="248"/>
      <c r="J10" s="249"/>
      <c r="K10" s="249"/>
      <c r="L10" s="249"/>
      <c r="M10" s="249"/>
      <c r="N10" s="249"/>
      <c r="O10" s="249"/>
      <c r="P10" s="249"/>
      <c r="Q10" s="250"/>
      <c r="T10" s="263"/>
      <c r="U10" s="266"/>
      <c r="V10" s="266"/>
      <c r="W10" s="266"/>
      <c r="X10" s="266"/>
      <c r="Y10" s="266"/>
      <c r="Z10" s="266"/>
      <c r="AA10" s="266"/>
      <c r="AB10" s="266"/>
      <c r="AC10" s="266"/>
      <c r="AD10" s="281"/>
      <c r="AE10" s="281"/>
      <c r="AF10" s="281"/>
      <c r="AG10" s="271"/>
      <c r="AH10" s="272"/>
      <c r="AI10" s="273"/>
      <c r="AJ10" s="2"/>
    </row>
    <row r="11" spans="1:36">
      <c r="A11" s="215"/>
      <c r="B11" s="216"/>
      <c r="C11" s="216"/>
      <c r="D11" s="216"/>
      <c r="E11" s="217"/>
      <c r="F11" s="218"/>
      <c r="G11" s="219"/>
      <c r="H11" s="220"/>
      <c r="I11" s="218"/>
      <c r="J11" s="219"/>
      <c r="K11" s="219"/>
      <c r="L11" s="219"/>
      <c r="M11" s="219"/>
      <c r="N11" s="219"/>
      <c r="O11" s="219"/>
      <c r="P11" s="219"/>
      <c r="Q11" s="220"/>
      <c r="T11" s="264"/>
      <c r="U11" s="22"/>
      <c r="V11" s="23" t="s">
        <v>46</v>
      </c>
      <c r="W11" s="24"/>
      <c r="X11" s="22"/>
      <c r="Y11" s="23" t="s">
        <v>47</v>
      </c>
      <c r="Z11" s="24"/>
      <c r="AA11" s="22"/>
      <c r="AB11" s="23" t="s">
        <v>48</v>
      </c>
      <c r="AC11" s="24"/>
      <c r="AD11" s="274" t="s">
        <v>49</v>
      </c>
      <c r="AE11" s="275"/>
      <c r="AF11" s="276"/>
      <c r="AG11" s="274"/>
      <c r="AH11" s="275"/>
      <c r="AI11" s="276"/>
      <c r="AJ11" s="2"/>
    </row>
    <row r="12" spans="1:36" ht="13" customHeight="1">
      <c r="A12" s="215"/>
      <c r="B12" s="216"/>
      <c r="C12" s="216"/>
      <c r="D12" s="216"/>
      <c r="E12" s="217"/>
      <c r="F12" s="278"/>
      <c r="G12" s="279"/>
      <c r="H12" s="280"/>
      <c r="I12" s="215"/>
      <c r="J12" s="216"/>
      <c r="K12" s="216"/>
      <c r="L12" s="216"/>
      <c r="M12" s="216"/>
      <c r="N12" s="216"/>
      <c r="O12" s="216"/>
      <c r="P12" s="216"/>
      <c r="Q12" s="217"/>
      <c r="T12" s="48"/>
      <c r="U12" s="22"/>
      <c r="V12" s="23"/>
      <c r="W12" s="24" t="s">
        <v>50</v>
      </c>
      <c r="X12" s="22"/>
      <c r="Y12" s="23"/>
      <c r="Z12" s="24" t="s">
        <v>50</v>
      </c>
      <c r="AA12" s="22"/>
      <c r="AB12" s="23"/>
      <c r="AC12" s="24" t="s">
        <v>50</v>
      </c>
      <c r="AD12" s="46"/>
      <c r="AE12" s="47"/>
      <c r="AF12" s="24" t="s">
        <v>50</v>
      </c>
      <c r="AG12" s="46"/>
      <c r="AH12" s="47"/>
      <c r="AI12" s="24" t="s">
        <v>50</v>
      </c>
      <c r="AJ12" s="2"/>
    </row>
    <row r="13" spans="1:36" ht="13" customHeight="1">
      <c r="A13" s="215"/>
      <c r="B13" s="216"/>
      <c r="C13" s="216"/>
      <c r="D13" s="216"/>
      <c r="E13" s="217"/>
      <c r="F13" s="218"/>
      <c r="G13" s="219"/>
      <c r="H13" s="220"/>
      <c r="I13" s="218"/>
      <c r="J13" s="219"/>
      <c r="K13" s="219"/>
      <c r="L13" s="219"/>
      <c r="M13" s="219"/>
      <c r="N13" s="219"/>
      <c r="O13" s="219"/>
      <c r="P13" s="219"/>
      <c r="Q13" s="220"/>
      <c r="T13" s="25" t="s">
        <v>51</v>
      </c>
      <c r="U13" s="245"/>
      <c r="V13" s="246"/>
      <c r="W13" s="247"/>
      <c r="X13" s="245"/>
      <c r="Y13" s="246"/>
      <c r="Z13" s="247"/>
      <c r="AA13" s="245"/>
      <c r="AB13" s="246"/>
      <c r="AC13" s="247"/>
      <c r="AD13" s="236">
        <f t="shared" ref="AD13:AD24" si="0">SUM(X13:AC13)</f>
        <v>0</v>
      </c>
      <c r="AE13" s="237"/>
      <c r="AF13" s="238"/>
      <c r="AG13" s="236">
        <f t="shared" ref="AG13:AG24" si="1">+U13-AD13</f>
        <v>0</v>
      </c>
      <c r="AH13" s="237"/>
      <c r="AI13" s="238"/>
      <c r="AJ13" s="2"/>
    </row>
    <row r="14" spans="1:36">
      <c r="A14" s="215"/>
      <c r="B14" s="216"/>
      <c r="C14" s="216"/>
      <c r="D14" s="216"/>
      <c r="E14" s="217"/>
      <c r="F14" s="218"/>
      <c r="G14" s="219"/>
      <c r="H14" s="220"/>
      <c r="I14" s="218"/>
      <c r="J14" s="219"/>
      <c r="K14" s="219"/>
      <c r="L14" s="219"/>
      <c r="M14" s="219"/>
      <c r="N14" s="219"/>
      <c r="O14" s="219"/>
      <c r="P14" s="219"/>
      <c r="Q14" s="220"/>
      <c r="T14" s="25" t="s">
        <v>52</v>
      </c>
      <c r="U14" s="245"/>
      <c r="V14" s="246"/>
      <c r="W14" s="247"/>
      <c r="X14" s="245"/>
      <c r="Y14" s="246"/>
      <c r="Z14" s="247"/>
      <c r="AA14" s="245"/>
      <c r="AB14" s="246"/>
      <c r="AC14" s="247"/>
      <c r="AD14" s="236">
        <f t="shared" si="0"/>
        <v>0</v>
      </c>
      <c r="AE14" s="237"/>
      <c r="AF14" s="238"/>
      <c r="AG14" s="236">
        <f t="shared" si="1"/>
        <v>0</v>
      </c>
      <c r="AH14" s="237"/>
      <c r="AI14" s="238"/>
      <c r="AJ14" s="2"/>
    </row>
    <row r="15" spans="1:36">
      <c r="A15" s="215"/>
      <c r="B15" s="216"/>
      <c r="C15" s="216"/>
      <c r="D15" s="216"/>
      <c r="E15" s="217"/>
      <c r="F15" s="218"/>
      <c r="G15" s="219"/>
      <c r="H15" s="220"/>
      <c r="I15" s="218"/>
      <c r="J15" s="219"/>
      <c r="K15" s="219"/>
      <c r="L15" s="219"/>
      <c r="M15" s="219"/>
      <c r="N15" s="219"/>
      <c r="O15" s="219"/>
      <c r="P15" s="219"/>
      <c r="Q15" s="220"/>
      <c r="T15" s="25" t="s">
        <v>53</v>
      </c>
      <c r="U15" s="245"/>
      <c r="V15" s="246"/>
      <c r="W15" s="247"/>
      <c r="X15" s="245"/>
      <c r="Y15" s="246"/>
      <c r="Z15" s="247"/>
      <c r="AA15" s="245"/>
      <c r="AB15" s="246"/>
      <c r="AC15" s="247"/>
      <c r="AD15" s="236">
        <f t="shared" si="0"/>
        <v>0</v>
      </c>
      <c r="AE15" s="237"/>
      <c r="AF15" s="238"/>
      <c r="AG15" s="236">
        <f t="shared" si="1"/>
        <v>0</v>
      </c>
      <c r="AH15" s="237"/>
      <c r="AI15" s="238"/>
      <c r="AJ15" s="2"/>
    </row>
    <row r="16" spans="1:36">
      <c r="A16" s="215"/>
      <c r="B16" s="216"/>
      <c r="C16" s="216"/>
      <c r="D16" s="216"/>
      <c r="E16" s="217"/>
      <c r="F16" s="218"/>
      <c r="G16" s="219"/>
      <c r="H16" s="220"/>
      <c r="I16" s="218"/>
      <c r="J16" s="219"/>
      <c r="K16" s="219"/>
      <c r="L16" s="219"/>
      <c r="M16" s="219"/>
      <c r="N16" s="219"/>
      <c r="O16" s="219"/>
      <c r="P16" s="219"/>
      <c r="Q16" s="220"/>
      <c r="T16" s="25" t="s">
        <v>54</v>
      </c>
      <c r="U16" s="245"/>
      <c r="V16" s="246"/>
      <c r="W16" s="247"/>
      <c r="X16" s="245"/>
      <c r="Y16" s="246"/>
      <c r="Z16" s="247"/>
      <c r="AA16" s="245"/>
      <c r="AB16" s="246"/>
      <c r="AC16" s="247"/>
      <c r="AD16" s="236">
        <f t="shared" si="0"/>
        <v>0</v>
      </c>
      <c r="AE16" s="237"/>
      <c r="AF16" s="238"/>
      <c r="AG16" s="236">
        <f t="shared" si="1"/>
        <v>0</v>
      </c>
      <c r="AH16" s="237"/>
      <c r="AI16" s="238"/>
      <c r="AJ16" s="2"/>
    </row>
    <row r="17" spans="1:36">
      <c r="A17" s="215"/>
      <c r="B17" s="216"/>
      <c r="C17" s="216"/>
      <c r="D17" s="216"/>
      <c r="E17" s="217"/>
      <c r="F17" s="218"/>
      <c r="G17" s="219"/>
      <c r="H17" s="220"/>
      <c r="I17" s="218"/>
      <c r="J17" s="219"/>
      <c r="K17" s="219"/>
      <c r="L17" s="219"/>
      <c r="M17" s="219"/>
      <c r="N17" s="219"/>
      <c r="O17" s="219"/>
      <c r="P17" s="219"/>
      <c r="Q17" s="220"/>
      <c r="T17" s="25" t="s">
        <v>55</v>
      </c>
      <c r="U17" s="245"/>
      <c r="V17" s="246"/>
      <c r="W17" s="247"/>
      <c r="X17" s="245"/>
      <c r="Y17" s="246"/>
      <c r="Z17" s="247"/>
      <c r="AA17" s="245"/>
      <c r="AB17" s="246"/>
      <c r="AC17" s="247"/>
      <c r="AD17" s="236">
        <f t="shared" si="0"/>
        <v>0</v>
      </c>
      <c r="AE17" s="237"/>
      <c r="AF17" s="238"/>
      <c r="AG17" s="236">
        <f t="shared" si="1"/>
        <v>0</v>
      </c>
      <c r="AH17" s="237"/>
      <c r="AI17" s="238"/>
      <c r="AJ17" s="2"/>
    </row>
    <row r="18" spans="1:36">
      <c r="A18" s="215"/>
      <c r="B18" s="216"/>
      <c r="C18" s="216"/>
      <c r="D18" s="216"/>
      <c r="E18" s="217"/>
      <c r="F18" s="218"/>
      <c r="G18" s="219"/>
      <c r="H18" s="220"/>
      <c r="I18" s="218"/>
      <c r="J18" s="219"/>
      <c r="K18" s="219"/>
      <c r="L18" s="219"/>
      <c r="M18" s="219"/>
      <c r="N18" s="219"/>
      <c r="O18" s="219"/>
      <c r="P18" s="219"/>
      <c r="Q18" s="220"/>
      <c r="T18" s="25" t="s">
        <v>56</v>
      </c>
      <c r="U18" s="245"/>
      <c r="V18" s="246"/>
      <c r="W18" s="247"/>
      <c r="X18" s="245"/>
      <c r="Y18" s="246"/>
      <c r="Z18" s="247"/>
      <c r="AA18" s="245"/>
      <c r="AB18" s="246"/>
      <c r="AC18" s="247"/>
      <c r="AD18" s="236">
        <f t="shared" si="0"/>
        <v>0</v>
      </c>
      <c r="AE18" s="237"/>
      <c r="AF18" s="238"/>
      <c r="AG18" s="236">
        <f t="shared" si="1"/>
        <v>0</v>
      </c>
      <c r="AH18" s="237"/>
      <c r="AI18" s="238"/>
      <c r="AJ18" s="2"/>
    </row>
    <row r="19" spans="1:36">
      <c r="A19" s="215"/>
      <c r="B19" s="216"/>
      <c r="C19" s="216"/>
      <c r="D19" s="216"/>
      <c r="E19" s="217"/>
      <c r="F19" s="218"/>
      <c r="G19" s="219"/>
      <c r="H19" s="220"/>
      <c r="I19" s="218"/>
      <c r="J19" s="219"/>
      <c r="K19" s="219"/>
      <c r="L19" s="219"/>
      <c r="M19" s="219"/>
      <c r="N19" s="219"/>
      <c r="O19" s="219"/>
      <c r="P19" s="219"/>
      <c r="Q19" s="220"/>
      <c r="T19" s="25" t="s">
        <v>57</v>
      </c>
      <c r="U19" s="245"/>
      <c r="V19" s="246"/>
      <c r="W19" s="247"/>
      <c r="X19" s="245"/>
      <c r="Y19" s="246"/>
      <c r="Z19" s="247"/>
      <c r="AA19" s="245"/>
      <c r="AB19" s="246"/>
      <c r="AC19" s="247"/>
      <c r="AD19" s="236">
        <f t="shared" si="0"/>
        <v>0</v>
      </c>
      <c r="AE19" s="237"/>
      <c r="AF19" s="238"/>
      <c r="AG19" s="236">
        <f t="shared" si="1"/>
        <v>0</v>
      </c>
      <c r="AH19" s="237"/>
      <c r="AI19" s="238"/>
      <c r="AJ19" s="2"/>
    </row>
    <row r="20" spans="1:36">
      <c r="A20" s="215"/>
      <c r="B20" s="216"/>
      <c r="C20" s="216"/>
      <c r="D20" s="216"/>
      <c r="E20" s="217"/>
      <c r="F20" s="218"/>
      <c r="G20" s="219"/>
      <c r="H20" s="220"/>
      <c r="I20" s="218"/>
      <c r="J20" s="219"/>
      <c r="K20" s="219"/>
      <c r="L20" s="219"/>
      <c r="M20" s="219"/>
      <c r="N20" s="219"/>
      <c r="O20" s="219"/>
      <c r="P20" s="219"/>
      <c r="Q20" s="220"/>
      <c r="T20" s="25" t="s">
        <v>58</v>
      </c>
      <c r="U20" s="245"/>
      <c r="V20" s="246"/>
      <c r="W20" s="247"/>
      <c r="X20" s="245"/>
      <c r="Y20" s="246"/>
      <c r="Z20" s="247"/>
      <c r="AA20" s="245"/>
      <c r="AB20" s="246"/>
      <c r="AC20" s="247"/>
      <c r="AD20" s="236">
        <f t="shared" si="0"/>
        <v>0</v>
      </c>
      <c r="AE20" s="237"/>
      <c r="AF20" s="238"/>
      <c r="AG20" s="236">
        <f t="shared" si="1"/>
        <v>0</v>
      </c>
      <c r="AH20" s="237"/>
      <c r="AI20" s="238"/>
      <c r="AJ20" s="2"/>
    </row>
    <row r="21" spans="1:36">
      <c r="A21" s="215"/>
      <c r="B21" s="216"/>
      <c r="C21" s="216"/>
      <c r="D21" s="216"/>
      <c r="E21" s="217"/>
      <c r="F21" s="218"/>
      <c r="G21" s="219"/>
      <c r="H21" s="220"/>
      <c r="I21" s="218"/>
      <c r="J21" s="219"/>
      <c r="K21" s="219"/>
      <c r="L21" s="219"/>
      <c r="M21" s="219"/>
      <c r="N21" s="219"/>
      <c r="O21" s="219"/>
      <c r="P21" s="219"/>
      <c r="Q21" s="220"/>
      <c r="T21" s="25" t="s">
        <v>59</v>
      </c>
      <c r="U21" s="245"/>
      <c r="V21" s="246"/>
      <c r="W21" s="247"/>
      <c r="X21" s="245"/>
      <c r="Y21" s="246"/>
      <c r="Z21" s="247"/>
      <c r="AA21" s="245"/>
      <c r="AB21" s="246"/>
      <c r="AC21" s="247"/>
      <c r="AD21" s="236">
        <f t="shared" si="0"/>
        <v>0</v>
      </c>
      <c r="AE21" s="237"/>
      <c r="AF21" s="238"/>
      <c r="AG21" s="236">
        <f t="shared" si="1"/>
        <v>0</v>
      </c>
      <c r="AH21" s="237"/>
      <c r="AI21" s="238"/>
      <c r="AJ21" s="2"/>
    </row>
    <row r="22" spans="1:36">
      <c r="A22" s="215"/>
      <c r="B22" s="216"/>
      <c r="C22" s="216"/>
      <c r="D22" s="216"/>
      <c r="E22" s="217"/>
      <c r="F22" s="218"/>
      <c r="G22" s="219"/>
      <c r="H22" s="220"/>
      <c r="I22" s="218"/>
      <c r="J22" s="219"/>
      <c r="K22" s="219"/>
      <c r="L22" s="219"/>
      <c r="M22" s="219"/>
      <c r="N22" s="219"/>
      <c r="O22" s="219"/>
      <c r="P22" s="219"/>
      <c r="Q22" s="220"/>
      <c r="T22" s="25" t="s">
        <v>60</v>
      </c>
      <c r="U22" s="245"/>
      <c r="V22" s="246"/>
      <c r="W22" s="247"/>
      <c r="X22" s="245"/>
      <c r="Y22" s="246"/>
      <c r="Z22" s="247"/>
      <c r="AA22" s="245"/>
      <c r="AB22" s="246"/>
      <c r="AC22" s="247"/>
      <c r="AD22" s="236">
        <f t="shared" si="0"/>
        <v>0</v>
      </c>
      <c r="AE22" s="237"/>
      <c r="AF22" s="238"/>
      <c r="AG22" s="236">
        <f t="shared" si="1"/>
        <v>0</v>
      </c>
      <c r="AH22" s="237"/>
      <c r="AI22" s="238"/>
      <c r="AJ22" s="2"/>
    </row>
    <row r="23" spans="1:36">
      <c r="A23" s="215"/>
      <c r="B23" s="216"/>
      <c r="C23" s="216"/>
      <c r="D23" s="216"/>
      <c r="E23" s="217"/>
      <c r="F23" s="218"/>
      <c r="G23" s="219"/>
      <c r="H23" s="220"/>
      <c r="I23" s="218"/>
      <c r="J23" s="219"/>
      <c r="K23" s="219"/>
      <c r="L23" s="219"/>
      <c r="M23" s="219"/>
      <c r="N23" s="219"/>
      <c r="O23" s="219"/>
      <c r="P23" s="219"/>
      <c r="Q23" s="220"/>
      <c r="T23" s="25" t="s">
        <v>61</v>
      </c>
      <c r="U23" s="245"/>
      <c r="V23" s="246"/>
      <c r="W23" s="247"/>
      <c r="X23" s="245"/>
      <c r="Y23" s="246"/>
      <c r="Z23" s="247"/>
      <c r="AA23" s="245"/>
      <c r="AB23" s="246"/>
      <c r="AC23" s="247"/>
      <c r="AD23" s="236">
        <f t="shared" si="0"/>
        <v>0</v>
      </c>
      <c r="AE23" s="237"/>
      <c r="AF23" s="238"/>
      <c r="AG23" s="236">
        <f t="shared" si="1"/>
        <v>0</v>
      </c>
      <c r="AH23" s="237"/>
      <c r="AI23" s="238"/>
      <c r="AJ23" s="2"/>
    </row>
    <row r="24" spans="1:36" ht="13.5" thickBot="1">
      <c r="A24" s="215"/>
      <c r="B24" s="216"/>
      <c r="C24" s="216"/>
      <c r="D24" s="216"/>
      <c r="E24" s="217"/>
      <c r="F24" s="218"/>
      <c r="G24" s="219"/>
      <c r="H24" s="220"/>
      <c r="I24" s="218"/>
      <c r="J24" s="219"/>
      <c r="K24" s="219"/>
      <c r="L24" s="219"/>
      <c r="M24" s="219"/>
      <c r="N24" s="219"/>
      <c r="O24" s="219"/>
      <c r="P24" s="219"/>
      <c r="Q24" s="220"/>
      <c r="T24" s="26" t="s">
        <v>62</v>
      </c>
      <c r="U24" s="239"/>
      <c r="V24" s="240"/>
      <c r="W24" s="241"/>
      <c r="X24" s="239"/>
      <c r="Y24" s="240"/>
      <c r="Z24" s="241"/>
      <c r="AA24" s="239"/>
      <c r="AB24" s="240"/>
      <c r="AC24" s="241"/>
      <c r="AD24" s="242">
        <f t="shared" si="0"/>
        <v>0</v>
      </c>
      <c r="AE24" s="243"/>
      <c r="AF24" s="244"/>
      <c r="AG24" s="242">
        <f t="shared" si="1"/>
        <v>0</v>
      </c>
      <c r="AH24" s="243"/>
      <c r="AI24" s="244"/>
      <c r="AJ24" s="2"/>
    </row>
    <row r="25" spans="1:36" ht="13.5" thickTop="1">
      <c r="A25" s="215"/>
      <c r="B25" s="216"/>
      <c r="C25" s="216"/>
      <c r="D25" s="216"/>
      <c r="E25" s="217"/>
      <c r="F25" s="218"/>
      <c r="G25" s="219"/>
      <c r="H25" s="220"/>
      <c r="I25" s="218"/>
      <c r="J25" s="219"/>
      <c r="K25" s="219"/>
      <c r="L25" s="219"/>
      <c r="M25" s="219"/>
      <c r="N25" s="219"/>
      <c r="O25" s="219"/>
      <c r="P25" s="219"/>
      <c r="Q25" s="220"/>
      <c r="T25" s="27" t="s">
        <v>63</v>
      </c>
      <c r="U25" s="233">
        <f>SUM(U13:W24)</f>
        <v>0</v>
      </c>
      <c r="V25" s="234"/>
      <c r="W25" s="235"/>
      <c r="X25" s="233">
        <f>SUM(X13:Z24)</f>
        <v>0</v>
      </c>
      <c r="Y25" s="234"/>
      <c r="Z25" s="235"/>
      <c r="AA25" s="233">
        <f>SUM(AA13:AC24)</f>
        <v>0</v>
      </c>
      <c r="AB25" s="234"/>
      <c r="AC25" s="235"/>
      <c r="AD25" s="233">
        <f>SUM(AD13:AF24)</f>
        <v>0</v>
      </c>
      <c r="AE25" s="234"/>
      <c r="AF25" s="235"/>
      <c r="AG25" s="233">
        <f>SUM(AG13:AI24)</f>
        <v>0</v>
      </c>
      <c r="AH25" s="234"/>
      <c r="AI25" s="235"/>
      <c r="AJ25" s="2"/>
    </row>
    <row r="26" spans="1:36">
      <c r="A26" s="215"/>
      <c r="B26" s="216"/>
      <c r="C26" s="216"/>
      <c r="D26" s="216"/>
      <c r="E26" s="217"/>
      <c r="F26" s="218"/>
      <c r="G26" s="219"/>
      <c r="H26" s="220"/>
      <c r="I26" s="218"/>
      <c r="J26" s="219"/>
      <c r="K26" s="219"/>
      <c r="L26" s="219"/>
      <c r="M26" s="219"/>
      <c r="N26" s="219"/>
      <c r="O26" s="219"/>
      <c r="P26" s="219"/>
      <c r="Q26" s="220"/>
      <c r="AJ26" s="2"/>
    </row>
    <row r="27" spans="1:36">
      <c r="A27" s="215"/>
      <c r="B27" s="216"/>
      <c r="C27" s="216"/>
      <c r="D27" s="216"/>
      <c r="E27" s="217"/>
      <c r="F27" s="218"/>
      <c r="G27" s="219"/>
      <c r="H27" s="220"/>
      <c r="I27" s="218"/>
      <c r="J27" s="219"/>
      <c r="K27" s="219"/>
      <c r="L27" s="219"/>
      <c r="M27" s="219"/>
      <c r="N27" s="219"/>
      <c r="O27" s="219"/>
      <c r="P27" s="219"/>
      <c r="Q27" s="220"/>
      <c r="T27" s="28" t="s">
        <v>94</v>
      </c>
      <c r="AJ27" s="2"/>
    </row>
    <row r="28" spans="1:36">
      <c r="A28" s="215"/>
      <c r="B28" s="216"/>
      <c r="C28" s="216"/>
      <c r="D28" s="216"/>
      <c r="E28" s="217"/>
      <c r="F28" s="218"/>
      <c r="G28" s="219"/>
      <c r="H28" s="220"/>
      <c r="I28" s="218"/>
      <c r="J28" s="219"/>
      <c r="K28" s="219"/>
      <c r="L28" s="219"/>
      <c r="M28" s="219"/>
      <c r="N28" s="219"/>
      <c r="O28" s="219"/>
      <c r="P28" s="219"/>
      <c r="Q28" s="220"/>
      <c r="T28" s="224" t="s">
        <v>64</v>
      </c>
      <c r="U28" s="224"/>
      <c r="V28" s="224"/>
      <c r="W28" s="224"/>
      <c r="X28" s="224"/>
      <c r="Y28" s="224" t="s">
        <v>65</v>
      </c>
      <c r="Z28" s="224"/>
      <c r="AA28" s="166"/>
      <c r="AB28" s="232" t="s">
        <v>64</v>
      </c>
      <c r="AC28" s="224"/>
      <c r="AD28" s="224"/>
      <c r="AE28" s="224"/>
      <c r="AF28" s="224"/>
      <c r="AG28" s="224" t="s">
        <v>65</v>
      </c>
      <c r="AH28" s="224"/>
      <c r="AI28" s="224"/>
      <c r="AJ28" s="2"/>
    </row>
    <row r="29" spans="1:36">
      <c r="A29" s="215"/>
      <c r="B29" s="216"/>
      <c r="C29" s="216"/>
      <c r="D29" s="216"/>
      <c r="E29" s="217"/>
      <c r="F29" s="218"/>
      <c r="G29" s="219"/>
      <c r="H29" s="220"/>
      <c r="I29" s="218"/>
      <c r="J29" s="219"/>
      <c r="K29" s="219"/>
      <c r="L29" s="219"/>
      <c r="M29" s="219"/>
      <c r="N29" s="219"/>
      <c r="O29" s="219"/>
      <c r="P29" s="219"/>
      <c r="Q29" s="220"/>
      <c r="T29" s="225"/>
      <c r="U29" s="226"/>
      <c r="V29" s="226"/>
      <c r="W29" s="226"/>
      <c r="X29" s="227"/>
      <c r="Y29" s="228"/>
      <c r="Z29" s="229"/>
      <c r="AA29" s="230"/>
      <c r="AB29" s="225"/>
      <c r="AC29" s="226"/>
      <c r="AD29" s="226"/>
      <c r="AE29" s="226"/>
      <c r="AF29" s="227"/>
      <c r="AG29" s="231"/>
      <c r="AH29" s="231"/>
      <c r="AI29" s="231"/>
      <c r="AJ29" s="2"/>
    </row>
    <row r="30" spans="1:36">
      <c r="A30" s="215"/>
      <c r="B30" s="216"/>
      <c r="C30" s="216"/>
      <c r="D30" s="216"/>
      <c r="E30" s="217"/>
      <c r="F30" s="218"/>
      <c r="G30" s="219"/>
      <c r="H30" s="220"/>
      <c r="I30" s="218"/>
      <c r="J30" s="219"/>
      <c r="K30" s="219"/>
      <c r="L30" s="219"/>
      <c r="M30" s="219"/>
      <c r="N30" s="219"/>
      <c r="O30" s="219"/>
      <c r="P30" s="219"/>
      <c r="Q30" s="220"/>
      <c r="T30" s="212"/>
      <c r="U30" s="213"/>
      <c r="V30" s="213"/>
      <c r="W30" s="213"/>
      <c r="X30" s="214"/>
      <c r="Y30" s="221"/>
      <c r="Z30" s="222"/>
      <c r="AA30" s="223"/>
      <c r="AB30" s="212"/>
      <c r="AC30" s="213"/>
      <c r="AD30" s="213"/>
      <c r="AE30" s="213"/>
      <c r="AF30" s="214"/>
      <c r="AG30" s="189"/>
      <c r="AH30" s="189"/>
      <c r="AI30" s="189"/>
      <c r="AJ30" s="2"/>
    </row>
    <row r="31" spans="1:36">
      <c r="A31" s="215"/>
      <c r="B31" s="216"/>
      <c r="C31" s="216"/>
      <c r="D31" s="216"/>
      <c r="E31" s="217"/>
      <c r="F31" s="218"/>
      <c r="G31" s="219"/>
      <c r="H31" s="220"/>
      <c r="I31" s="218"/>
      <c r="J31" s="219"/>
      <c r="K31" s="219"/>
      <c r="L31" s="219"/>
      <c r="M31" s="219"/>
      <c r="N31" s="219"/>
      <c r="O31" s="219"/>
      <c r="P31" s="219"/>
      <c r="Q31" s="220"/>
      <c r="T31" s="212"/>
      <c r="U31" s="213"/>
      <c r="V31" s="213"/>
      <c r="W31" s="213"/>
      <c r="X31" s="214"/>
      <c r="Y31" s="221"/>
      <c r="Z31" s="222"/>
      <c r="AA31" s="223"/>
      <c r="AB31" s="212"/>
      <c r="AC31" s="213"/>
      <c r="AD31" s="213"/>
      <c r="AE31" s="213"/>
      <c r="AF31" s="214"/>
      <c r="AG31" s="189"/>
      <c r="AH31" s="189"/>
      <c r="AI31" s="189"/>
      <c r="AJ31" s="2"/>
    </row>
    <row r="32" spans="1:36">
      <c r="A32" s="215"/>
      <c r="B32" s="216"/>
      <c r="C32" s="216"/>
      <c r="D32" s="216"/>
      <c r="E32" s="217"/>
      <c r="F32" s="218"/>
      <c r="G32" s="219"/>
      <c r="H32" s="220"/>
      <c r="I32" s="218"/>
      <c r="J32" s="219"/>
      <c r="K32" s="219"/>
      <c r="L32" s="219"/>
      <c r="M32" s="219"/>
      <c r="N32" s="219"/>
      <c r="O32" s="219"/>
      <c r="P32" s="219"/>
      <c r="Q32" s="220"/>
      <c r="T32" s="212"/>
      <c r="U32" s="213"/>
      <c r="V32" s="213"/>
      <c r="W32" s="213"/>
      <c r="X32" s="214"/>
      <c r="Y32" s="221"/>
      <c r="Z32" s="222"/>
      <c r="AA32" s="223"/>
      <c r="AB32" s="212"/>
      <c r="AC32" s="213"/>
      <c r="AD32" s="213"/>
      <c r="AE32" s="213"/>
      <c r="AF32" s="214"/>
      <c r="AG32" s="189"/>
      <c r="AH32" s="189"/>
      <c r="AI32" s="189"/>
      <c r="AJ32" s="2"/>
    </row>
    <row r="33" spans="1:36">
      <c r="A33" s="215"/>
      <c r="B33" s="216"/>
      <c r="C33" s="216"/>
      <c r="D33" s="216"/>
      <c r="E33" s="217"/>
      <c r="F33" s="218"/>
      <c r="G33" s="219"/>
      <c r="H33" s="220"/>
      <c r="I33" s="218"/>
      <c r="J33" s="219"/>
      <c r="K33" s="219"/>
      <c r="L33" s="219"/>
      <c r="M33" s="219"/>
      <c r="N33" s="219"/>
      <c r="O33" s="219"/>
      <c r="P33" s="219"/>
      <c r="Q33" s="220"/>
      <c r="T33" s="212"/>
      <c r="U33" s="213"/>
      <c r="V33" s="213"/>
      <c r="W33" s="213"/>
      <c r="X33" s="214"/>
      <c r="Y33" s="221"/>
      <c r="Z33" s="222"/>
      <c r="AA33" s="223"/>
      <c r="AB33" s="212"/>
      <c r="AC33" s="213"/>
      <c r="AD33" s="213"/>
      <c r="AE33" s="213"/>
      <c r="AF33" s="214"/>
      <c r="AG33" s="189"/>
      <c r="AH33" s="189"/>
      <c r="AI33" s="189"/>
      <c r="AJ33" s="2"/>
    </row>
    <row r="34" spans="1:36" ht="13.5" thickBot="1">
      <c r="A34" s="200"/>
      <c r="B34" s="201"/>
      <c r="C34" s="201"/>
      <c r="D34" s="201"/>
      <c r="E34" s="202"/>
      <c r="F34" s="203"/>
      <c r="G34" s="204"/>
      <c r="H34" s="205"/>
      <c r="I34" s="203"/>
      <c r="J34" s="204"/>
      <c r="K34" s="204"/>
      <c r="L34" s="204"/>
      <c r="M34" s="204"/>
      <c r="N34" s="204"/>
      <c r="O34" s="204"/>
      <c r="P34" s="204"/>
      <c r="Q34" s="205"/>
      <c r="T34" s="206"/>
      <c r="U34" s="207"/>
      <c r="V34" s="207"/>
      <c r="W34" s="207"/>
      <c r="X34" s="208"/>
      <c r="Y34" s="209"/>
      <c r="Z34" s="210"/>
      <c r="AA34" s="211"/>
      <c r="AB34" s="212"/>
      <c r="AC34" s="213"/>
      <c r="AD34" s="213"/>
      <c r="AE34" s="213"/>
      <c r="AF34" s="214"/>
      <c r="AG34" s="189"/>
      <c r="AH34" s="189"/>
      <c r="AI34" s="189"/>
      <c r="AJ34" s="2"/>
    </row>
    <row r="35" spans="1:36" ht="13.5" thickTop="1">
      <c r="A35" s="9" t="s">
        <v>95</v>
      </c>
      <c r="B35" s="9"/>
      <c r="C35" s="9"/>
      <c r="D35" s="9"/>
      <c r="E35" s="9"/>
      <c r="F35" s="9"/>
      <c r="G35" s="9"/>
      <c r="H35" s="9"/>
      <c r="I35" s="9"/>
      <c r="J35" s="9"/>
      <c r="K35" s="9"/>
      <c r="L35" s="9"/>
      <c r="M35" s="9"/>
      <c r="AB35" s="190" t="s">
        <v>63</v>
      </c>
      <c r="AC35" s="191"/>
      <c r="AD35" s="191"/>
      <c r="AE35" s="191"/>
      <c r="AF35" s="192"/>
      <c r="AG35" s="193">
        <f>SUM(Y29:AA34,AG29:AI34)</f>
        <v>0</v>
      </c>
      <c r="AH35" s="194"/>
      <c r="AI35" s="195"/>
      <c r="AJ35" s="2"/>
    </row>
    <row r="36" spans="1:36">
      <c r="A36" s="9"/>
      <c r="B36" s="251" t="s">
        <v>103</v>
      </c>
      <c r="C36" s="251"/>
      <c r="D36" s="251"/>
      <c r="E36" s="251"/>
      <c r="F36" s="251"/>
      <c r="G36" s="251"/>
      <c r="H36" s="251"/>
      <c r="I36" s="251"/>
      <c r="J36" s="251"/>
      <c r="K36" s="251"/>
      <c r="L36" s="251"/>
      <c r="M36" s="251"/>
      <c r="N36" s="251"/>
      <c r="O36" s="251"/>
      <c r="P36" s="251"/>
      <c r="Q36" s="251"/>
      <c r="AJ36" s="2"/>
    </row>
    <row r="37" spans="1:36">
      <c r="AJ37" s="2"/>
    </row>
    <row r="38" spans="1:36">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sheetData>
  <mergeCells count="188">
    <mergeCell ref="B36:Q36"/>
    <mergeCell ref="A1:AI1"/>
    <mergeCell ref="U4:Z4"/>
    <mergeCell ref="AA4:AI4"/>
    <mergeCell ref="A8:E9"/>
    <mergeCell ref="F8:H9"/>
    <mergeCell ref="I8:Q9"/>
    <mergeCell ref="T8:T11"/>
    <mergeCell ref="U8:W10"/>
    <mergeCell ref="X8:AF8"/>
    <mergeCell ref="AG8:AI11"/>
    <mergeCell ref="A11:E11"/>
    <mergeCell ref="F11:H11"/>
    <mergeCell ref="I11:Q11"/>
    <mergeCell ref="AD11:AF11"/>
    <mergeCell ref="W5:AI5"/>
    <mergeCell ref="A12:E12"/>
    <mergeCell ref="F12:H12"/>
    <mergeCell ref="I12:Q12"/>
    <mergeCell ref="X9:Z10"/>
    <mergeCell ref="AA9:AC10"/>
    <mergeCell ref="AD9:AF10"/>
    <mergeCell ref="A10:E10"/>
    <mergeCell ref="F10:H10"/>
    <mergeCell ref="I10:Q10"/>
    <mergeCell ref="AD13:AF13"/>
    <mergeCell ref="AG13:AI13"/>
    <mergeCell ref="A14:E14"/>
    <mergeCell ref="F14:H14"/>
    <mergeCell ref="I14:Q14"/>
    <mergeCell ref="U14:W14"/>
    <mergeCell ref="X14:Z14"/>
    <mergeCell ref="AA14:AC14"/>
    <mergeCell ref="AD14:AF14"/>
    <mergeCell ref="AG14:AI14"/>
    <mergeCell ref="A13:E13"/>
    <mergeCell ref="F13:H13"/>
    <mergeCell ref="I13:Q13"/>
    <mergeCell ref="U13:W13"/>
    <mergeCell ref="X13:Z13"/>
    <mergeCell ref="AA13:AC13"/>
    <mergeCell ref="AD15:AF15"/>
    <mergeCell ref="AG15:AI15"/>
    <mergeCell ref="A16:E16"/>
    <mergeCell ref="F16:H16"/>
    <mergeCell ref="I16:Q16"/>
    <mergeCell ref="U16:W16"/>
    <mergeCell ref="X16:Z16"/>
    <mergeCell ref="AA16:AC16"/>
    <mergeCell ref="AD16:AF16"/>
    <mergeCell ref="AG16:AI16"/>
    <mergeCell ref="A15:E15"/>
    <mergeCell ref="F15:H15"/>
    <mergeCell ref="I15:Q15"/>
    <mergeCell ref="U15:W15"/>
    <mergeCell ref="X15:Z15"/>
    <mergeCell ref="AA15:AC15"/>
    <mergeCell ref="AD17:AF17"/>
    <mergeCell ref="AG17:AI17"/>
    <mergeCell ref="A18:E18"/>
    <mergeCell ref="F18:H18"/>
    <mergeCell ref="I18:Q18"/>
    <mergeCell ref="U18:W18"/>
    <mergeCell ref="X18:Z18"/>
    <mergeCell ref="AA18:AC18"/>
    <mergeCell ref="AD18:AF18"/>
    <mergeCell ref="AG18:AI18"/>
    <mergeCell ref="A17:E17"/>
    <mergeCell ref="F17:H17"/>
    <mergeCell ref="I17:Q17"/>
    <mergeCell ref="U17:W17"/>
    <mergeCell ref="X17:Z17"/>
    <mergeCell ref="AA17:AC17"/>
    <mergeCell ref="AD19:AF19"/>
    <mergeCell ref="AG19:AI19"/>
    <mergeCell ref="A20:E20"/>
    <mergeCell ref="F20:H20"/>
    <mergeCell ref="I20:Q20"/>
    <mergeCell ref="U20:W20"/>
    <mergeCell ref="X20:Z20"/>
    <mergeCell ref="AA20:AC20"/>
    <mergeCell ref="AD20:AF20"/>
    <mergeCell ref="AG20:AI20"/>
    <mergeCell ref="A19:E19"/>
    <mergeCell ref="F19:H19"/>
    <mergeCell ref="I19:Q19"/>
    <mergeCell ref="U19:W19"/>
    <mergeCell ref="X19:Z19"/>
    <mergeCell ref="AA19:AC19"/>
    <mergeCell ref="AD21:AF21"/>
    <mergeCell ref="AG21:AI21"/>
    <mergeCell ref="A22:E22"/>
    <mergeCell ref="F22:H22"/>
    <mergeCell ref="I22:Q22"/>
    <mergeCell ref="U22:W22"/>
    <mergeCell ref="X22:Z22"/>
    <mergeCell ref="AA22:AC22"/>
    <mergeCell ref="AD22:AF22"/>
    <mergeCell ref="AG22:AI22"/>
    <mergeCell ref="A21:E21"/>
    <mergeCell ref="F21:H21"/>
    <mergeCell ref="I21:Q21"/>
    <mergeCell ref="U21:W21"/>
    <mergeCell ref="X21:Z21"/>
    <mergeCell ref="AA21:AC21"/>
    <mergeCell ref="AD23:AF23"/>
    <mergeCell ref="AG23:AI23"/>
    <mergeCell ref="A24:E24"/>
    <mergeCell ref="F24:H24"/>
    <mergeCell ref="I24:Q24"/>
    <mergeCell ref="U24:W24"/>
    <mergeCell ref="X24:Z24"/>
    <mergeCell ref="AA24:AC24"/>
    <mergeCell ref="AD24:AF24"/>
    <mergeCell ref="AG24:AI24"/>
    <mergeCell ref="A23:E23"/>
    <mergeCell ref="F23:H23"/>
    <mergeCell ref="I23:Q23"/>
    <mergeCell ref="U23:W23"/>
    <mergeCell ref="X23:Z23"/>
    <mergeCell ref="AA23:AC23"/>
    <mergeCell ref="AD25:AF25"/>
    <mergeCell ref="AG25:AI25"/>
    <mergeCell ref="A26:E26"/>
    <mergeCell ref="F26:H26"/>
    <mergeCell ref="I26:Q26"/>
    <mergeCell ref="A27:E27"/>
    <mergeCell ref="F27:H27"/>
    <mergeCell ref="I27:Q27"/>
    <mergeCell ref="A25:E25"/>
    <mergeCell ref="F25:H25"/>
    <mergeCell ref="I25:Q25"/>
    <mergeCell ref="U25:W25"/>
    <mergeCell ref="X25:Z25"/>
    <mergeCell ref="AA25:AC25"/>
    <mergeCell ref="AG28:AI28"/>
    <mergeCell ref="A29:E29"/>
    <mergeCell ref="F29:H29"/>
    <mergeCell ref="I29:Q29"/>
    <mergeCell ref="T29:X29"/>
    <mergeCell ref="Y29:AA29"/>
    <mergeCell ref="AB29:AF29"/>
    <mergeCell ref="AG29:AI29"/>
    <mergeCell ref="A28:E28"/>
    <mergeCell ref="F28:H28"/>
    <mergeCell ref="I28:Q28"/>
    <mergeCell ref="T28:X28"/>
    <mergeCell ref="Y28:AA28"/>
    <mergeCell ref="AB28:AF28"/>
    <mergeCell ref="AB32:AF32"/>
    <mergeCell ref="AG30:AI30"/>
    <mergeCell ref="A31:E31"/>
    <mergeCell ref="F31:H31"/>
    <mergeCell ref="I31:Q31"/>
    <mergeCell ref="T31:X31"/>
    <mergeCell ref="Y31:AA31"/>
    <mergeCell ref="AB31:AF31"/>
    <mergeCell ref="AG31:AI31"/>
    <mergeCell ref="A30:E30"/>
    <mergeCell ref="F30:H30"/>
    <mergeCell ref="I30:Q30"/>
    <mergeCell ref="T30:X30"/>
    <mergeCell ref="Y30:AA30"/>
    <mergeCell ref="AB30:AF30"/>
    <mergeCell ref="AG34:AI34"/>
    <mergeCell ref="AB35:AF35"/>
    <mergeCell ref="AG35:AI35"/>
    <mergeCell ref="U3:Z3"/>
    <mergeCell ref="AA3:AI3"/>
    <mergeCell ref="A34:E34"/>
    <mergeCell ref="F34:H34"/>
    <mergeCell ref="I34:Q34"/>
    <mergeCell ref="T34:X34"/>
    <mergeCell ref="Y34:AA34"/>
    <mergeCell ref="AB34:AF34"/>
    <mergeCell ref="AG32:AI32"/>
    <mergeCell ref="A33:E33"/>
    <mergeCell ref="F33:H33"/>
    <mergeCell ref="I33:Q33"/>
    <mergeCell ref="T33:X33"/>
    <mergeCell ref="Y33:AA33"/>
    <mergeCell ref="AB33:AF33"/>
    <mergeCell ref="AG33:AI33"/>
    <mergeCell ref="A32:E32"/>
    <mergeCell ref="F32:H32"/>
    <mergeCell ref="I32:Q32"/>
    <mergeCell ref="T32:X32"/>
    <mergeCell ref="Y32:AA32"/>
  </mergeCells>
  <phoneticPr fontId="1"/>
  <printOptions horizontalCentered="1"/>
  <pageMargins left="0.78740157480314965" right="0.78740157480314965" top="0.78740157480314965" bottom="0.78740157480314965"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40"/>
  <sheetViews>
    <sheetView zoomScaleNormal="100" workbookViewId="0"/>
  </sheetViews>
  <sheetFormatPr defaultRowHeight="13"/>
  <cols>
    <col min="1" max="1" width="2.33203125" style="1" customWidth="1"/>
    <col min="2" max="2" width="4.25" style="1" customWidth="1"/>
    <col min="3" max="3" width="36.08203125" style="1" customWidth="1"/>
    <col min="4" max="4" width="11.08203125" style="1" customWidth="1"/>
    <col min="5" max="5" width="25.58203125" style="1" customWidth="1"/>
    <col min="6" max="6" width="4.25" style="1" customWidth="1"/>
    <col min="7" max="256" width="8.58203125" style="1"/>
    <col min="257" max="257" width="2.33203125" style="1" customWidth="1"/>
    <col min="258" max="258" width="4.25" style="1" customWidth="1"/>
    <col min="259" max="259" width="36.08203125" style="1" customWidth="1"/>
    <col min="260" max="260" width="11.08203125" style="1" customWidth="1"/>
    <col min="261" max="261" width="25.58203125" style="1" customWidth="1"/>
    <col min="262" max="262" width="4.25" style="1" customWidth="1"/>
    <col min="263" max="512" width="8.58203125" style="1"/>
    <col min="513" max="513" width="2.33203125" style="1" customWidth="1"/>
    <col min="514" max="514" width="4.25" style="1" customWidth="1"/>
    <col min="515" max="515" width="36.08203125" style="1" customWidth="1"/>
    <col min="516" max="516" width="11.08203125" style="1" customWidth="1"/>
    <col min="517" max="517" width="25.58203125" style="1" customWidth="1"/>
    <col min="518" max="518" width="4.25" style="1" customWidth="1"/>
    <col min="519" max="768" width="8.58203125" style="1"/>
    <col min="769" max="769" width="2.33203125" style="1" customWidth="1"/>
    <col min="770" max="770" width="4.25" style="1" customWidth="1"/>
    <col min="771" max="771" width="36.08203125" style="1" customWidth="1"/>
    <col min="772" max="772" width="11.08203125" style="1" customWidth="1"/>
    <col min="773" max="773" width="25.58203125" style="1" customWidth="1"/>
    <col min="774" max="774" width="4.25" style="1" customWidth="1"/>
    <col min="775" max="1024" width="8.58203125" style="1"/>
    <col min="1025" max="1025" width="2.33203125" style="1" customWidth="1"/>
    <col min="1026" max="1026" width="4.25" style="1" customWidth="1"/>
    <col min="1027" max="1027" width="36.08203125" style="1" customWidth="1"/>
    <col min="1028" max="1028" width="11.08203125" style="1" customWidth="1"/>
    <col min="1029" max="1029" width="25.58203125" style="1" customWidth="1"/>
    <col min="1030" max="1030" width="4.25" style="1" customWidth="1"/>
    <col min="1031" max="1280" width="8.58203125" style="1"/>
    <col min="1281" max="1281" width="2.33203125" style="1" customWidth="1"/>
    <col min="1282" max="1282" width="4.25" style="1" customWidth="1"/>
    <col min="1283" max="1283" width="36.08203125" style="1" customWidth="1"/>
    <col min="1284" max="1284" width="11.08203125" style="1" customWidth="1"/>
    <col min="1285" max="1285" width="25.58203125" style="1" customWidth="1"/>
    <col min="1286" max="1286" width="4.25" style="1" customWidth="1"/>
    <col min="1287" max="1536" width="8.58203125" style="1"/>
    <col min="1537" max="1537" width="2.33203125" style="1" customWidth="1"/>
    <col min="1538" max="1538" width="4.25" style="1" customWidth="1"/>
    <col min="1539" max="1539" width="36.08203125" style="1" customWidth="1"/>
    <col min="1540" max="1540" width="11.08203125" style="1" customWidth="1"/>
    <col min="1541" max="1541" width="25.58203125" style="1" customWidth="1"/>
    <col min="1542" max="1542" width="4.25" style="1" customWidth="1"/>
    <col min="1543" max="1792" width="8.58203125" style="1"/>
    <col min="1793" max="1793" width="2.33203125" style="1" customWidth="1"/>
    <col min="1794" max="1794" width="4.25" style="1" customWidth="1"/>
    <col min="1795" max="1795" width="36.08203125" style="1" customWidth="1"/>
    <col min="1796" max="1796" width="11.08203125" style="1" customWidth="1"/>
    <col min="1797" max="1797" width="25.58203125" style="1" customWidth="1"/>
    <col min="1798" max="1798" width="4.25" style="1" customWidth="1"/>
    <col min="1799" max="2048" width="8.58203125" style="1"/>
    <col min="2049" max="2049" width="2.33203125" style="1" customWidth="1"/>
    <col min="2050" max="2050" width="4.25" style="1" customWidth="1"/>
    <col min="2051" max="2051" width="36.08203125" style="1" customWidth="1"/>
    <col min="2052" max="2052" width="11.08203125" style="1" customWidth="1"/>
    <col min="2053" max="2053" width="25.58203125" style="1" customWidth="1"/>
    <col min="2054" max="2054" width="4.25" style="1" customWidth="1"/>
    <col min="2055" max="2304" width="8.58203125" style="1"/>
    <col min="2305" max="2305" width="2.33203125" style="1" customWidth="1"/>
    <col min="2306" max="2306" width="4.25" style="1" customWidth="1"/>
    <col min="2307" max="2307" width="36.08203125" style="1" customWidth="1"/>
    <col min="2308" max="2308" width="11.08203125" style="1" customWidth="1"/>
    <col min="2309" max="2309" width="25.58203125" style="1" customWidth="1"/>
    <col min="2310" max="2310" width="4.25" style="1" customWidth="1"/>
    <col min="2311" max="2560" width="8.58203125" style="1"/>
    <col min="2561" max="2561" width="2.33203125" style="1" customWidth="1"/>
    <col min="2562" max="2562" width="4.25" style="1" customWidth="1"/>
    <col min="2563" max="2563" width="36.08203125" style="1" customWidth="1"/>
    <col min="2564" max="2564" width="11.08203125" style="1" customWidth="1"/>
    <col min="2565" max="2565" width="25.58203125" style="1" customWidth="1"/>
    <col min="2566" max="2566" width="4.25" style="1" customWidth="1"/>
    <col min="2567" max="2816" width="8.58203125" style="1"/>
    <col min="2817" max="2817" width="2.33203125" style="1" customWidth="1"/>
    <col min="2818" max="2818" width="4.25" style="1" customWidth="1"/>
    <col min="2819" max="2819" width="36.08203125" style="1" customWidth="1"/>
    <col min="2820" max="2820" width="11.08203125" style="1" customWidth="1"/>
    <col min="2821" max="2821" width="25.58203125" style="1" customWidth="1"/>
    <col min="2822" max="2822" width="4.25" style="1" customWidth="1"/>
    <col min="2823" max="3072" width="8.58203125" style="1"/>
    <col min="3073" max="3073" width="2.33203125" style="1" customWidth="1"/>
    <col min="3074" max="3074" width="4.25" style="1" customWidth="1"/>
    <col min="3075" max="3075" width="36.08203125" style="1" customWidth="1"/>
    <col min="3076" max="3076" width="11.08203125" style="1" customWidth="1"/>
    <col min="3077" max="3077" width="25.58203125" style="1" customWidth="1"/>
    <col min="3078" max="3078" width="4.25" style="1" customWidth="1"/>
    <col min="3079" max="3328" width="8.58203125" style="1"/>
    <col min="3329" max="3329" width="2.33203125" style="1" customWidth="1"/>
    <col min="3330" max="3330" width="4.25" style="1" customWidth="1"/>
    <col min="3331" max="3331" width="36.08203125" style="1" customWidth="1"/>
    <col min="3332" max="3332" width="11.08203125" style="1" customWidth="1"/>
    <col min="3333" max="3333" width="25.58203125" style="1" customWidth="1"/>
    <col min="3334" max="3334" width="4.25" style="1" customWidth="1"/>
    <col min="3335" max="3584" width="8.58203125" style="1"/>
    <col min="3585" max="3585" width="2.33203125" style="1" customWidth="1"/>
    <col min="3586" max="3586" width="4.25" style="1" customWidth="1"/>
    <col min="3587" max="3587" width="36.08203125" style="1" customWidth="1"/>
    <col min="3588" max="3588" width="11.08203125" style="1" customWidth="1"/>
    <col min="3589" max="3589" width="25.58203125" style="1" customWidth="1"/>
    <col min="3590" max="3590" width="4.25" style="1" customWidth="1"/>
    <col min="3591" max="3840" width="8.58203125" style="1"/>
    <col min="3841" max="3841" width="2.33203125" style="1" customWidth="1"/>
    <col min="3842" max="3842" width="4.25" style="1" customWidth="1"/>
    <col min="3843" max="3843" width="36.08203125" style="1" customWidth="1"/>
    <col min="3844" max="3844" width="11.08203125" style="1" customWidth="1"/>
    <col min="3845" max="3845" width="25.58203125" style="1" customWidth="1"/>
    <col min="3846" max="3846" width="4.25" style="1" customWidth="1"/>
    <col min="3847" max="4096" width="8.58203125" style="1"/>
    <col min="4097" max="4097" width="2.33203125" style="1" customWidth="1"/>
    <col min="4098" max="4098" width="4.25" style="1" customWidth="1"/>
    <col min="4099" max="4099" width="36.08203125" style="1" customWidth="1"/>
    <col min="4100" max="4100" width="11.08203125" style="1" customWidth="1"/>
    <col min="4101" max="4101" width="25.58203125" style="1" customWidth="1"/>
    <col min="4102" max="4102" width="4.25" style="1" customWidth="1"/>
    <col min="4103" max="4352" width="8.58203125" style="1"/>
    <col min="4353" max="4353" width="2.33203125" style="1" customWidth="1"/>
    <col min="4354" max="4354" width="4.25" style="1" customWidth="1"/>
    <col min="4355" max="4355" width="36.08203125" style="1" customWidth="1"/>
    <col min="4356" max="4356" width="11.08203125" style="1" customWidth="1"/>
    <col min="4357" max="4357" width="25.58203125" style="1" customWidth="1"/>
    <col min="4358" max="4358" width="4.25" style="1" customWidth="1"/>
    <col min="4359" max="4608" width="8.58203125" style="1"/>
    <col min="4609" max="4609" width="2.33203125" style="1" customWidth="1"/>
    <col min="4610" max="4610" width="4.25" style="1" customWidth="1"/>
    <col min="4611" max="4611" width="36.08203125" style="1" customWidth="1"/>
    <col min="4612" max="4612" width="11.08203125" style="1" customWidth="1"/>
    <col min="4613" max="4613" width="25.58203125" style="1" customWidth="1"/>
    <col min="4614" max="4614" width="4.25" style="1" customWidth="1"/>
    <col min="4615" max="4864" width="8.58203125" style="1"/>
    <col min="4865" max="4865" width="2.33203125" style="1" customWidth="1"/>
    <col min="4866" max="4866" width="4.25" style="1" customWidth="1"/>
    <col min="4867" max="4867" width="36.08203125" style="1" customWidth="1"/>
    <col min="4868" max="4868" width="11.08203125" style="1" customWidth="1"/>
    <col min="4869" max="4869" width="25.58203125" style="1" customWidth="1"/>
    <col min="4870" max="4870" width="4.25" style="1" customWidth="1"/>
    <col min="4871" max="5120" width="8.58203125" style="1"/>
    <col min="5121" max="5121" width="2.33203125" style="1" customWidth="1"/>
    <col min="5122" max="5122" width="4.25" style="1" customWidth="1"/>
    <col min="5123" max="5123" width="36.08203125" style="1" customWidth="1"/>
    <col min="5124" max="5124" width="11.08203125" style="1" customWidth="1"/>
    <col min="5125" max="5125" width="25.58203125" style="1" customWidth="1"/>
    <col min="5126" max="5126" width="4.25" style="1" customWidth="1"/>
    <col min="5127" max="5376" width="8.58203125" style="1"/>
    <col min="5377" max="5377" width="2.33203125" style="1" customWidth="1"/>
    <col min="5378" max="5378" width="4.25" style="1" customWidth="1"/>
    <col min="5379" max="5379" width="36.08203125" style="1" customWidth="1"/>
    <col min="5380" max="5380" width="11.08203125" style="1" customWidth="1"/>
    <col min="5381" max="5381" width="25.58203125" style="1" customWidth="1"/>
    <col min="5382" max="5382" width="4.25" style="1" customWidth="1"/>
    <col min="5383" max="5632" width="8.58203125" style="1"/>
    <col min="5633" max="5633" width="2.33203125" style="1" customWidth="1"/>
    <col min="5634" max="5634" width="4.25" style="1" customWidth="1"/>
    <col min="5635" max="5635" width="36.08203125" style="1" customWidth="1"/>
    <col min="5636" max="5636" width="11.08203125" style="1" customWidth="1"/>
    <col min="5637" max="5637" width="25.58203125" style="1" customWidth="1"/>
    <col min="5638" max="5638" width="4.25" style="1" customWidth="1"/>
    <col min="5639" max="5888" width="8.58203125" style="1"/>
    <col min="5889" max="5889" width="2.33203125" style="1" customWidth="1"/>
    <col min="5890" max="5890" width="4.25" style="1" customWidth="1"/>
    <col min="5891" max="5891" width="36.08203125" style="1" customWidth="1"/>
    <col min="5892" max="5892" width="11.08203125" style="1" customWidth="1"/>
    <col min="5893" max="5893" width="25.58203125" style="1" customWidth="1"/>
    <col min="5894" max="5894" width="4.25" style="1" customWidth="1"/>
    <col min="5895" max="6144" width="8.58203125" style="1"/>
    <col min="6145" max="6145" width="2.33203125" style="1" customWidth="1"/>
    <col min="6146" max="6146" width="4.25" style="1" customWidth="1"/>
    <col min="6147" max="6147" width="36.08203125" style="1" customWidth="1"/>
    <col min="6148" max="6148" width="11.08203125" style="1" customWidth="1"/>
    <col min="6149" max="6149" width="25.58203125" style="1" customWidth="1"/>
    <col min="6150" max="6150" width="4.25" style="1" customWidth="1"/>
    <col min="6151" max="6400" width="8.58203125" style="1"/>
    <col min="6401" max="6401" width="2.33203125" style="1" customWidth="1"/>
    <col min="6402" max="6402" width="4.25" style="1" customWidth="1"/>
    <col min="6403" max="6403" width="36.08203125" style="1" customWidth="1"/>
    <col min="6404" max="6404" width="11.08203125" style="1" customWidth="1"/>
    <col min="6405" max="6405" width="25.58203125" style="1" customWidth="1"/>
    <col min="6406" max="6406" width="4.25" style="1" customWidth="1"/>
    <col min="6407" max="6656" width="8.58203125" style="1"/>
    <col min="6657" max="6657" width="2.33203125" style="1" customWidth="1"/>
    <col min="6658" max="6658" width="4.25" style="1" customWidth="1"/>
    <col min="6659" max="6659" width="36.08203125" style="1" customWidth="1"/>
    <col min="6660" max="6660" width="11.08203125" style="1" customWidth="1"/>
    <col min="6661" max="6661" width="25.58203125" style="1" customWidth="1"/>
    <col min="6662" max="6662" width="4.25" style="1" customWidth="1"/>
    <col min="6663" max="6912" width="8.58203125" style="1"/>
    <col min="6913" max="6913" width="2.33203125" style="1" customWidth="1"/>
    <col min="6914" max="6914" width="4.25" style="1" customWidth="1"/>
    <col min="6915" max="6915" width="36.08203125" style="1" customWidth="1"/>
    <col min="6916" max="6916" width="11.08203125" style="1" customWidth="1"/>
    <col min="6917" max="6917" width="25.58203125" style="1" customWidth="1"/>
    <col min="6918" max="6918" width="4.25" style="1" customWidth="1"/>
    <col min="6919" max="7168" width="8.58203125" style="1"/>
    <col min="7169" max="7169" width="2.33203125" style="1" customWidth="1"/>
    <col min="7170" max="7170" width="4.25" style="1" customWidth="1"/>
    <col min="7171" max="7171" width="36.08203125" style="1" customWidth="1"/>
    <col min="7172" max="7172" width="11.08203125" style="1" customWidth="1"/>
    <col min="7173" max="7173" width="25.58203125" style="1" customWidth="1"/>
    <col min="7174" max="7174" width="4.25" style="1" customWidth="1"/>
    <col min="7175" max="7424" width="8.58203125" style="1"/>
    <col min="7425" max="7425" width="2.33203125" style="1" customWidth="1"/>
    <col min="7426" max="7426" width="4.25" style="1" customWidth="1"/>
    <col min="7427" max="7427" width="36.08203125" style="1" customWidth="1"/>
    <col min="7428" max="7428" width="11.08203125" style="1" customWidth="1"/>
    <col min="7429" max="7429" width="25.58203125" style="1" customWidth="1"/>
    <col min="7430" max="7430" width="4.25" style="1" customWidth="1"/>
    <col min="7431" max="7680" width="8.58203125" style="1"/>
    <col min="7681" max="7681" width="2.33203125" style="1" customWidth="1"/>
    <col min="7682" max="7682" width="4.25" style="1" customWidth="1"/>
    <col min="7683" max="7683" width="36.08203125" style="1" customWidth="1"/>
    <col min="7684" max="7684" width="11.08203125" style="1" customWidth="1"/>
    <col min="7685" max="7685" width="25.58203125" style="1" customWidth="1"/>
    <col min="7686" max="7686" width="4.25" style="1" customWidth="1"/>
    <col min="7687" max="7936" width="8.58203125" style="1"/>
    <col min="7937" max="7937" width="2.33203125" style="1" customWidth="1"/>
    <col min="7938" max="7938" width="4.25" style="1" customWidth="1"/>
    <col min="7939" max="7939" width="36.08203125" style="1" customWidth="1"/>
    <col min="7940" max="7940" width="11.08203125" style="1" customWidth="1"/>
    <col min="7941" max="7941" width="25.58203125" style="1" customWidth="1"/>
    <col min="7942" max="7942" width="4.25" style="1" customWidth="1"/>
    <col min="7943" max="8192" width="8.58203125" style="1"/>
    <col min="8193" max="8193" width="2.33203125" style="1" customWidth="1"/>
    <col min="8194" max="8194" width="4.25" style="1" customWidth="1"/>
    <col min="8195" max="8195" width="36.08203125" style="1" customWidth="1"/>
    <col min="8196" max="8196" width="11.08203125" style="1" customWidth="1"/>
    <col min="8197" max="8197" width="25.58203125" style="1" customWidth="1"/>
    <col min="8198" max="8198" width="4.25" style="1" customWidth="1"/>
    <col min="8199" max="8448" width="8.58203125" style="1"/>
    <col min="8449" max="8449" width="2.33203125" style="1" customWidth="1"/>
    <col min="8450" max="8450" width="4.25" style="1" customWidth="1"/>
    <col min="8451" max="8451" width="36.08203125" style="1" customWidth="1"/>
    <col min="8452" max="8452" width="11.08203125" style="1" customWidth="1"/>
    <col min="8453" max="8453" width="25.58203125" style="1" customWidth="1"/>
    <col min="8454" max="8454" width="4.25" style="1" customWidth="1"/>
    <col min="8455" max="8704" width="8.58203125" style="1"/>
    <col min="8705" max="8705" width="2.33203125" style="1" customWidth="1"/>
    <col min="8706" max="8706" width="4.25" style="1" customWidth="1"/>
    <col min="8707" max="8707" width="36.08203125" style="1" customWidth="1"/>
    <col min="8708" max="8708" width="11.08203125" style="1" customWidth="1"/>
    <col min="8709" max="8709" width="25.58203125" style="1" customWidth="1"/>
    <col min="8710" max="8710" width="4.25" style="1" customWidth="1"/>
    <col min="8711" max="8960" width="8.58203125" style="1"/>
    <col min="8961" max="8961" width="2.33203125" style="1" customWidth="1"/>
    <col min="8962" max="8962" width="4.25" style="1" customWidth="1"/>
    <col min="8963" max="8963" width="36.08203125" style="1" customWidth="1"/>
    <col min="8964" max="8964" width="11.08203125" style="1" customWidth="1"/>
    <col min="8965" max="8965" width="25.58203125" style="1" customWidth="1"/>
    <col min="8966" max="8966" width="4.25" style="1" customWidth="1"/>
    <col min="8967" max="9216" width="8.58203125" style="1"/>
    <col min="9217" max="9217" width="2.33203125" style="1" customWidth="1"/>
    <col min="9218" max="9218" width="4.25" style="1" customWidth="1"/>
    <col min="9219" max="9219" width="36.08203125" style="1" customWidth="1"/>
    <col min="9220" max="9220" width="11.08203125" style="1" customWidth="1"/>
    <col min="9221" max="9221" width="25.58203125" style="1" customWidth="1"/>
    <col min="9222" max="9222" width="4.25" style="1" customWidth="1"/>
    <col min="9223" max="9472" width="8.58203125" style="1"/>
    <col min="9473" max="9473" width="2.33203125" style="1" customWidth="1"/>
    <col min="9474" max="9474" width="4.25" style="1" customWidth="1"/>
    <col min="9475" max="9475" width="36.08203125" style="1" customWidth="1"/>
    <col min="9476" max="9476" width="11.08203125" style="1" customWidth="1"/>
    <col min="9477" max="9477" width="25.58203125" style="1" customWidth="1"/>
    <col min="9478" max="9478" width="4.25" style="1" customWidth="1"/>
    <col min="9479" max="9728" width="8.58203125" style="1"/>
    <col min="9729" max="9729" width="2.33203125" style="1" customWidth="1"/>
    <col min="9730" max="9730" width="4.25" style="1" customWidth="1"/>
    <col min="9731" max="9731" width="36.08203125" style="1" customWidth="1"/>
    <col min="9732" max="9732" width="11.08203125" style="1" customWidth="1"/>
    <col min="9733" max="9733" width="25.58203125" style="1" customWidth="1"/>
    <col min="9734" max="9734" width="4.25" style="1" customWidth="1"/>
    <col min="9735" max="9984" width="8.58203125" style="1"/>
    <col min="9985" max="9985" width="2.33203125" style="1" customWidth="1"/>
    <col min="9986" max="9986" width="4.25" style="1" customWidth="1"/>
    <col min="9987" max="9987" width="36.08203125" style="1" customWidth="1"/>
    <col min="9988" max="9988" width="11.08203125" style="1" customWidth="1"/>
    <col min="9989" max="9989" width="25.58203125" style="1" customWidth="1"/>
    <col min="9990" max="9990" width="4.25" style="1" customWidth="1"/>
    <col min="9991" max="10240" width="8.58203125" style="1"/>
    <col min="10241" max="10241" width="2.33203125" style="1" customWidth="1"/>
    <col min="10242" max="10242" width="4.25" style="1" customWidth="1"/>
    <col min="10243" max="10243" width="36.08203125" style="1" customWidth="1"/>
    <col min="10244" max="10244" width="11.08203125" style="1" customWidth="1"/>
    <col min="10245" max="10245" width="25.58203125" style="1" customWidth="1"/>
    <col min="10246" max="10246" width="4.25" style="1" customWidth="1"/>
    <col min="10247" max="10496" width="8.58203125" style="1"/>
    <col min="10497" max="10497" width="2.33203125" style="1" customWidth="1"/>
    <col min="10498" max="10498" width="4.25" style="1" customWidth="1"/>
    <col min="10499" max="10499" width="36.08203125" style="1" customWidth="1"/>
    <col min="10500" max="10500" width="11.08203125" style="1" customWidth="1"/>
    <col min="10501" max="10501" width="25.58203125" style="1" customWidth="1"/>
    <col min="10502" max="10502" width="4.25" style="1" customWidth="1"/>
    <col min="10503" max="10752" width="8.58203125" style="1"/>
    <col min="10753" max="10753" width="2.33203125" style="1" customWidth="1"/>
    <col min="10754" max="10754" width="4.25" style="1" customWidth="1"/>
    <col min="10755" max="10755" width="36.08203125" style="1" customWidth="1"/>
    <col min="10756" max="10756" width="11.08203125" style="1" customWidth="1"/>
    <col min="10757" max="10757" width="25.58203125" style="1" customWidth="1"/>
    <col min="10758" max="10758" width="4.25" style="1" customWidth="1"/>
    <col min="10759" max="11008" width="8.58203125" style="1"/>
    <col min="11009" max="11009" width="2.33203125" style="1" customWidth="1"/>
    <col min="11010" max="11010" width="4.25" style="1" customWidth="1"/>
    <col min="11011" max="11011" width="36.08203125" style="1" customWidth="1"/>
    <col min="11012" max="11012" width="11.08203125" style="1" customWidth="1"/>
    <col min="11013" max="11013" width="25.58203125" style="1" customWidth="1"/>
    <col min="11014" max="11014" width="4.25" style="1" customWidth="1"/>
    <col min="11015" max="11264" width="8.58203125" style="1"/>
    <col min="11265" max="11265" width="2.33203125" style="1" customWidth="1"/>
    <col min="11266" max="11266" width="4.25" style="1" customWidth="1"/>
    <col min="11267" max="11267" width="36.08203125" style="1" customWidth="1"/>
    <col min="11268" max="11268" width="11.08203125" style="1" customWidth="1"/>
    <col min="11269" max="11269" width="25.58203125" style="1" customWidth="1"/>
    <col min="11270" max="11270" width="4.25" style="1" customWidth="1"/>
    <col min="11271" max="11520" width="8.58203125" style="1"/>
    <col min="11521" max="11521" width="2.33203125" style="1" customWidth="1"/>
    <col min="11522" max="11522" width="4.25" style="1" customWidth="1"/>
    <col min="11523" max="11523" width="36.08203125" style="1" customWidth="1"/>
    <col min="11524" max="11524" width="11.08203125" style="1" customWidth="1"/>
    <col min="11525" max="11525" width="25.58203125" style="1" customWidth="1"/>
    <col min="11526" max="11526" width="4.25" style="1" customWidth="1"/>
    <col min="11527" max="11776" width="8.58203125" style="1"/>
    <col min="11777" max="11777" width="2.33203125" style="1" customWidth="1"/>
    <col min="11778" max="11778" width="4.25" style="1" customWidth="1"/>
    <col min="11779" max="11779" width="36.08203125" style="1" customWidth="1"/>
    <col min="11780" max="11780" width="11.08203125" style="1" customWidth="1"/>
    <col min="11781" max="11781" width="25.58203125" style="1" customWidth="1"/>
    <col min="11782" max="11782" width="4.25" style="1" customWidth="1"/>
    <col min="11783" max="12032" width="8.58203125" style="1"/>
    <col min="12033" max="12033" width="2.33203125" style="1" customWidth="1"/>
    <col min="12034" max="12034" width="4.25" style="1" customWidth="1"/>
    <col min="12035" max="12035" width="36.08203125" style="1" customWidth="1"/>
    <col min="12036" max="12036" width="11.08203125" style="1" customWidth="1"/>
    <col min="12037" max="12037" width="25.58203125" style="1" customWidth="1"/>
    <col min="12038" max="12038" width="4.25" style="1" customWidth="1"/>
    <col min="12039" max="12288" width="8.58203125" style="1"/>
    <col min="12289" max="12289" width="2.33203125" style="1" customWidth="1"/>
    <col min="12290" max="12290" width="4.25" style="1" customWidth="1"/>
    <col min="12291" max="12291" width="36.08203125" style="1" customWidth="1"/>
    <col min="12292" max="12292" width="11.08203125" style="1" customWidth="1"/>
    <col min="12293" max="12293" width="25.58203125" style="1" customWidth="1"/>
    <col min="12294" max="12294" width="4.25" style="1" customWidth="1"/>
    <col min="12295" max="12544" width="8.58203125" style="1"/>
    <col min="12545" max="12545" width="2.33203125" style="1" customWidth="1"/>
    <col min="12546" max="12546" width="4.25" style="1" customWidth="1"/>
    <col min="12547" max="12547" width="36.08203125" style="1" customWidth="1"/>
    <col min="12548" max="12548" width="11.08203125" style="1" customWidth="1"/>
    <col min="12549" max="12549" width="25.58203125" style="1" customWidth="1"/>
    <col min="12550" max="12550" width="4.25" style="1" customWidth="1"/>
    <col min="12551" max="12800" width="8.58203125" style="1"/>
    <col min="12801" max="12801" width="2.33203125" style="1" customWidth="1"/>
    <col min="12802" max="12802" width="4.25" style="1" customWidth="1"/>
    <col min="12803" max="12803" width="36.08203125" style="1" customWidth="1"/>
    <col min="12804" max="12804" width="11.08203125" style="1" customWidth="1"/>
    <col min="12805" max="12805" width="25.58203125" style="1" customWidth="1"/>
    <col min="12806" max="12806" width="4.25" style="1" customWidth="1"/>
    <col min="12807" max="13056" width="8.58203125" style="1"/>
    <col min="13057" max="13057" width="2.33203125" style="1" customWidth="1"/>
    <col min="13058" max="13058" width="4.25" style="1" customWidth="1"/>
    <col min="13059" max="13059" width="36.08203125" style="1" customWidth="1"/>
    <col min="13060" max="13060" width="11.08203125" style="1" customWidth="1"/>
    <col min="13061" max="13061" width="25.58203125" style="1" customWidth="1"/>
    <col min="13062" max="13062" width="4.25" style="1" customWidth="1"/>
    <col min="13063" max="13312" width="8.58203125" style="1"/>
    <col min="13313" max="13313" width="2.33203125" style="1" customWidth="1"/>
    <col min="13314" max="13314" width="4.25" style="1" customWidth="1"/>
    <col min="13315" max="13315" width="36.08203125" style="1" customWidth="1"/>
    <col min="13316" max="13316" width="11.08203125" style="1" customWidth="1"/>
    <col min="13317" max="13317" width="25.58203125" style="1" customWidth="1"/>
    <col min="13318" max="13318" width="4.25" style="1" customWidth="1"/>
    <col min="13319" max="13568" width="8.58203125" style="1"/>
    <col min="13569" max="13569" width="2.33203125" style="1" customWidth="1"/>
    <col min="13570" max="13570" width="4.25" style="1" customWidth="1"/>
    <col min="13571" max="13571" width="36.08203125" style="1" customWidth="1"/>
    <col min="13572" max="13572" width="11.08203125" style="1" customWidth="1"/>
    <col min="13573" max="13573" width="25.58203125" style="1" customWidth="1"/>
    <col min="13574" max="13574" width="4.25" style="1" customWidth="1"/>
    <col min="13575" max="13824" width="8.58203125" style="1"/>
    <col min="13825" max="13825" width="2.33203125" style="1" customWidth="1"/>
    <col min="13826" max="13826" width="4.25" style="1" customWidth="1"/>
    <col min="13827" max="13827" width="36.08203125" style="1" customWidth="1"/>
    <col min="13828" max="13828" width="11.08203125" style="1" customWidth="1"/>
    <col min="13829" max="13829" width="25.58203125" style="1" customWidth="1"/>
    <col min="13830" max="13830" width="4.25" style="1" customWidth="1"/>
    <col min="13831" max="14080" width="8.58203125" style="1"/>
    <col min="14081" max="14081" width="2.33203125" style="1" customWidth="1"/>
    <col min="14082" max="14082" width="4.25" style="1" customWidth="1"/>
    <col min="14083" max="14083" width="36.08203125" style="1" customWidth="1"/>
    <col min="14084" max="14084" width="11.08203125" style="1" customWidth="1"/>
    <col min="14085" max="14085" width="25.58203125" style="1" customWidth="1"/>
    <col min="14086" max="14086" width="4.25" style="1" customWidth="1"/>
    <col min="14087" max="14336" width="8.58203125" style="1"/>
    <col min="14337" max="14337" width="2.33203125" style="1" customWidth="1"/>
    <col min="14338" max="14338" width="4.25" style="1" customWidth="1"/>
    <col min="14339" max="14339" width="36.08203125" style="1" customWidth="1"/>
    <col min="14340" max="14340" width="11.08203125" style="1" customWidth="1"/>
    <col min="14341" max="14341" width="25.58203125" style="1" customWidth="1"/>
    <col min="14342" max="14342" width="4.25" style="1" customWidth="1"/>
    <col min="14343" max="14592" width="8.58203125" style="1"/>
    <col min="14593" max="14593" width="2.33203125" style="1" customWidth="1"/>
    <col min="14594" max="14594" width="4.25" style="1" customWidth="1"/>
    <col min="14595" max="14595" width="36.08203125" style="1" customWidth="1"/>
    <col min="14596" max="14596" width="11.08203125" style="1" customWidth="1"/>
    <col min="14597" max="14597" width="25.58203125" style="1" customWidth="1"/>
    <col min="14598" max="14598" width="4.25" style="1" customWidth="1"/>
    <col min="14599" max="14848" width="8.58203125" style="1"/>
    <col min="14849" max="14849" width="2.33203125" style="1" customWidth="1"/>
    <col min="14850" max="14850" width="4.25" style="1" customWidth="1"/>
    <col min="14851" max="14851" width="36.08203125" style="1" customWidth="1"/>
    <col min="14852" max="14852" width="11.08203125" style="1" customWidth="1"/>
    <col min="14853" max="14853" width="25.58203125" style="1" customWidth="1"/>
    <col min="14854" max="14854" width="4.25" style="1" customWidth="1"/>
    <col min="14855" max="15104" width="8.58203125" style="1"/>
    <col min="15105" max="15105" width="2.33203125" style="1" customWidth="1"/>
    <col min="15106" max="15106" width="4.25" style="1" customWidth="1"/>
    <col min="15107" max="15107" width="36.08203125" style="1" customWidth="1"/>
    <col min="15108" max="15108" width="11.08203125" style="1" customWidth="1"/>
    <col min="15109" max="15109" width="25.58203125" style="1" customWidth="1"/>
    <col min="15110" max="15110" width="4.25" style="1" customWidth="1"/>
    <col min="15111" max="15360" width="8.58203125" style="1"/>
    <col min="15361" max="15361" width="2.33203125" style="1" customWidth="1"/>
    <col min="15362" max="15362" width="4.25" style="1" customWidth="1"/>
    <col min="15363" max="15363" width="36.08203125" style="1" customWidth="1"/>
    <col min="15364" max="15364" width="11.08203125" style="1" customWidth="1"/>
    <col min="15365" max="15365" width="25.58203125" style="1" customWidth="1"/>
    <col min="15366" max="15366" width="4.25" style="1" customWidth="1"/>
    <col min="15367" max="15616" width="8.58203125" style="1"/>
    <col min="15617" max="15617" width="2.33203125" style="1" customWidth="1"/>
    <col min="15618" max="15618" width="4.25" style="1" customWidth="1"/>
    <col min="15619" max="15619" width="36.08203125" style="1" customWidth="1"/>
    <col min="15620" max="15620" width="11.08203125" style="1" customWidth="1"/>
    <col min="15621" max="15621" width="25.58203125" style="1" customWidth="1"/>
    <col min="15622" max="15622" width="4.25" style="1" customWidth="1"/>
    <col min="15623" max="15872" width="8.58203125" style="1"/>
    <col min="15873" max="15873" width="2.33203125" style="1" customWidth="1"/>
    <col min="15874" max="15874" width="4.25" style="1" customWidth="1"/>
    <col min="15875" max="15875" width="36.08203125" style="1" customWidth="1"/>
    <col min="15876" max="15876" width="11.08203125" style="1" customWidth="1"/>
    <col min="15877" max="15877" width="25.58203125" style="1" customWidth="1"/>
    <col min="15878" max="15878" width="4.25" style="1" customWidth="1"/>
    <col min="15879" max="16128" width="8.58203125" style="1"/>
    <col min="16129" max="16129" width="2.33203125" style="1" customWidth="1"/>
    <col min="16130" max="16130" width="4.25" style="1" customWidth="1"/>
    <col min="16131" max="16131" width="36.08203125" style="1" customWidth="1"/>
    <col min="16132" max="16132" width="11.08203125" style="1" customWidth="1"/>
    <col min="16133" max="16133" width="25.58203125" style="1" customWidth="1"/>
    <col min="16134" max="16134" width="4.25" style="1" customWidth="1"/>
    <col min="16135" max="16384" width="8.58203125" style="1"/>
  </cols>
  <sheetData>
    <row r="1" spans="2:6">
      <c r="C1" s="177"/>
      <c r="D1" s="177"/>
      <c r="E1" s="177"/>
      <c r="F1" s="2"/>
    </row>
    <row r="2" spans="2:6" ht="16.5">
      <c r="B2" s="29" t="s">
        <v>66</v>
      </c>
      <c r="F2" s="2"/>
    </row>
    <row r="3" spans="2:6" ht="16.5">
      <c r="C3" s="30" t="s">
        <v>67</v>
      </c>
      <c r="F3" s="2"/>
    </row>
    <row r="4" spans="2:6" ht="16.5">
      <c r="C4" s="29"/>
      <c r="F4" s="2"/>
    </row>
    <row r="5" spans="2:6" ht="25" customHeight="1">
      <c r="C5" s="29"/>
      <c r="D5" s="3" t="s">
        <v>97</v>
      </c>
      <c r="E5" s="31">
        <f>提出書類確認リスト!$D$8</f>
        <v>0</v>
      </c>
      <c r="F5" s="2"/>
    </row>
    <row r="6" spans="2:6" ht="25" customHeight="1">
      <c r="D6" s="32" t="s">
        <v>68</v>
      </c>
      <c r="E6" s="33"/>
      <c r="F6" s="2"/>
    </row>
    <row r="7" spans="2:6">
      <c r="D7" s="34"/>
      <c r="E7" s="35"/>
      <c r="F7" s="2"/>
    </row>
    <row r="8" spans="2:6">
      <c r="F8" s="2"/>
    </row>
    <row r="9" spans="2:6" ht="27" customHeight="1">
      <c r="B9" s="36" t="s">
        <v>21</v>
      </c>
      <c r="C9" s="3" t="s">
        <v>69</v>
      </c>
      <c r="D9" s="37" t="s">
        <v>70</v>
      </c>
      <c r="E9" s="3" t="s">
        <v>102</v>
      </c>
      <c r="F9" s="2"/>
    </row>
    <row r="10" spans="2:6" ht="18" customHeight="1">
      <c r="B10" s="285" t="s">
        <v>35</v>
      </c>
      <c r="C10" s="38"/>
      <c r="D10" s="38"/>
      <c r="E10" s="39"/>
      <c r="F10" s="2"/>
    </row>
    <row r="11" spans="2:6" ht="18" customHeight="1">
      <c r="B11" s="286"/>
      <c r="C11" s="38"/>
      <c r="D11" s="38"/>
      <c r="E11" s="39"/>
      <c r="F11" s="2"/>
    </row>
    <row r="12" spans="2:6" ht="18" customHeight="1">
      <c r="B12" s="286"/>
      <c r="C12" s="38"/>
      <c r="D12" s="38"/>
      <c r="E12" s="39"/>
      <c r="F12" s="2"/>
    </row>
    <row r="13" spans="2:6" ht="18" customHeight="1">
      <c r="B13" s="286"/>
      <c r="C13" s="38"/>
      <c r="D13" s="38"/>
      <c r="E13" s="39"/>
      <c r="F13" s="2"/>
    </row>
    <row r="14" spans="2:6" ht="18" customHeight="1">
      <c r="B14" s="286"/>
      <c r="C14" s="38"/>
      <c r="D14" s="38"/>
      <c r="E14" s="39"/>
      <c r="F14" s="2"/>
    </row>
    <row r="15" spans="2:6" ht="18" customHeight="1">
      <c r="B15" s="286"/>
      <c r="C15" s="38"/>
      <c r="D15" s="38"/>
      <c r="E15" s="39"/>
      <c r="F15" s="2"/>
    </row>
    <row r="16" spans="2:6" ht="18" customHeight="1">
      <c r="B16" s="286"/>
      <c r="C16" s="38"/>
      <c r="D16" s="38"/>
      <c r="E16" s="39"/>
      <c r="F16" s="2"/>
    </row>
    <row r="17" spans="2:6" ht="18" customHeight="1">
      <c r="B17" s="286"/>
      <c r="C17" s="38"/>
      <c r="D17" s="38"/>
      <c r="E17" s="39"/>
      <c r="F17" s="2"/>
    </row>
    <row r="18" spans="2:6" ht="18" customHeight="1">
      <c r="B18" s="286"/>
      <c r="C18" s="38"/>
      <c r="D18" s="38"/>
      <c r="E18" s="39"/>
      <c r="F18" s="2"/>
    </row>
    <row r="19" spans="2:6" ht="18" customHeight="1">
      <c r="B19" s="286"/>
      <c r="C19" s="38"/>
      <c r="D19" s="38"/>
      <c r="E19" s="39"/>
      <c r="F19" s="2"/>
    </row>
    <row r="20" spans="2:6" ht="18" customHeight="1">
      <c r="B20" s="286"/>
      <c r="C20" s="38"/>
      <c r="D20" s="38"/>
      <c r="E20" s="39"/>
      <c r="F20" s="2"/>
    </row>
    <row r="21" spans="2:6" ht="18" customHeight="1">
      <c r="B21" s="286"/>
      <c r="C21" s="38"/>
      <c r="D21" s="38"/>
      <c r="E21" s="39"/>
      <c r="F21" s="2"/>
    </row>
    <row r="22" spans="2:6" ht="18" customHeight="1">
      <c r="B22" s="286"/>
      <c r="C22" s="38"/>
      <c r="D22" s="38"/>
      <c r="E22" s="39"/>
      <c r="F22" s="2"/>
    </row>
    <row r="23" spans="2:6" ht="18" customHeight="1">
      <c r="B23" s="287"/>
      <c r="C23" s="3" t="s">
        <v>5</v>
      </c>
      <c r="D23" s="36">
        <f>SUM(D10:D22)</f>
        <v>0</v>
      </c>
      <c r="E23" s="40">
        <f>SUM(E10:E22)</f>
        <v>0</v>
      </c>
      <c r="F23" s="2"/>
    </row>
    <row r="24" spans="2:6" ht="18" customHeight="1">
      <c r="B24" s="285" t="s">
        <v>71</v>
      </c>
      <c r="C24" s="38"/>
      <c r="D24" s="38"/>
      <c r="E24" s="39"/>
      <c r="F24" s="2"/>
    </row>
    <row r="25" spans="2:6" ht="18" customHeight="1">
      <c r="B25" s="286"/>
      <c r="C25" s="38"/>
      <c r="D25" s="38"/>
      <c r="E25" s="39"/>
      <c r="F25" s="2"/>
    </row>
    <row r="26" spans="2:6" ht="18" customHeight="1">
      <c r="B26" s="286"/>
      <c r="C26" s="38"/>
      <c r="D26" s="38"/>
      <c r="E26" s="39"/>
      <c r="F26" s="2"/>
    </row>
    <row r="27" spans="2:6" ht="18" customHeight="1">
      <c r="B27" s="286"/>
      <c r="C27" s="38"/>
      <c r="D27" s="38"/>
      <c r="E27" s="39"/>
      <c r="F27" s="2"/>
    </row>
    <row r="28" spans="2:6" ht="18" customHeight="1">
      <c r="B28" s="286"/>
      <c r="C28" s="38"/>
      <c r="D28" s="38"/>
      <c r="E28" s="39"/>
      <c r="F28" s="2"/>
    </row>
    <row r="29" spans="2:6" ht="18" customHeight="1">
      <c r="B29" s="286"/>
      <c r="C29" s="38"/>
      <c r="D29" s="38"/>
      <c r="E29" s="39"/>
      <c r="F29" s="2"/>
    </row>
    <row r="30" spans="2:6" ht="18" customHeight="1">
      <c r="B30" s="286"/>
      <c r="C30" s="38"/>
      <c r="D30" s="38"/>
      <c r="E30" s="39"/>
      <c r="F30" s="2"/>
    </row>
    <row r="31" spans="2:6" ht="18" customHeight="1">
      <c r="B31" s="286"/>
      <c r="C31" s="38"/>
      <c r="D31" s="38"/>
      <c r="E31" s="39"/>
      <c r="F31" s="2"/>
    </row>
    <row r="32" spans="2:6" ht="18" customHeight="1">
      <c r="B32" s="286"/>
      <c r="C32" s="38"/>
      <c r="D32" s="38"/>
      <c r="E32" s="39"/>
      <c r="F32" s="2"/>
    </row>
    <row r="33" spans="2:6" ht="18" customHeight="1">
      <c r="B33" s="286"/>
      <c r="C33" s="38"/>
      <c r="D33" s="38"/>
      <c r="E33" s="39"/>
      <c r="F33" s="2"/>
    </row>
    <row r="34" spans="2:6" ht="18" customHeight="1">
      <c r="B34" s="286"/>
      <c r="C34" s="38"/>
      <c r="D34" s="38"/>
      <c r="E34" s="39"/>
      <c r="F34" s="2"/>
    </row>
    <row r="35" spans="2:6" ht="18" customHeight="1">
      <c r="B35" s="286"/>
      <c r="C35" s="38"/>
      <c r="D35" s="38"/>
      <c r="E35" s="39"/>
      <c r="F35" s="2"/>
    </row>
    <row r="36" spans="2:6" ht="18" customHeight="1">
      <c r="B36" s="286"/>
      <c r="C36" s="38"/>
      <c r="D36" s="38"/>
      <c r="E36" s="39"/>
      <c r="F36" s="2"/>
    </row>
    <row r="37" spans="2:6" ht="18" customHeight="1">
      <c r="B37" s="287"/>
      <c r="C37" s="3" t="s">
        <v>5</v>
      </c>
      <c r="D37" s="36">
        <f>SUM(D24:D36)</f>
        <v>0</v>
      </c>
      <c r="E37" s="40">
        <f>SUM(E24:E36)</f>
        <v>0</v>
      </c>
      <c r="F37" s="2"/>
    </row>
    <row r="38" spans="2:6" ht="13.5" customHeight="1">
      <c r="C38" s="288" t="s">
        <v>72</v>
      </c>
      <c r="D38" s="288"/>
      <c r="E38" s="288"/>
      <c r="F38" s="41"/>
    </row>
    <row r="39" spans="2:6">
      <c r="C39" s="42"/>
      <c r="D39" s="42"/>
      <c r="E39" s="42"/>
      <c r="F39" s="41"/>
    </row>
    <row r="40" spans="2:6">
      <c r="C40" s="2"/>
      <c r="D40" s="2"/>
      <c r="E40" s="2"/>
      <c r="F40" s="2"/>
    </row>
  </sheetData>
  <mergeCells count="4">
    <mergeCell ref="C1:E1"/>
    <mergeCell ref="B10:B23"/>
    <mergeCell ref="B24:B37"/>
    <mergeCell ref="C38:E38"/>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50"/>
  <sheetViews>
    <sheetView topLeftCell="A4" zoomScaleNormal="100" workbookViewId="0">
      <selection activeCell="O5" sqref="O5:U5"/>
    </sheetView>
  </sheetViews>
  <sheetFormatPr defaultRowHeight="13"/>
  <cols>
    <col min="1" max="1" width="3.33203125" style="1" customWidth="1"/>
    <col min="2" max="2" width="4.25" style="1" customWidth="1"/>
    <col min="3" max="6" width="3.33203125" style="1" customWidth="1"/>
    <col min="7" max="18" width="4.25" style="1" customWidth="1"/>
    <col min="19" max="21" width="3.33203125" style="1" customWidth="1"/>
    <col min="22" max="22" width="4.25" style="1" customWidth="1"/>
    <col min="23" max="23" width="3.33203125" style="1" customWidth="1"/>
    <col min="24" max="256" width="8.58203125" style="1"/>
    <col min="257" max="257" width="3.33203125" style="1" customWidth="1"/>
    <col min="258" max="258" width="4.25" style="1" customWidth="1"/>
    <col min="259" max="262" width="3.33203125" style="1" customWidth="1"/>
    <col min="263" max="274" width="4.25" style="1" customWidth="1"/>
    <col min="275" max="277" width="3.33203125" style="1" customWidth="1"/>
    <col min="278" max="278" width="4.25" style="1" customWidth="1"/>
    <col min="279" max="279" width="3.33203125" style="1" customWidth="1"/>
    <col min="280" max="512" width="8.58203125" style="1"/>
    <col min="513" max="513" width="3.33203125" style="1" customWidth="1"/>
    <col min="514" max="514" width="4.25" style="1" customWidth="1"/>
    <col min="515" max="518" width="3.33203125" style="1" customWidth="1"/>
    <col min="519" max="530" width="4.25" style="1" customWidth="1"/>
    <col min="531" max="533" width="3.33203125" style="1" customWidth="1"/>
    <col min="534" max="534" width="4.25" style="1" customWidth="1"/>
    <col min="535" max="535" width="3.33203125" style="1" customWidth="1"/>
    <col min="536" max="768" width="8.58203125" style="1"/>
    <col min="769" max="769" width="3.33203125" style="1" customWidth="1"/>
    <col min="770" max="770" width="4.25" style="1" customWidth="1"/>
    <col min="771" max="774" width="3.33203125" style="1" customWidth="1"/>
    <col min="775" max="786" width="4.25" style="1" customWidth="1"/>
    <col min="787" max="789" width="3.33203125" style="1" customWidth="1"/>
    <col min="790" max="790" width="4.25" style="1" customWidth="1"/>
    <col min="791" max="791" width="3.33203125" style="1" customWidth="1"/>
    <col min="792" max="1024" width="8.58203125" style="1"/>
    <col min="1025" max="1025" width="3.33203125" style="1" customWidth="1"/>
    <col min="1026" max="1026" width="4.25" style="1" customWidth="1"/>
    <col min="1027" max="1030" width="3.33203125" style="1" customWidth="1"/>
    <col min="1031" max="1042" width="4.25" style="1" customWidth="1"/>
    <col min="1043" max="1045" width="3.33203125" style="1" customWidth="1"/>
    <col min="1046" max="1046" width="4.25" style="1" customWidth="1"/>
    <col min="1047" max="1047" width="3.33203125" style="1" customWidth="1"/>
    <col min="1048" max="1280" width="8.58203125" style="1"/>
    <col min="1281" max="1281" width="3.33203125" style="1" customWidth="1"/>
    <col min="1282" max="1282" width="4.25" style="1" customWidth="1"/>
    <col min="1283" max="1286" width="3.33203125" style="1" customWidth="1"/>
    <col min="1287" max="1298" width="4.25" style="1" customWidth="1"/>
    <col min="1299" max="1301" width="3.33203125" style="1" customWidth="1"/>
    <col min="1302" max="1302" width="4.25" style="1" customWidth="1"/>
    <col min="1303" max="1303" width="3.33203125" style="1" customWidth="1"/>
    <col min="1304" max="1536" width="8.58203125" style="1"/>
    <col min="1537" max="1537" width="3.33203125" style="1" customWidth="1"/>
    <col min="1538" max="1538" width="4.25" style="1" customWidth="1"/>
    <col min="1539" max="1542" width="3.33203125" style="1" customWidth="1"/>
    <col min="1543" max="1554" width="4.25" style="1" customWidth="1"/>
    <col min="1555" max="1557" width="3.33203125" style="1" customWidth="1"/>
    <col min="1558" max="1558" width="4.25" style="1" customWidth="1"/>
    <col min="1559" max="1559" width="3.33203125" style="1" customWidth="1"/>
    <col min="1560" max="1792" width="8.58203125" style="1"/>
    <col min="1793" max="1793" width="3.33203125" style="1" customWidth="1"/>
    <col min="1794" max="1794" width="4.25" style="1" customWidth="1"/>
    <col min="1795" max="1798" width="3.33203125" style="1" customWidth="1"/>
    <col min="1799" max="1810" width="4.25" style="1" customWidth="1"/>
    <col min="1811" max="1813" width="3.33203125" style="1" customWidth="1"/>
    <col min="1814" max="1814" width="4.25" style="1" customWidth="1"/>
    <col min="1815" max="1815" width="3.33203125" style="1" customWidth="1"/>
    <col min="1816" max="2048" width="8.58203125" style="1"/>
    <col min="2049" max="2049" width="3.33203125" style="1" customWidth="1"/>
    <col min="2050" max="2050" width="4.25" style="1" customWidth="1"/>
    <col min="2051" max="2054" width="3.33203125" style="1" customWidth="1"/>
    <col min="2055" max="2066" width="4.25" style="1" customWidth="1"/>
    <col min="2067" max="2069" width="3.33203125" style="1" customWidth="1"/>
    <col min="2070" max="2070" width="4.25" style="1" customWidth="1"/>
    <col min="2071" max="2071" width="3.33203125" style="1" customWidth="1"/>
    <col min="2072" max="2304" width="8.58203125" style="1"/>
    <col min="2305" max="2305" width="3.33203125" style="1" customWidth="1"/>
    <col min="2306" max="2306" width="4.25" style="1" customWidth="1"/>
    <col min="2307" max="2310" width="3.33203125" style="1" customWidth="1"/>
    <col min="2311" max="2322" width="4.25" style="1" customWidth="1"/>
    <col min="2323" max="2325" width="3.33203125" style="1" customWidth="1"/>
    <col min="2326" max="2326" width="4.25" style="1" customWidth="1"/>
    <col min="2327" max="2327" width="3.33203125" style="1" customWidth="1"/>
    <col min="2328" max="2560" width="8.58203125" style="1"/>
    <col min="2561" max="2561" width="3.33203125" style="1" customWidth="1"/>
    <col min="2562" max="2562" width="4.25" style="1" customWidth="1"/>
    <col min="2563" max="2566" width="3.33203125" style="1" customWidth="1"/>
    <col min="2567" max="2578" width="4.25" style="1" customWidth="1"/>
    <col min="2579" max="2581" width="3.33203125" style="1" customWidth="1"/>
    <col min="2582" max="2582" width="4.25" style="1" customWidth="1"/>
    <col min="2583" max="2583" width="3.33203125" style="1" customWidth="1"/>
    <col min="2584" max="2816" width="8.58203125" style="1"/>
    <col min="2817" max="2817" width="3.33203125" style="1" customWidth="1"/>
    <col min="2818" max="2818" width="4.25" style="1" customWidth="1"/>
    <col min="2819" max="2822" width="3.33203125" style="1" customWidth="1"/>
    <col min="2823" max="2834" width="4.25" style="1" customWidth="1"/>
    <col min="2835" max="2837" width="3.33203125" style="1" customWidth="1"/>
    <col min="2838" max="2838" width="4.25" style="1" customWidth="1"/>
    <col min="2839" max="2839" width="3.33203125" style="1" customWidth="1"/>
    <col min="2840" max="3072" width="8.58203125" style="1"/>
    <col min="3073" max="3073" width="3.33203125" style="1" customWidth="1"/>
    <col min="3074" max="3074" width="4.25" style="1" customWidth="1"/>
    <col min="3075" max="3078" width="3.33203125" style="1" customWidth="1"/>
    <col min="3079" max="3090" width="4.25" style="1" customWidth="1"/>
    <col min="3091" max="3093" width="3.33203125" style="1" customWidth="1"/>
    <col min="3094" max="3094" width="4.25" style="1" customWidth="1"/>
    <col min="3095" max="3095" width="3.33203125" style="1" customWidth="1"/>
    <col min="3096" max="3328" width="8.58203125" style="1"/>
    <col min="3329" max="3329" width="3.33203125" style="1" customWidth="1"/>
    <col min="3330" max="3330" width="4.25" style="1" customWidth="1"/>
    <col min="3331" max="3334" width="3.33203125" style="1" customWidth="1"/>
    <col min="3335" max="3346" width="4.25" style="1" customWidth="1"/>
    <col min="3347" max="3349" width="3.33203125" style="1" customWidth="1"/>
    <col min="3350" max="3350" width="4.25" style="1" customWidth="1"/>
    <col min="3351" max="3351" width="3.33203125" style="1" customWidth="1"/>
    <col min="3352" max="3584" width="8.58203125" style="1"/>
    <col min="3585" max="3585" width="3.33203125" style="1" customWidth="1"/>
    <col min="3586" max="3586" width="4.25" style="1" customWidth="1"/>
    <col min="3587" max="3590" width="3.33203125" style="1" customWidth="1"/>
    <col min="3591" max="3602" width="4.25" style="1" customWidth="1"/>
    <col min="3603" max="3605" width="3.33203125" style="1" customWidth="1"/>
    <col min="3606" max="3606" width="4.25" style="1" customWidth="1"/>
    <col min="3607" max="3607" width="3.33203125" style="1" customWidth="1"/>
    <col min="3608" max="3840" width="8.58203125" style="1"/>
    <col min="3841" max="3841" width="3.33203125" style="1" customWidth="1"/>
    <col min="3842" max="3842" width="4.25" style="1" customWidth="1"/>
    <col min="3843" max="3846" width="3.33203125" style="1" customWidth="1"/>
    <col min="3847" max="3858" width="4.25" style="1" customWidth="1"/>
    <col min="3859" max="3861" width="3.33203125" style="1" customWidth="1"/>
    <col min="3862" max="3862" width="4.25" style="1" customWidth="1"/>
    <col min="3863" max="3863" width="3.33203125" style="1" customWidth="1"/>
    <col min="3864" max="4096" width="8.58203125" style="1"/>
    <col min="4097" max="4097" width="3.33203125" style="1" customWidth="1"/>
    <col min="4098" max="4098" width="4.25" style="1" customWidth="1"/>
    <col min="4099" max="4102" width="3.33203125" style="1" customWidth="1"/>
    <col min="4103" max="4114" width="4.25" style="1" customWidth="1"/>
    <col min="4115" max="4117" width="3.33203125" style="1" customWidth="1"/>
    <col min="4118" max="4118" width="4.25" style="1" customWidth="1"/>
    <col min="4119" max="4119" width="3.33203125" style="1" customWidth="1"/>
    <col min="4120" max="4352" width="8.58203125" style="1"/>
    <col min="4353" max="4353" width="3.33203125" style="1" customWidth="1"/>
    <col min="4354" max="4354" width="4.25" style="1" customWidth="1"/>
    <col min="4355" max="4358" width="3.33203125" style="1" customWidth="1"/>
    <col min="4359" max="4370" width="4.25" style="1" customWidth="1"/>
    <col min="4371" max="4373" width="3.33203125" style="1" customWidth="1"/>
    <col min="4374" max="4374" width="4.25" style="1" customWidth="1"/>
    <col min="4375" max="4375" width="3.33203125" style="1" customWidth="1"/>
    <col min="4376" max="4608" width="8.58203125" style="1"/>
    <col min="4609" max="4609" width="3.33203125" style="1" customWidth="1"/>
    <col min="4610" max="4610" width="4.25" style="1" customWidth="1"/>
    <col min="4611" max="4614" width="3.33203125" style="1" customWidth="1"/>
    <col min="4615" max="4626" width="4.25" style="1" customWidth="1"/>
    <col min="4627" max="4629" width="3.33203125" style="1" customWidth="1"/>
    <col min="4630" max="4630" width="4.25" style="1" customWidth="1"/>
    <col min="4631" max="4631" width="3.33203125" style="1" customWidth="1"/>
    <col min="4632" max="4864" width="8.58203125" style="1"/>
    <col min="4865" max="4865" width="3.33203125" style="1" customWidth="1"/>
    <col min="4866" max="4866" width="4.25" style="1" customWidth="1"/>
    <col min="4867" max="4870" width="3.33203125" style="1" customWidth="1"/>
    <col min="4871" max="4882" width="4.25" style="1" customWidth="1"/>
    <col min="4883" max="4885" width="3.33203125" style="1" customWidth="1"/>
    <col min="4886" max="4886" width="4.25" style="1" customWidth="1"/>
    <col min="4887" max="4887" width="3.33203125" style="1" customWidth="1"/>
    <col min="4888" max="5120" width="8.58203125" style="1"/>
    <col min="5121" max="5121" width="3.33203125" style="1" customWidth="1"/>
    <col min="5122" max="5122" width="4.25" style="1" customWidth="1"/>
    <col min="5123" max="5126" width="3.33203125" style="1" customWidth="1"/>
    <col min="5127" max="5138" width="4.25" style="1" customWidth="1"/>
    <col min="5139" max="5141" width="3.33203125" style="1" customWidth="1"/>
    <col min="5142" max="5142" width="4.25" style="1" customWidth="1"/>
    <col min="5143" max="5143" width="3.33203125" style="1" customWidth="1"/>
    <col min="5144" max="5376" width="8.58203125" style="1"/>
    <col min="5377" max="5377" width="3.33203125" style="1" customWidth="1"/>
    <col min="5378" max="5378" width="4.25" style="1" customWidth="1"/>
    <col min="5379" max="5382" width="3.33203125" style="1" customWidth="1"/>
    <col min="5383" max="5394" width="4.25" style="1" customWidth="1"/>
    <col min="5395" max="5397" width="3.33203125" style="1" customWidth="1"/>
    <col min="5398" max="5398" width="4.25" style="1" customWidth="1"/>
    <col min="5399" max="5399" width="3.33203125" style="1" customWidth="1"/>
    <col min="5400" max="5632" width="8.58203125" style="1"/>
    <col min="5633" max="5633" width="3.33203125" style="1" customWidth="1"/>
    <col min="5634" max="5634" width="4.25" style="1" customWidth="1"/>
    <col min="5635" max="5638" width="3.33203125" style="1" customWidth="1"/>
    <col min="5639" max="5650" width="4.25" style="1" customWidth="1"/>
    <col min="5651" max="5653" width="3.33203125" style="1" customWidth="1"/>
    <col min="5654" max="5654" width="4.25" style="1" customWidth="1"/>
    <col min="5655" max="5655" width="3.33203125" style="1" customWidth="1"/>
    <col min="5656" max="5888" width="8.58203125" style="1"/>
    <col min="5889" max="5889" width="3.33203125" style="1" customWidth="1"/>
    <col min="5890" max="5890" width="4.25" style="1" customWidth="1"/>
    <col min="5891" max="5894" width="3.33203125" style="1" customWidth="1"/>
    <col min="5895" max="5906" width="4.25" style="1" customWidth="1"/>
    <col min="5907" max="5909" width="3.33203125" style="1" customWidth="1"/>
    <col min="5910" max="5910" width="4.25" style="1" customWidth="1"/>
    <col min="5911" max="5911" width="3.33203125" style="1" customWidth="1"/>
    <col min="5912" max="6144" width="8.58203125" style="1"/>
    <col min="6145" max="6145" width="3.33203125" style="1" customWidth="1"/>
    <col min="6146" max="6146" width="4.25" style="1" customWidth="1"/>
    <col min="6147" max="6150" width="3.33203125" style="1" customWidth="1"/>
    <col min="6151" max="6162" width="4.25" style="1" customWidth="1"/>
    <col min="6163" max="6165" width="3.33203125" style="1" customWidth="1"/>
    <col min="6166" max="6166" width="4.25" style="1" customWidth="1"/>
    <col min="6167" max="6167" width="3.33203125" style="1" customWidth="1"/>
    <col min="6168" max="6400" width="8.58203125" style="1"/>
    <col min="6401" max="6401" width="3.33203125" style="1" customWidth="1"/>
    <col min="6402" max="6402" width="4.25" style="1" customWidth="1"/>
    <col min="6403" max="6406" width="3.33203125" style="1" customWidth="1"/>
    <col min="6407" max="6418" width="4.25" style="1" customWidth="1"/>
    <col min="6419" max="6421" width="3.33203125" style="1" customWidth="1"/>
    <col min="6422" max="6422" width="4.25" style="1" customWidth="1"/>
    <col min="6423" max="6423" width="3.33203125" style="1" customWidth="1"/>
    <col min="6424" max="6656" width="8.58203125" style="1"/>
    <col min="6657" max="6657" width="3.33203125" style="1" customWidth="1"/>
    <col min="6658" max="6658" width="4.25" style="1" customWidth="1"/>
    <col min="6659" max="6662" width="3.33203125" style="1" customWidth="1"/>
    <col min="6663" max="6674" width="4.25" style="1" customWidth="1"/>
    <col min="6675" max="6677" width="3.33203125" style="1" customWidth="1"/>
    <col min="6678" max="6678" width="4.25" style="1" customWidth="1"/>
    <col min="6679" max="6679" width="3.33203125" style="1" customWidth="1"/>
    <col min="6680" max="6912" width="8.58203125" style="1"/>
    <col min="6913" max="6913" width="3.33203125" style="1" customWidth="1"/>
    <col min="6914" max="6914" width="4.25" style="1" customWidth="1"/>
    <col min="6915" max="6918" width="3.33203125" style="1" customWidth="1"/>
    <col min="6919" max="6930" width="4.25" style="1" customWidth="1"/>
    <col min="6931" max="6933" width="3.33203125" style="1" customWidth="1"/>
    <col min="6934" max="6934" width="4.25" style="1" customWidth="1"/>
    <col min="6935" max="6935" width="3.33203125" style="1" customWidth="1"/>
    <col min="6936" max="7168" width="8.58203125" style="1"/>
    <col min="7169" max="7169" width="3.33203125" style="1" customWidth="1"/>
    <col min="7170" max="7170" width="4.25" style="1" customWidth="1"/>
    <col min="7171" max="7174" width="3.33203125" style="1" customWidth="1"/>
    <col min="7175" max="7186" width="4.25" style="1" customWidth="1"/>
    <col min="7187" max="7189" width="3.33203125" style="1" customWidth="1"/>
    <col min="7190" max="7190" width="4.25" style="1" customWidth="1"/>
    <col min="7191" max="7191" width="3.33203125" style="1" customWidth="1"/>
    <col min="7192" max="7424" width="8.58203125" style="1"/>
    <col min="7425" max="7425" width="3.33203125" style="1" customWidth="1"/>
    <col min="7426" max="7426" width="4.25" style="1" customWidth="1"/>
    <col min="7427" max="7430" width="3.33203125" style="1" customWidth="1"/>
    <col min="7431" max="7442" width="4.25" style="1" customWidth="1"/>
    <col min="7443" max="7445" width="3.33203125" style="1" customWidth="1"/>
    <col min="7446" max="7446" width="4.25" style="1" customWidth="1"/>
    <col min="7447" max="7447" width="3.33203125" style="1" customWidth="1"/>
    <col min="7448" max="7680" width="8.58203125" style="1"/>
    <col min="7681" max="7681" width="3.33203125" style="1" customWidth="1"/>
    <col min="7682" max="7682" width="4.25" style="1" customWidth="1"/>
    <col min="7683" max="7686" width="3.33203125" style="1" customWidth="1"/>
    <col min="7687" max="7698" width="4.25" style="1" customWidth="1"/>
    <col min="7699" max="7701" width="3.33203125" style="1" customWidth="1"/>
    <col min="7702" max="7702" width="4.25" style="1" customWidth="1"/>
    <col min="7703" max="7703" width="3.33203125" style="1" customWidth="1"/>
    <col min="7704" max="7936" width="8.58203125" style="1"/>
    <col min="7937" max="7937" width="3.33203125" style="1" customWidth="1"/>
    <col min="7938" max="7938" width="4.25" style="1" customWidth="1"/>
    <col min="7939" max="7942" width="3.33203125" style="1" customWidth="1"/>
    <col min="7943" max="7954" width="4.25" style="1" customWidth="1"/>
    <col min="7955" max="7957" width="3.33203125" style="1" customWidth="1"/>
    <col min="7958" max="7958" width="4.25" style="1" customWidth="1"/>
    <col min="7959" max="7959" width="3.33203125" style="1" customWidth="1"/>
    <col min="7960" max="8192" width="8.58203125" style="1"/>
    <col min="8193" max="8193" width="3.33203125" style="1" customWidth="1"/>
    <col min="8194" max="8194" width="4.25" style="1" customWidth="1"/>
    <col min="8195" max="8198" width="3.33203125" style="1" customWidth="1"/>
    <col min="8199" max="8210" width="4.25" style="1" customWidth="1"/>
    <col min="8211" max="8213" width="3.33203125" style="1" customWidth="1"/>
    <col min="8214" max="8214" width="4.25" style="1" customWidth="1"/>
    <col min="8215" max="8215" width="3.33203125" style="1" customWidth="1"/>
    <col min="8216" max="8448" width="8.58203125" style="1"/>
    <col min="8449" max="8449" width="3.33203125" style="1" customWidth="1"/>
    <col min="8450" max="8450" width="4.25" style="1" customWidth="1"/>
    <col min="8451" max="8454" width="3.33203125" style="1" customWidth="1"/>
    <col min="8455" max="8466" width="4.25" style="1" customWidth="1"/>
    <col min="8467" max="8469" width="3.33203125" style="1" customWidth="1"/>
    <col min="8470" max="8470" width="4.25" style="1" customWidth="1"/>
    <col min="8471" max="8471" width="3.33203125" style="1" customWidth="1"/>
    <col min="8472" max="8704" width="8.58203125" style="1"/>
    <col min="8705" max="8705" width="3.33203125" style="1" customWidth="1"/>
    <col min="8706" max="8706" width="4.25" style="1" customWidth="1"/>
    <col min="8707" max="8710" width="3.33203125" style="1" customWidth="1"/>
    <col min="8711" max="8722" width="4.25" style="1" customWidth="1"/>
    <col min="8723" max="8725" width="3.33203125" style="1" customWidth="1"/>
    <col min="8726" max="8726" width="4.25" style="1" customWidth="1"/>
    <col min="8727" max="8727" width="3.33203125" style="1" customWidth="1"/>
    <col min="8728" max="8960" width="8.58203125" style="1"/>
    <col min="8961" max="8961" width="3.33203125" style="1" customWidth="1"/>
    <col min="8962" max="8962" width="4.25" style="1" customWidth="1"/>
    <col min="8963" max="8966" width="3.33203125" style="1" customWidth="1"/>
    <col min="8967" max="8978" width="4.25" style="1" customWidth="1"/>
    <col min="8979" max="8981" width="3.33203125" style="1" customWidth="1"/>
    <col min="8982" max="8982" width="4.25" style="1" customWidth="1"/>
    <col min="8983" max="8983" width="3.33203125" style="1" customWidth="1"/>
    <col min="8984" max="9216" width="8.58203125" style="1"/>
    <col min="9217" max="9217" width="3.33203125" style="1" customWidth="1"/>
    <col min="9218" max="9218" width="4.25" style="1" customWidth="1"/>
    <col min="9219" max="9222" width="3.33203125" style="1" customWidth="1"/>
    <col min="9223" max="9234" width="4.25" style="1" customWidth="1"/>
    <col min="9235" max="9237" width="3.33203125" style="1" customWidth="1"/>
    <col min="9238" max="9238" width="4.25" style="1" customWidth="1"/>
    <col min="9239" max="9239" width="3.33203125" style="1" customWidth="1"/>
    <col min="9240" max="9472" width="8.58203125" style="1"/>
    <col min="9473" max="9473" width="3.33203125" style="1" customWidth="1"/>
    <col min="9474" max="9474" width="4.25" style="1" customWidth="1"/>
    <col min="9475" max="9478" width="3.33203125" style="1" customWidth="1"/>
    <col min="9479" max="9490" width="4.25" style="1" customWidth="1"/>
    <col min="9491" max="9493" width="3.33203125" style="1" customWidth="1"/>
    <col min="9494" max="9494" width="4.25" style="1" customWidth="1"/>
    <col min="9495" max="9495" width="3.33203125" style="1" customWidth="1"/>
    <col min="9496" max="9728" width="8.58203125" style="1"/>
    <col min="9729" max="9729" width="3.33203125" style="1" customWidth="1"/>
    <col min="9730" max="9730" width="4.25" style="1" customWidth="1"/>
    <col min="9731" max="9734" width="3.33203125" style="1" customWidth="1"/>
    <col min="9735" max="9746" width="4.25" style="1" customWidth="1"/>
    <col min="9747" max="9749" width="3.33203125" style="1" customWidth="1"/>
    <col min="9750" max="9750" width="4.25" style="1" customWidth="1"/>
    <col min="9751" max="9751" width="3.33203125" style="1" customWidth="1"/>
    <col min="9752" max="9984" width="8.58203125" style="1"/>
    <col min="9985" max="9985" width="3.33203125" style="1" customWidth="1"/>
    <col min="9986" max="9986" width="4.25" style="1" customWidth="1"/>
    <col min="9987" max="9990" width="3.33203125" style="1" customWidth="1"/>
    <col min="9991" max="10002" width="4.25" style="1" customWidth="1"/>
    <col min="10003" max="10005" width="3.33203125" style="1" customWidth="1"/>
    <col min="10006" max="10006" width="4.25" style="1" customWidth="1"/>
    <col min="10007" max="10007" width="3.33203125" style="1" customWidth="1"/>
    <col min="10008" max="10240" width="8.58203125" style="1"/>
    <col min="10241" max="10241" width="3.33203125" style="1" customWidth="1"/>
    <col min="10242" max="10242" width="4.25" style="1" customWidth="1"/>
    <col min="10243" max="10246" width="3.33203125" style="1" customWidth="1"/>
    <col min="10247" max="10258" width="4.25" style="1" customWidth="1"/>
    <col min="10259" max="10261" width="3.33203125" style="1" customWidth="1"/>
    <col min="10262" max="10262" width="4.25" style="1" customWidth="1"/>
    <col min="10263" max="10263" width="3.33203125" style="1" customWidth="1"/>
    <col min="10264" max="10496" width="8.58203125" style="1"/>
    <col min="10497" max="10497" width="3.33203125" style="1" customWidth="1"/>
    <col min="10498" max="10498" width="4.25" style="1" customWidth="1"/>
    <col min="10499" max="10502" width="3.33203125" style="1" customWidth="1"/>
    <col min="10503" max="10514" width="4.25" style="1" customWidth="1"/>
    <col min="10515" max="10517" width="3.33203125" style="1" customWidth="1"/>
    <col min="10518" max="10518" width="4.25" style="1" customWidth="1"/>
    <col min="10519" max="10519" width="3.33203125" style="1" customWidth="1"/>
    <col min="10520" max="10752" width="8.58203125" style="1"/>
    <col min="10753" max="10753" width="3.33203125" style="1" customWidth="1"/>
    <col min="10754" max="10754" width="4.25" style="1" customWidth="1"/>
    <col min="10755" max="10758" width="3.33203125" style="1" customWidth="1"/>
    <col min="10759" max="10770" width="4.25" style="1" customWidth="1"/>
    <col min="10771" max="10773" width="3.33203125" style="1" customWidth="1"/>
    <col min="10774" max="10774" width="4.25" style="1" customWidth="1"/>
    <col min="10775" max="10775" width="3.33203125" style="1" customWidth="1"/>
    <col min="10776" max="11008" width="8.58203125" style="1"/>
    <col min="11009" max="11009" width="3.33203125" style="1" customWidth="1"/>
    <col min="11010" max="11010" width="4.25" style="1" customWidth="1"/>
    <col min="11011" max="11014" width="3.33203125" style="1" customWidth="1"/>
    <col min="11015" max="11026" width="4.25" style="1" customWidth="1"/>
    <col min="11027" max="11029" width="3.33203125" style="1" customWidth="1"/>
    <col min="11030" max="11030" width="4.25" style="1" customWidth="1"/>
    <col min="11031" max="11031" width="3.33203125" style="1" customWidth="1"/>
    <col min="11032" max="11264" width="8.58203125" style="1"/>
    <col min="11265" max="11265" width="3.33203125" style="1" customWidth="1"/>
    <col min="11266" max="11266" width="4.25" style="1" customWidth="1"/>
    <col min="11267" max="11270" width="3.33203125" style="1" customWidth="1"/>
    <col min="11271" max="11282" width="4.25" style="1" customWidth="1"/>
    <col min="11283" max="11285" width="3.33203125" style="1" customWidth="1"/>
    <col min="11286" max="11286" width="4.25" style="1" customWidth="1"/>
    <col min="11287" max="11287" width="3.33203125" style="1" customWidth="1"/>
    <col min="11288" max="11520" width="8.58203125" style="1"/>
    <col min="11521" max="11521" width="3.33203125" style="1" customWidth="1"/>
    <col min="11522" max="11522" width="4.25" style="1" customWidth="1"/>
    <col min="11523" max="11526" width="3.33203125" style="1" customWidth="1"/>
    <col min="11527" max="11538" width="4.25" style="1" customWidth="1"/>
    <col min="11539" max="11541" width="3.33203125" style="1" customWidth="1"/>
    <col min="11542" max="11542" width="4.25" style="1" customWidth="1"/>
    <col min="11543" max="11543" width="3.33203125" style="1" customWidth="1"/>
    <col min="11544" max="11776" width="8.58203125" style="1"/>
    <col min="11777" max="11777" width="3.33203125" style="1" customWidth="1"/>
    <col min="11778" max="11778" width="4.25" style="1" customWidth="1"/>
    <col min="11779" max="11782" width="3.33203125" style="1" customWidth="1"/>
    <col min="11783" max="11794" width="4.25" style="1" customWidth="1"/>
    <col min="11795" max="11797" width="3.33203125" style="1" customWidth="1"/>
    <col min="11798" max="11798" width="4.25" style="1" customWidth="1"/>
    <col min="11799" max="11799" width="3.33203125" style="1" customWidth="1"/>
    <col min="11800" max="12032" width="8.58203125" style="1"/>
    <col min="12033" max="12033" width="3.33203125" style="1" customWidth="1"/>
    <col min="12034" max="12034" width="4.25" style="1" customWidth="1"/>
    <col min="12035" max="12038" width="3.33203125" style="1" customWidth="1"/>
    <col min="12039" max="12050" width="4.25" style="1" customWidth="1"/>
    <col min="12051" max="12053" width="3.33203125" style="1" customWidth="1"/>
    <col min="12054" max="12054" width="4.25" style="1" customWidth="1"/>
    <col min="12055" max="12055" width="3.33203125" style="1" customWidth="1"/>
    <col min="12056" max="12288" width="8.58203125" style="1"/>
    <col min="12289" max="12289" width="3.33203125" style="1" customWidth="1"/>
    <col min="12290" max="12290" width="4.25" style="1" customWidth="1"/>
    <col min="12291" max="12294" width="3.33203125" style="1" customWidth="1"/>
    <col min="12295" max="12306" width="4.25" style="1" customWidth="1"/>
    <col min="12307" max="12309" width="3.33203125" style="1" customWidth="1"/>
    <col min="12310" max="12310" width="4.25" style="1" customWidth="1"/>
    <col min="12311" max="12311" width="3.33203125" style="1" customWidth="1"/>
    <col min="12312" max="12544" width="8.58203125" style="1"/>
    <col min="12545" max="12545" width="3.33203125" style="1" customWidth="1"/>
    <col min="12546" max="12546" width="4.25" style="1" customWidth="1"/>
    <col min="12547" max="12550" width="3.33203125" style="1" customWidth="1"/>
    <col min="12551" max="12562" width="4.25" style="1" customWidth="1"/>
    <col min="12563" max="12565" width="3.33203125" style="1" customWidth="1"/>
    <col min="12566" max="12566" width="4.25" style="1" customWidth="1"/>
    <col min="12567" max="12567" width="3.33203125" style="1" customWidth="1"/>
    <col min="12568" max="12800" width="8.58203125" style="1"/>
    <col min="12801" max="12801" width="3.33203125" style="1" customWidth="1"/>
    <col min="12802" max="12802" width="4.25" style="1" customWidth="1"/>
    <col min="12803" max="12806" width="3.33203125" style="1" customWidth="1"/>
    <col min="12807" max="12818" width="4.25" style="1" customWidth="1"/>
    <col min="12819" max="12821" width="3.33203125" style="1" customWidth="1"/>
    <col min="12822" max="12822" width="4.25" style="1" customWidth="1"/>
    <col min="12823" max="12823" width="3.33203125" style="1" customWidth="1"/>
    <col min="12824" max="13056" width="8.58203125" style="1"/>
    <col min="13057" max="13057" width="3.33203125" style="1" customWidth="1"/>
    <col min="13058" max="13058" width="4.25" style="1" customWidth="1"/>
    <col min="13059" max="13062" width="3.33203125" style="1" customWidth="1"/>
    <col min="13063" max="13074" width="4.25" style="1" customWidth="1"/>
    <col min="13075" max="13077" width="3.33203125" style="1" customWidth="1"/>
    <col min="13078" max="13078" width="4.25" style="1" customWidth="1"/>
    <col min="13079" max="13079" width="3.33203125" style="1" customWidth="1"/>
    <col min="13080" max="13312" width="8.58203125" style="1"/>
    <col min="13313" max="13313" width="3.33203125" style="1" customWidth="1"/>
    <col min="13314" max="13314" width="4.25" style="1" customWidth="1"/>
    <col min="13315" max="13318" width="3.33203125" style="1" customWidth="1"/>
    <col min="13319" max="13330" width="4.25" style="1" customWidth="1"/>
    <col min="13331" max="13333" width="3.33203125" style="1" customWidth="1"/>
    <col min="13334" max="13334" width="4.25" style="1" customWidth="1"/>
    <col min="13335" max="13335" width="3.33203125" style="1" customWidth="1"/>
    <col min="13336" max="13568" width="8.58203125" style="1"/>
    <col min="13569" max="13569" width="3.33203125" style="1" customWidth="1"/>
    <col min="13570" max="13570" width="4.25" style="1" customWidth="1"/>
    <col min="13571" max="13574" width="3.33203125" style="1" customWidth="1"/>
    <col min="13575" max="13586" width="4.25" style="1" customWidth="1"/>
    <col min="13587" max="13589" width="3.33203125" style="1" customWidth="1"/>
    <col min="13590" max="13590" width="4.25" style="1" customWidth="1"/>
    <col min="13591" max="13591" width="3.33203125" style="1" customWidth="1"/>
    <col min="13592" max="13824" width="8.58203125" style="1"/>
    <col min="13825" max="13825" width="3.33203125" style="1" customWidth="1"/>
    <col min="13826" max="13826" width="4.25" style="1" customWidth="1"/>
    <col min="13827" max="13830" width="3.33203125" style="1" customWidth="1"/>
    <col min="13831" max="13842" width="4.25" style="1" customWidth="1"/>
    <col min="13843" max="13845" width="3.33203125" style="1" customWidth="1"/>
    <col min="13846" max="13846" width="4.25" style="1" customWidth="1"/>
    <col min="13847" max="13847" width="3.33203125" style="1" customWidth="1"/>
    <col min="13848" max="14080" width="8.58203125" style="1"/>
    <col min="14081" max="14081" width="3.33203125" style="1" customWidth="1"/>
    <col min="14082" max="14082" width="4.25" style="1" customWidth="1"/>
    <col min="14083" max="14086" width="3.33203125" style="1" customWidth="1"/>
    <col min="14087" max="14098" width="4.25" style="1" customWidth="1"/>
    <col min="14099" max="14101" width="3.33203125" style="1" customWidth="1"/>
    <col min="14102" max="14102" width="4.25" style="1" customWidth="1"/>
    <col min="14103" max="14103" width="3.33203125" style="1" customWidth="1"/>
    <col min="14104" max="14336" width="8.58203125" style="1"/>
    <col min="14337" max="14337" width="3.33203125" style="1" customWidth="1"/>
    <col min="14338" max="14338" width="4.25" style="1" customWidth="1"/>
    <col min="14339" max="14342" width="3.33203125" style="1" customWidth="1"/>
    <col min="14343" max="14354" width="4.25" style="1" customWidth="1"/>
    <col min="14355" max="14357" width="3.33203125" style="1" customWidth="1"/>
    <col min="14358" max="14358" width="4.25" style="1" customWidth="1"/>
    <col min="14359" max="14359" width="3.33203125" style="1" customWidth="1"/>
    <col min="14360" max="14592" width="8.58203125" style="1"/>
    <col min="14593" max="14593" width="3.33203125" style="1" customWidth="1"/>
    <col min="14594" max="14594" width="4.25" style="1" customWidth="1"/>
    <col min="14595" max="14598" width="3.33203125" style="1" customWidth="1"/>
    <col min="14599" max="14610" width="4.25" style="1" customWidth="1"/>
    <col min="14611" max="14613" width="3.33203125" style="1" customWidth="1"/>
    <col min="14614" max="14614" width="4.25" style="1" customWidth="1"/>
    <col min="14615" max="14615" width="3.33203125" style="1" customWidth="1"/>
    <col min="14616" max="14848" width="8.58203125" style="1"/>
    <col min="14849" max="14849" width="3.33203125" style="1" customWidth="1"/>
    <col min="14850" max="14850" width="4.25" style="1" customWidth="1"/>
    <col min="14851" max="14854" width="3.33203125" style="1" customWidth="1"/>
    <col min="14855" max="14866" width="4.25" style="1" customWidth="1"/>
    <col min="14867" max="14869" width="3.33203125" style="1" customWidth="1"/>
    <col min="14870" max="14870" width="4.25" style="1" customWidth="1"/>
    <col min="14871" max="14871" width="3.33203125" style="1" customWidth="1"/>
    <col min="14872" max="15104" width="8.58203125" style="1"/>
    <col min="15105" max="15105" width="3.33203125" style="1" customWidth="1"/>
    <col min="15106" max="15106" width="4.25" style="1" customWidth="1"/>
    <col min="15107" max="15110" width="3.33203125" style="1" customWidth="1"/>
    <col min="15111" max="15122" width="4.25" style="1" customWidth="1"/>
    <col min="15123" max="15125" width="3.33203125" style="1" customWidth="1"/>
    <col min="15126" max="15126" width="4.25" style="1" customWidth="1"/>
    <col min="15127" max="15127" width="3.33203125" style="1" customWidth="1"/>
    <col min="15128" max="15360" width="8.58203125" style="1"/>
    <col min="15361" max="15361" width="3.33203125" style="1" customWidth="1"/>
    <col min="15362" max="15362" width="4.25" style="1" customWidth="1"/>
    <col min="15363" max="15366" width="3.33203125" style="1" customWidth="1"/>
    <col min="15367" max="15378" width="4.25" style="1" customWidth="1"/>
    <col min="15379" max="15381" width="3.33203125" style="1" customWidth="1"/>
    <col min="15382" max="15382" width="4.25" style="1" customWidth="1"/>
    <col min="15383" max="15383" width="3.33203125" style="1" customWidth="1"/>
    <col min="15384" max="15616" width="8.58203125" style="1"/>
    <col min="15617" max="15617" width="3.33203125" style="1" customWidth="1"/>
    <col min="15618" max="15618" width="4.25" style="1" customWidth="1"/>
    <col min="15619" max="15622" width="3.33203125" style="1" customWidth="1"/>
    <col min="15623" max="15634" width="4.25" style="1" customWidth="1"/>
    <col min="15635" max="15637" width="3.33203125" style="1" customWidth="1"/>
    <col min="15638" max="15638" width="4.25" style="1" customWidth="1"/>
    <col min="15639" max="15639" width="3.33203125" style="1" customWidth="1"/>
    <col min="15640" max="15872" width="8.58203125" style="1"/>
    <col min="15873" max="15873" width="3.33203125" style="1" customWidth="1"/>
    <col min="15874" max="15874" width="4.25" style="1" customWidth="1"/>
    <col min="15875" max="15878" width="3.33203125" style="1" customWidth="1"/>
    <col min="15879" max="15890" width="4.25" style="1" customWidth="1"/>
    <col min="15891" max="15893" width="3.33203125" style="1" customWidth="1"/>
    <col min="15894" max="15894" width="4.25" style="1" customWidth="1"/>
    <col min="15895" max="15895" width="3.33203125" style="1" customWidth="1"/>
    <col min="15896" max="16128" width="8.58203125" style="1"/>
    <col min="16129" max="16129" width="3.33203125" style="1" customWidth="1"/>
    <col min="16130" max="16130" width="4.25" style="1" customWidth="1"/>
    <col min="16131" max="16134" width="3.33203125" style="1" customWidth="1"/>
    <col min="16135" max="16146" width="4.25" style="1" customWidth="1"/>
    <col min="16147" max="16149" width="3.33203125" style="1" customWidth="1"/>
    <col min="16150" max="16150" width="4.25" style="1" customWidth="1"/>
    <col min="16151" max="16151" width="3.33203125" style="1" customWidth="1"/>
    <col min="16152" max="16384" width="8.58203125" style="1"/>
  </cols>
  <sheetData>
    <row r="1" spans="2:22">
      <c r="C1" s="177"/>
      <c r="D1" s="177"/>
      <c r="E1" s="177"/>
      <c r="F1" s="177"/>
      <c r="G1" s="177"/>
      <c r="H1" s="177"/>
      <c r="I1" s="177"/>
      <c r="J1" s="177"/>
      <c r="K1" s="177"/>
      <c r="L1" s="177"/>
      <c r="M1" s="177"/>
      <c r="N1" s="177"/>
      <c r="O1" s="177"/>
      <c r="P1" s="177"/>
      <c r="Q1" s="177"/>
      <c r="R1" s="177"/>
      <c r="S1" s="177"/>
      <c r="T1" s="177"/>
      <c r="U1" s="219"/>
      <c r="V1" s="2"/>
    </row>
    <row r="2" spans="2:22" ht="20.149999999999999" customHeight="1">
      <c r="B2" s="30" t="s">
        <v>17</v>
      </c>
      <c r="V2" s="2"/>
    </row>
    <row r="3" spans="2:22" ht="20.149999999999999" customHeight="1">
      <c r="D3" s="30" t="s">
        <v>67</v>
      </c>
      <c r="V3" s="2"/>
    </row>
    <row r="4" spans="2:22" ht="13.5" customHeight="1">
      <c r="D4" s="29"/>
      <c r="V4" s="2"/>
    </row>
    <row r="5" spans="2:22" ht="25" customHeight="1">
      <c r="D5" s="29"/>
      <c r="L5" s="166" t="s">
        <v>98</v>
      </c>
      <c r="M5" s="196"/>
      <c r="N5" s="167"/>
      <c r="O5" s="300">
        <f>提出書類確認リスト!$D$8</f>
        <v>0</v>
      </c>
      <c r="P5" s="301"/>
      <c r="Q5" s="301"/>
      <c r="R5" s="301"/>
      <c r="S5" s="301"/>
      <c r="T5" s="301"/>
      <c r="U5" s="302"/>
      <c r="V5" s="2"/>
    </row>
    <row r="6" spans="2:22" ht="25" customHeight="1">
      <c r="D6" s="43"/>
      <c r="E6" s="43"/>
      <c r="F6" s="43"/>
      <c r="G6" s="43"/>
      <c r="L6" s="303" t="s">
        <v>68</v>
      </c>
      <c r="M6" s="304"/>
      <c r="N6" s="305"/>
      <c r="O6" s="255"/>
      <c r="P6" s="256"/>
      <c r="Q6" s="256"/>
      <c r="R6" s="256"/>
      <c r="S6" s="256"/>
      <c r="T6" s="256"/>
      <c r="U6" s="257"/>
      <c r="V6" s="2"/>
    </row>
    <row r="7" spans="2:22">
      <c r="D7" s="43"/>
      <c r="E7" s="43"/>
      <c r="F7" s="43"/>
      <c r="G7" s="43"/>
      <c r="J7" s="44"/>
      <c r="K7" s="44"/>
      <c r="L7" s="44"/>
      <c r="M7" s="44"/>
      <c r="N7" s="44"/>
      <c r="O7" s="44"/>
      <c r="P7" s="44"/>
      <c r="Q7" s="44"/>
      <c r="R7" s="44"/>
      <c r="S7" s="44"/>
      <c r="T7" s="44"/>
      <c r="U7" s="44"/>
      <c r="V7" s="2"/>
    </row>
    <row r="8" spans="2:22">
      <c r="V8" s="2"/>
    </row>
    <row r="9" spans="2:22" ht="27" customHeight="1">
      <c r="B9" s="36" t="s">
        <v>21</v>
      </c>
      <c r="C9" s="306" t="s">
        <v>73</v>
      </c>
      <c r="D9" s="307"/>
      <c r="E9" s="307"/>
      <c r="F9" s="308"/>
      <c r="G9" s="306" t="s">
        <v>74</v>
      </c>
      <c r="H9" s="307"/>
      <c r="I9" s="307"/>
      <c r="J9" s="307"/>
      <c r="K9" s="307"/>
      <c r="L9" s="307"/>
      <c r="M9" s="307"/>
      <c r="N9" s="307"/>
      <c r="O9" s="307"/>
      <c r="P9" s="307"/>
      <c r="Q9" s="307"/>
      <c r="R9" s="308"/>
      <c r="S9" s="309" t="s">
        <v>75</v>
      </c>
      <c r="T9" s="310"/>
      <c r="U9" s="310"/>
      <c r="V9" s="2"/>
    </row>
    <row r="10" spans="2:22" ht="16" customHeight="1">
      <c r="B10" s="285" t="s">
        <v>35</v>
      </c>
      <c r="C10" s="317"/>
      <c r="D10" s="318"/>
      <c r="E10" s="318"/>
      <c r="F10" s="319"/>
      <c r="G10" s="317"/>
      <c r="H10" s="318"/>
      <c r="I10" s="318"/>
      <c r="J10" s="318"/>
      <c r="K10" s="318"/>
      <c r="L10" s="318"/>
      <c r="M10" s="318"/>
      <c r="N10" s="318"/>
      <c r="O10" s="318"/>
      <c r="P10" s="318"/>
      <c r="Q10" s="318"/>
      <c r="R10" s="319"/>
      <c r="S10" s="320"/>
      <c r="T10" s="321"/>
      <c r="U10" s="322"/>
      <c r="V10" s="2"/>
    </row>
    <row r="11" spans="2:22" ht="16" customHeight="1">
      <c r="B11" s="286"/>
      <c r="C11" s="295"/>
      <c r="D11" s="251"/>
      <c r="E11" s="251"/>
      <c r="F11" s="296"/>
      <c r="G11" s="295"/>
      <c r="H11" s="251"/>
      <c r="I11" s="251"/>
      <c r="J11" s="251"/>
      <c r="K11" s="251"/>
      <c r="L11" s="251"/>
      <c r="M11" s="251"/>
      <c r="N11" s="251"/>
      <c r="O11" s="251"/>
      <c r="P11" s="251"/>
      <c r="Q11" s="251"/>
      <c r="R11" s="296"/>
      <c r="S11" s="289"/>
      <c r="T11" s="290"/>
      <c r="U11" s="291"/>
      <c r="V11" s="2"/>
    </row>
    <row r="12" spans="2:22" ht="16" customHeight="1">
      <c r="B12" s="286"/>
      <c r="C12" s="292"/>
      <c r="D12" s="293"/>
      <c r="E12" s="293"/>
      <c r="F12" s="294"/>
      <c r="G12" s="295"/>
      <c r="H12" s="251"/>
      <c r="I12" s="251"/>
      <c r="J12" s="251"/>
      <c r="K12" s="251"/>
      <c r="L12" s="251"/>
      <c r="M12" s="251"/>
      <c r="N12" s="251"/>
      <c r="O12" s="251"/>
      <c r="P12" s="251"/>
      <c r="Q12" s="251"/>
      <c r="R12" s="296"/>
      <c r="S12" s="297"/>
      <c r="T12" s="298"/>
      <c r="U12" s="299"/>
      <c r="V12" s="2"/>
    </row>
    <row r="13" spans="2:22" ht="16" customHeight="1">
      <c r="B13" s="286"/>
      <c r="C13" s="297"/>
      <c r="D13" s="298"/>
      <c r="E13" s="298"/>
      <c r="F13" s="299"/>
      <c r="G13" s="295"/>
      <c r="H13" s="251"/>
      <c r="I13" s="251"/>
      <c r="J13" s="251"/>
      <c r="K13" s="251"/>
      <c r="L13" s="251"/>
      <c r="M13" s="251"/>
      <c r="N13" s="251"/>
      <c r="O13" s="251"/>
      <c r="P13" s="251"/>
      <c r="Q13" s="251"/>
      <c r="R13" s="296"/>
      <c r="S13" s="297"/>
      <c r="T13" s="298"/>
      <c r="U13" s="299"/>
      <c r="V13" s="2"/>
    </row>
    <row r="14" spans="2:22" ht="16" customHeight="1">
      <c r="B14" s="286"/>
      <c r="C14" s="295"/>
      <c r="D14" s="251"/>
      <c r="E14" s="251"/>
      <c r="F14" s="296"/>
      <c r="G14" s="295"/>
      <c r="H14" s="251"/>
      <c r="I14" s="251"/>
      <c r="J14" s="251"/>
      <c r="K14" s="251"/>
      <c r="L14" s="251"/>
      <c r="M14" s="251"/>
      <c r="N14" s="251"/>
      <c r="O14" s="251"/>
      <c r="P14" s="251"/>
      <c r="Q14" s="251"/>
      <c r="R14" s="296"/>
      <c r="S14" s="297"/>
      <c r="T14" s="298"/>
      <c r="U14" s="299"/>
      <c r="V14" s="2"/>
    </row>
    <row r="15" spans="2:22" ht="16" customHeight="1">
      <c r="B15" s="286"/>
      <c r="C15" s="295"/>
      <c r="D15" s="251"/>
      <c r="E15" s="251"/>
      <c r="F15" s="296"/>
      <c r="G15" s="295"/>
      <c r="H15" s="251"/>
      <c r="I15" s="251"/>
      <c r="J15" s="251"/>
      <c r="K15" s="251"/>
      <c r="L15" s="251"/>
      <c r="M15" s="251"/>
      <c r="N15" s="251"/>
      <c r="O15" s="251"/>
      <c r="P15" s="251"/>
      <c r="Q15" s="251"/>
      <c r="R15" s="296"/>
      <c r="S15" s="289"/>
      <c r="T15" s="290"/>
      <c r="U15" s="291"/>
      <c r="V15" s="2"/>
    </row>
    <row r="16" spans="2:22" ht="16" customHeight="1">
      <c r="B16" s="286"/>
      <c r="C16" s="292"/>
      <c r="D16" s="293"/>
      <c r="E16" s="293"/>
      <c r="F16" s="294"/>
      <c r="G16" s="295"/>
      <c r="H16" s="251"/>
      <c r="I16" s="251"/>
      <c r="J16" s="251"/>
      <c r="K16" s="251"/>
      <c r="L16" s="251"/>
      <c r="M16" s="251"/>
      <c r="N16" s="251"/>
      <c r="O16" s="251"/>
      <c r="P16" s="251"/>
      <c r="Q16" s="251"/>
      <c r="R16" s="296"/>
      <c r="S16" s="297"/>
      <c r="T16" s="298"/>
      <c r="U16" s="299"/>
      <c r="V16" s="2"/>
    </row>
    <row r="17" spans="2:22" ht="16" customHeight="1">
      <c r="B17" s="286"/>
      <c r="C17" s="297"/>
      <c r="D17" s="298"/>
      <c r="E17" s="298"/>
      <c r="F17" s="299"/>
      <c r="G17" s="295"/>
      <c r="H17" s="251"/>
      <c r="I17" s="251"/>
      <c r="J17" s="251"/>
      <c r="K17" s="251"/>
      <c r="L17" s="251"/>
      <c r="M17" s="251"/>
      <c r="N17" s="251"/>
      <c r="O17" s="251"/>
      <c r="P17" s="251"/>
      <c r="Q17" s="251"/>
      <c r="R17" s="296"/>
      <c r="S17" s="297"/>
      <c r="T17" s="298"/>
      <c r="U17" s="299"/>
      <c r="V17" s="2"/>
    </row>
    <row r="18" spans="2:22" ht="16" customHeight="1">
      <c r="B18" s="286"/>
      <c r="C18" s="295"/>
      <c r="D18" s="251"/>
      <c r="E18" s="251"/>
      <c r="F18" s="296"/>
      <c r="G18" s="295"/>
      <c r="H18" s="251"/>
      <c r="I18" s="251"/>
      <c r="J18" s="251"/>
      <c r="K18" s="251"/>
      <c r="L18" s="251"/>
      <c r="M18" s="251"/>
      <c r="N18" s="251"/>
      <c r="O18" s="251"/>
      <c r="P18" s="251"/>
      <c r="Q18" s="251"/>
      <c r="R18" s="296"/>
      <c r="S18" s="297"/>
      <c r="T18" s="298"/>
      <c r="U18" s="299"/>
      <c r="V18" s="2"/>
    </row>
    <row r="19" spans="2:22" ht="16" customHeight="1">
      <c r="B19" s="286"/>
      <c r="C19" s="295"/>
      <c r="D19" s="251"/>
      <c r="E19" s="251"/>
      <c r="F19" s="296"/>
      <c r="G19" s="295"/>
      <c r="H19" s="251"/>
      <c r="I19" s="251"/>
      <c r="J19" s="251"/>
      <c r="K19" s="251"/>
      <c r="L19" s="251"/>
      <c r="M19" s="251"/>
      <c r="N19" s="251"/>
      <c r="O19" s="251"/>
      <c r="P19" s="251"/>
      <c r="Q19" s="251"/>
      <c r="R19" s="296"/>
      <c r="S19" s="289"/>
      <c r="T19" s="290"/>
      <c r="U19" s="291"/>
      <c r="V19" s="2"/>
    </row>
    <row r="20" spans="2:22" ht="16" customHeight="1">
      <c r="B20" s="286"/>
      <c r="C20" s="292"/>
      <c r="D20" s="293"/>
      <c r="E20" s="293"/>
      <c r="F20" s="294"/>
      <c r="G20" s="295"/>
      <c r="H20" s="251"/>
      <c r="I20" s="251"/>
      <c r="J20" s="251"/>
      <c r="K20" s="251"/>
      <c r="L20" s="251"/>
      <c r="M20" s="251"/>
      <c r="N20" s="251"/>
      <c r="O20" s="251"/>
      <c r="P20" s="251"/>
      <c r="Q20" s="251"/>
      <c r="R20" s="296"/>
      <c r="S20" s="297"/>
      <c r="T20" s="298"/>
      <c r="U20" s="299"/>
      <c r="V20" s="2"/>
    </row>
    <row r="21" spans="2:22" ht="16" customHeight="1">
      <c r="B21" s="287"/>
      <c r="C21" s="311"/>
      <c r="D21" s="312"/>
      <c r="E21" s="312"/>
      <c r="F21" s="313"/>
      <c r="G21" s="314"/>
      <c r="H21" s="315"/>
      <c r="I21" s="315"/>
      <c r="J21" s="315"/>
      <c r="K21" s="315"/>
      <c r="L21" s="315"/>
      <c r="M21" s="315"/>
      <c r="N21" s="315"/>
      <c r="O21" s="315"/>
      <c r="P21" s="315"/>
      <c r="Q21" s="315"/>
      <c r="R21" s="316"/>
      <c r="S21" s="311"/>
      <c r="T21" s="312"/>
      <c r="U21" s="313"/>
      <c r="V21" s="2"/>
    </row>
    <row r="22" spans="2:22" ht="16" customHeight="1">
      <c r="B22" s="285" t="s">
        <v>71</v>
      </c>
      <c r="C22" s="317"/>
      <c r="D22" s="318"/>
      <c r="E22" s="318"/>
      <c r="F22" s="319"/>
      <c r="G22" s="317"/>
      <c r="H22" s="318"/>
      <c r="I22" s="318"/>
      <c r="J22" s="318"/>
      <c r="K22" s="318"/>
      <c r="L22" s="318"/>
      <c r="M22" s="318"/>
      <c r="N22" s="318"/>
      <c r="O22" s="318"/>
      <c r="P22" s="318"/>
      <c r="Q22" s="318"/>
      <c r="R22" s="319"/>
      <c r="S22" s="320"/>
      <c r="T22" s="321"/>
      <c r="U22" s="322"/>
      <c r="V22" s="2"/>
    </row>
    <row r="23" spans="2:22" ht="16" customHeight="1">
      <c r="B23" s="286"/>
      <c r="C23" s="295"/>
      <c r="D23" s="251"/>
      <c r="E23" s="251"/>
      <c r="F23" s="296"/>
      <c r="G23" s="295"/>
      <c r="H23" s="251"/>
      <c r="I23" s="251"/>
      <c r="J23" s="251"/>
      <c r="K23" s="251"/>
      <c r="L23" s="251"/>
      <c r="M23" s="251"/>
      <c r="N23" s="251"/>
      <c r="O23" s="251"/>
      <c r="P23" s="251"/>
      <c r="Q23" s="251"/>
      <c r="R23" s="296"/>
      <c r="S23" s="289"/>
      <c r="T23" s="290"/>
      <c r="U23" s="291"/>
      <c r="V23" s="2"/>
    </row>
    <row r="24" spans="2:22" ht="16" customHeight="1">
      <c r="B24" s="286"/>
      <c r="C24" s="292"/>
      <c r="D24" s="293"/>
      <c r="E24" s="293"/>
      <c r="F24" s="294"/>
      <c r="G24" s="295"/>
      <c r="H24" s="251"/>
      <c r="I24" s="251"/>
      <c r="J24" s="251"/>
      <c r="K24" s="251"/>
      <c r="L24" s="251"/>
      <c r="M24" s="251"/>
      <c r="N24" s="251"/>
      <c r="O24" s="251"/>
      <c r="P24" s="251"/>
      <c r="Q24" s="251"/>
      <c r="R24" s="296"/>
      <c r="S24" s="297"/>
      <c r="T24" s="298"/>
      <c r="U24" s="299"/>
      <c r="V24" s="2"/>
    </row>
    <row r="25" spans="2:22" ht="16" customHeight="1">
      <c r="B25" s="286"/>
      <c r="C25" s="297"/>
      <c r="D25" s="298"/>
      <c r="E25" s="298"/>
      <c r="F25" s="299"/>
      <c r="G25" s="295"/>
      <c r="H25" s="251"/>
      <c r="I25" s="251"/>
      <c r="J25" s="251"/>
      <c r="K25" s="251"/>
      <c r="L25" s="251"/>
      <c r="M25" s="251"/>
      <c r="N25" s="251"/>
      <c r="O25" s="251"/>
      <c r="P25" s="251"/>
      <c r="Q25" s="251"/>
      <c r="R25" s="296"/>
      <c r="S25" s="297"/>
      <c r="T25" s="298"/>
      <c r="U25" s="299"/>
      <c r="V25" s="2"/>
    </row>
    <row r="26" spans="2:22" ht="16" customHeight="1">
      <c r="B26" s="286"/>
      <c r="C26" s="295"/>
      <c r="D26" s="251"/>
      <c r="E26" s="251"/>
      <c r="F26" s="296"/>
      <c r="G26" s="295"/>
      <c r="H26" s="251"/>
      <c r="I26" s="251"/>
      <c r="J26" s="251"/>
      <c r="K26" s="251"/>
      <c r="L26" s="251"/>
      <c r="M26" s="251"/>
      <c r="N26" s="251"/>
      <c r="O26" s="251"/>
      <c r="P26" s="251"/>
      <c r="Q26" s="251"/>
      <c r="R26" s="296"/>
      <c r="S26" s="297"/>
      <c r="T26" s="298"/>
      <c r="U26" s="299"/>
      <c r="V26" s="2"/>
    </row>
    <row r="27" spans="2:22" ht="16" customHeight="1">
      <c r="B27" s="286"/>
      <c r="C27" s="295"/>
      <c r="D27" s="251"/>
      <c r="E27" s="251"/>
      <c r="F27" s="296"/>
      <c r="G27" s="295"/>
      <c r="H27" s="251"/>
      <c r="I27" s="251"/>
      <c r="J27" s="251"/>
      <c r="K27" s="251"/>
      <c r="L27" s="251"/>
      <c r="M27" s="251"/>
      <c r="N27" s="251"/>
      <c r="O27" s="251"/>
      <c r="P27" s="251"/>
      <c r="Q27" s="251"/>
      <c r="R27" s="296"/>
      <c r="S27" s="289"/>
      <c r="T27" s="290"/>
      <c r="U27" s="291"/>
      <c r="V27" s="2"/>
    </row>
    <row r="28" spans="2:22" ht="16" customHeight="1">
      <c r="B28" s="286"/>
      <c r="C28" s="292"/>
      <c r="D28" s="293"/>
      <c r="E28" s="293"/>
      <c r="F28" s="294"/>
      <c r="G28" s="295"/>
      <c r="H28" s="251"/>
      <c r="I28" s="251"/>
      <c r="J28" s="251"/>
      <c r="K28" s="251"/>
      <c r="L28" s="251"/>
      <c r="M28" s="251"/>
      <c r="N28" s="251"/>
      <c r="O28" s="251"/>
      <c r="P28" s="251"/>
      <c r="Q28" s="251"/>
      <c r="R28" s="296"/>
      <c r="S28" s="297"/>
      <c r="T28" s="298"/>
      <c r="U28" s="299"/>
      <c r="V28" s="2"/>
    </row>
    <row r="29" spans="2:22" ht="16" customHeight="1">
      <c r="B29" s="286"/>
      <c r="C29" s="297"/>
      <c r="D29" s="298"/>
      <c r="E29" s="298"/>
      <c r="F29" s="299"/>
      <c r="G29" s="295"/>
      <c r="H29" s="251"/>
      <c r="I29" s="251"/>
      <c r="J29" s="251"/>
      <c r="K29" s="251"/>
      <c r="L29" s="251"/>
      <c r="M29" s="251"/>
      <c r="N29" s="251"/>
      <c r="O29" s="251"/>
      <c r="P29" s="251"/>
      <c r="Q29" s="251"/>
      <c r="R29" s="296"/>
      <c r="S29" s="297"/>
      <c r="T29" s="298"/>
      <c r="U29" s="299"/>
      <c r="V29" s="2"/>
    </row>
    <row r="30" spans="2:22" ht="16" customHeight="1">
      <c r="B30" s="286"/>
      <c r="C30" s="295"/>
      <c r="D30" s="251"/>
      <c r="E30" s="251"/>
      <c r="F30" s="296"/>
      <c r="G30" s="295"/>
      <c r="H30" s="251"/>
      <c r="I30" s="251"/>
      <c r="J30" s="251"/>
      <c r="K30" s="251"/>
      <c r="L30" s="251"/>
      <c r="M30" s="251"/>
      <c r="N30" s="251"/>
      <c r="O30" s="251"/>
      <c r="P30" s="251"/>
      <c r="Q30" s="251"/>
      <c r="R30" s="296"/>
      <c r="S30" s="297"/>
      <c r="T30" s="298"/>
      <c r="U30" s="299"/>
      <c r="V30" s="2"/>
    </row>
    <row r="31" spans="2:22" ht="16" customHeight="1">
      <c r="B31" s="286"/>
      <c r="C31" s="295"/>
      <c r="D31" s="251"/>
      <c r="E31" s="251"/>
      <c r="F31" s="296"/>
      <c r="G31" s="295"/>
      <c r="H31" s="251"/>
      <c r="I31" s="251"/>
      <c r="J31" s="251"/>
      <c r="K31" s="251"/>
      <c r="L31" s="251"/>
      <c r="M31" s="251"/>
      <c r="N31" s="251"/>
      <c r="O31" s="251"/>
      <c r="P31" s="251"/>
      <c r="Q31" s="251"/>
      <c r="R31" s="296"/>
      <c r="S31" s="289"/>
      <c r="T31" s="290"/>
      <c r="U31" s="291"/>
      <c r="V31" s="2"/>
    </row>
    <row r="32" spans="2:22" ht="16" customHeight="1">
      <c r="B32" s="286"/>
      <c r="C32" s="292"/>
      <c r="D32" s="293"/>
      <c r="E32" s="293"/>
      <c r="F32" s="294"/>
      <c r="G32" s="295"/>
      <c r="H32" s="251"/>
      <c r="I32" s="251"/>
      <c r="J32" s="251"/>
      <c r="K32" s="251"/>
      <c r="L32" s="251"/>
      <c r="M32" s="251"/>
      <c r="N32" s="251"/>
      <c r="O32" s="251"/>
      <c r="P32" s="251"/>
      <c r="Q32" s="251"/>
      <c r="R32" s="296"/>
      <c r="S32" s="297"/>
      <c r="T32" s="298"/>
      <c r="U32" s="299"/>
      <c r="V32" s="2"/>
    </row>
    <row r="33" spans="2:22" ht="16" customHeight="1">
      <c r="B33" s="287"/>
      <c r="C33" s="311"/>
      <c r="D33" s="312"/>
      <c r="E33" s="312"/>
      <c r="F33" s="313"/>
      <c r="G33" s="314"/>
      <c r="H33" s="315"/>
      <c r="I33" s="315"/>
      <c r="J33" s="315"/>
      <c r="K33" s="315"/>
      <c r="L33" s="315"/>
      <c r="M33" s="315"/>
      <c r="N33" s="315"/>
      <c r="O33" s="315"/>
      <c r="P33" s="315"/>
      <c r="Q33" s="315"/>
      <c r="R33" s="316"/>
      <c r="S33" s="311"/>
      <c r="T33" s="312"/>
      <c r="U33" s="313"/>
      <c r="V33" s="2"/>
    </row>
    <row r="34" spans="2:22" ht="13.5" customHeight="1">
      <c r="V34" s="2"/>
    </row>
    <row r="35" spans="2:22" ht="20.149999999999999" customHeight="1">
      <c r="B35" s="45" t="s">
        <v>76</v>
      </c>
      <c r="V35" s="2"/>
    </row>
    <row r="36" spans="2:22" ht="20.149999999999999" customHeight="1">
      <c r="B36" s="306" t="s">
        <v>77</v>
      </c>
      <c r="C36" s="307"/>
      <c r="D36" s="307"/>
      <c r="E36" s="308"/>
      <c r="F36" s="307" t="s">
        <v>78</v>
      </c>
      <c r="G36" s="307"/>
      <c r="H36" s="307"/>
      <c r="I36" s="307"/>
      <c r="J36" s="307"/>
      <c r="K36" s="307"/>
      <c r="L36" s="307"/>
      <c r="M36" s="307"/>
      <c r="N36" s="307"/>
      <c r="O36" s="307"/>
      <c r="P36" s="307"/>
      <c r="Q36" s="307"/>
      <c r="R36" s="307"/>
      <c r="S36" s="307"/>
      <c r="T36" s="307"/>
      <c r="U36" s="308"/>
      <c r="V36" s="2"/>
    </row>
    <row r="37" spans="2:22" ht="13.5" customHeight="1">
      <c r="B37" s="323"/>
      <c r="C37" s="324"/>
      <c r="D37" s="324"/>
      <c r="E37" s="325"/>
      <c r="F37" s="323"/>
      <c r="G37" s="324"/>
      <c r="H37" s="324"/>
      <c r="I37" s="324"/>
      <c r="J37" s="324"/>
      <c r="K37" s="324"/>
      <c r="L37" s="324"/>
      <c r="M37" s="324"/>
      <c r="N37" s="324"/>
      <c r="O37" s="324"/>
      <c r="P37" s="324"/>
      <c r="Q37" s="324"/>
      <c r="R37" s="324"/>
      <c r="S37" s="324"/>
      <c r="T37" s="324"/>
      <c r="U37" s="325"/>
      <c r="V37" s="2"/>
    </row>
    <row r="38" spans="2:22" ht="13.5" customHeight="1">
      <c r="B38" s="326"/>
      <c r="C38" s="327"/>
      <c r="D38" s="327"/>
      <c r="E38" s="328"/>
      <c r="F38" s="326"/>
      <c r="G38" s="327"/>
      <c r="H38" s="327"/>
      <c r="I38" s="327"/>
      <c r="J38" s="327"/>
      <c r="K38" s="327"/>
      <c r="L38" s="327"/>
      <c r="M38" s="327"/>
      <c r="N38" s="327"/>
      <c r="O38" s="327"/>
      <c r="P38" s="327"/>
      <c r="Q38" s="327"/>
      <c r="R38" s="327"/>
      <c r="S38" s="327"/>
      <c r="T38" s="327"/>
      <c r="U38" s="328"/>
      <c r="V38" s="2"/>
    </row>
    <row r="39" spans="2:22" ht="13.5" customHeight="1">
      <c r="B39" s="326"/>
      <c r="C39" s="327"/>
      <c r="D39" s="327"/>
      <c r="E39" s="328"/>
      <c r="F39" s="326"/>
      <c r="G39" s="327"/>
      <c r="H39" s="327"/>
      <c r="I39" s="327"/>
      <c r="J39" s="327"/>
      <c r="K39" s="327"/>
      <c r="L39" s="327"/>
      <c r="M39" s="327"/>
      <c r="N39" s="327"/>
      <c r="O39" s="327"/>
      <c r="P39" s="327"/>
      <c r="Q39" s="327"/>
      <c r="R39" s="327"/>
      <c r="S39" s="327"/>
      <c r="T39" s="327"/>
      <c r="U39" s="328"/>
      <c r="V39" s="2"/>
    </row>
    <row r="40" spans="2:22" ht="13.5" customHeight="1">
      <c r="B40" s="326"/>
      <c r="C40" s="327"/>
      <c r="D40" s="327"/>
      <c r="E40" s="328"/>
      <c r="F40" s="326"/>
      <c r="G40" s="327"/>
      <c r="H40" s="327"/>
      <c r="I40" s="327"/>
      <c r="J40" s="327"/>
      <c r="K40" s="327"/>
      <c r="L40" s="327"/>
      <c r="M40" s="327"/>
      <c r="N40" s="327"/>
      <c r="O40" s="327"/>
      <c r="P40" s="327"/>
      <c r="Q40" s="327"/>
      <c r="R40" s="327"/>
      <c r="S40" s="327"/>
      <c r="T40" s="327"/>
      <c r="U40" s="328"/>
      <c r="V40" s="2"/>
    </row>
    <row r="41" spans="2:22" ht="13.5" customHeight="1">
      <c r="B41" s="326"/>
      <c r="C41" s="327"/>
      <c r="D41" s="327"/>
      <c r="E41" s="328"/>
      <c r="F41" s="326"/>
      <c r="G41" s="327"/>
      <c r="H41" s="327"/>
      <c r="I41" s="327"/>
      <c r="J41" s="327"/>
      <c r="K41" s="327"/>
      <c r="L41" s="327"/>
      <c r="M41" s="327"/>
      <c r="N41" s="327"/>
      <c r="O41" s="327"/>
      <c r="P41" s="327"/>
      <c r="Q41" s="327"/>
      <c r="R41" s="327"/>
      <c r="S41" s="327"/>
      <c r="T41" s="327"/>
      <c r="U41" s="328"/>
      <c r="V41" s="2"/>
    </row>
    <row r="42" spans="2:22" ht="13.5" customHeight="1">
      <c r="B42" s="329"/>
      <c r="C42" s="330"/>
      <c r="D42" s="330"/>
      <c r="E42" s="331"/>
      <c r="F42" s="329"/>
      <c r="G42" s="330"/>
      <c r="H42" s="330"/>
      <c r="I42" s="330"/>
      <c r="J42" s="330"/>
      <c r="K42" s="330"/>
      <c r="L42" s="330"/>
      <c r="M42" s="330"/>
      <c r="N42" s="330"/>
      <c r="O42" s="330"/>
      <c r="P42" s="330"/>
      <c r="Q42" s="330"/>
      <c r="R42" s="330"/>
      <c r="S42" s="330"/>
      <c r="T42" s="330"/>
      <c r="U42" s="331"/>
      <c r="V42" s="2"/>
    </row>
    <row r="43" spans="2:22" ht="13.5" customHeight="1">
      <c r="B43" s="332" t="s">
        <v>79</v>
      </c>
      <c r="C43" s="333"/>
      <c r="D43" s="333"/>
      <c r="E43" s="333"/>
      <c r="F43" s="333"/>
      <c r="G43" s="333"/>
      <c r="H43" s="333"/>
      <c r="I43" s="333"/>
      <c r="J43" s="333"/>
      <c r="K43" s="333"/>
      <c r="L43" s="333"/>
      <c r="M43" s="333"/>
      <c r="N43" s="333"/>
      <c r="O43" s="333"/>
      <c r="P43" s="333"/>
      <c r="Q43" s="333"/>
      <c r="R43" s="333"/>
      <c r="S43" s="333"/>
      <c r="T43" s="333"/>
      <c r="U43" s="334"/>
      <c r="V43" s="2"/>
    </row>
    <row r="44" spans="2:22" ht="13.5" customHeight="1">
      <c r="B44" s="317"/>
      <c r="C44" s="318"/>
      <c r="D44" s="318"/>
      <c r="E44" s="318"/>
      <c r="F44" s="318"/>
      <c r="G44" s="318"/>
      <c r="H44" s="318"/>
      <c r="I44" s="318"/>
      <c r="J44" s="318"/>
      <c r="K44" s="318"/>
      <c r="L44" s="318"/>
      <c r="M44" s="318"/>
      <c r="N44" s="318"/>
      <c r="O44" s="318"/>
      <c r="P44" s="318"/>
      <c r="Q44" s="318"/>
      <c r="R44" s="318"/>
      <c r="S44" s="318"/>
      <c r="T44" s="318"/>
      <c r="U44" s="319"/>
      <c r="V44" s="2"/>
    </row>
    <row r="45" spans="2:22" ht="13.5" customHeight="1">
      <c r="B45" s="295"/>
      <c r="C45" s="251"/>
      <c r="D45" s="251"/>
      <c r="E45" s="251"/>
      <c r="F45" s="251"/>
      <c r="G45" s="251"/>
      <c r="H45" s="251"/>
      <c r="I45" s="251"/>
      <c r="J45" s="251"/>
      <c r="K45" s="251"/>
      <c r="L45" s="251"/>
      <c r="M45" s="251"/>
      <c r="N45" s="251"/>
      <c r="O45" s="251"/>
      <c r="P45" s="251"/>
      <c r="Q45" s="251"/>
      <c r="R45" s="251"/>
      <c r="S45" s="251"/>
      <c r="T45" s="251"/>
      <c r="U45" s="296"/>
      <c r="V45" s="2"/>
    </row>
    <row r="46" spans="2:22" ht="13.5" customHeight="1">
      <c r="B46" s="295"/>
      <c r="C46" s="251"/>
      <c r="D46" s="251"/>
      <c r="E46" s="251"/>
      <c r="F46" s="251"/>
      <c r="G46" s="251"/>
      <c r="H46" s="251"/>
      <c r="I46" s="251"/>
      <c r="J46" s="251"/>
      <c r="K46" s="251"/>
      <c r="L46" s="251"/>
      <c r="M46" s="251"/>
      <c r="N46" s="251"/>
      <c r="O46" s="251"/>
      <c r="P46" s="251"/>
      <c r="Q46" s="251"/>
      <c r="R46" s="251"/>
      <c r="S46" s="251"/>
      <c r="T46" s="251"/>
      <c r="U46" s="296"/>
      <c r="V46" s="2"/>
    </row>
    <row r="47" spans="2:22" ht="13.5" customHeight="1">
      <c r="B47" s="295"/>
      <c r="C47" s="251"/>
      <c r="D47" s="251"/>
      <c r="E47" s="251"/>
      <c r="F47" s="251"/>
      <c r="G47" s="251"/>
      <c r="H47" s="251"/>
      <c r="I47" s="251"/>
      <c r="J47" s="251"/>
      <c r="K47" s="251"/>
      <c r="L47" s="251"/>
      <c r="M47" s="251"/>
      <c r="N47" s="251"/>
      <c r="O47" s="251"/>
      <c r="P47" s="251"/>
      <c r="Q47" s="251"/>
      <c r="R47" s="251"/>
      <c r="S47" s="251"/>
      <c r="T47" s="251"/>
      <c r="U47" s="296"/>
      <c r="V47" s="2"/>
    </row>
    <row r="48" spans="2:22" ht="13.5" customHeight="1">
      <c r="B48" s="314"/>
      <c r="C48" s="315"/>
      <c r="D48" s="315"/>
      <c r="E48" s="315"/>
      <c r="F48" s="315"/>
      <c r="G48" s="315"/>
      <c r="H48" s="315"/>
      <c r="I48" s="315"/>
      <c r="J48" s="315"/>
      <c r="K48" s="315"/>
      <c r="L48" s="315"/>
      <c r="M48" s="315"/>
      <c r="N48" s="315"/>
      <c r="O48" s="315"/>
      <c r="P48" s="315"/>
      <c r="Q48" s="315"/>
      <c r="R48" s="315"/>
      <c r="S48" s="315"/>
      <c r="T48" s="315"/>
      <c r="U48" s="316"/>
      <c r="V48" s="2"/>
    </row>
    <row r="49" spans="3:22">
      <c r="V49" s="2"/>
    </row>
    <row r="50" spans="3:22">
      <c r="C50" s="2"/>
      <c r="D50" s="2"/>
      <c r="E50" s="2"/>
      <c r="F50" s="2"/>
      <c r="G50" s="2"/>
      <c r="H50" s="2"/>
      <c r="I50" s="2"/>
      <c r="J50" s="2"/>
      <c r="K50" s="2"/>
      <c r="L50" s="2"/>
      <c r="M50" s="2"/>
      <c r="N50" s="2"/>
      <c r="O50" s="2"/>
      <c r="P50" s="2"/>
      <c r="Q50" s="2"/>
      <c r="R50" s="2"/>
      <c r="S50" s="2"/>
      <c r="T50" s="2"/>
      <c r="U50" s="2"/>
      <c r="V50" s="2"/>
    </row>
  </sheetData>
  <mergeCells count="98">
    <mergeCell ref="B42:E42"/>
    <mergeCell ref="F42:U42"/>
    <mergeCell ref="B43:U43"/>
    <mergeCell ref="B44:U48"/>
    <mergeCell ref="B39:E39"/>
    <mergeCell ref="F39:U39"/>
    <mergeCell ref="B40:E40"/>
    <mergeCell ref="F40:U40"/>
    <mergeCell ref="B41:E41"/>
    <mergeCell ref="F41:U41"/>
    <mergeCell ref="B36:E36"/>
    <mergeCell ref="F36:U36"/>
    <mergeCell ref="B37:E37"/>
    <mergeCell ref="F37:U37"/>
    <mergeCell ref="B38:E38"/>
    <mergeCell ref="F38:U38"/>
    <mergeCell ref="C32:F32"/>
    <mergeCell ref="G32:R32"/>
    <mergeCell ref="S32:U32"/>
    <mergeCell ref="C33:F33"/>
    <mergeCell ref="G33:R33"/>
    <mergeCell ref="S33:U33"/>
    <mergeCell ref="C30:F30"/>
    <mergeCell ref="G30:R30"/>
    <mergeCell ref="S30:U30"/>
    <mergeCell ref="C31:F31"/>
    <mergeCell ref="G31:R31"/>
    <mergeCell ref="S31:U31"/>
    <mergeCell ref="C28:F28"/>
    <mergeCell ref="G28:R28"/>
    <mergeCell ref="S28:U28"/>
    <mergeCell ref="C29:F29"/>
    <mergeCell ref="G29:R29"/>
    <mergeCell ref="S29:U29"/>
    <mergeCell ref="C26:F26"/>
    <mergeCell ref="G26:R26"/>
    <mergeCell ref="S26:U26"/>
    <mergeCell ref="C27:F27"/>
    <mergeCell ref="G27:R27"/>
    <mergeCell ref="S27:U27"/>
    <mergeCell ref="C24:F24"/>
    <mergeCell ref="G24:R24"/>
    <mergeCell ref="S24:U24"/>
    <mergeCell ref="C25:F25"/>
    <mergeCell ref="G25:R25"/>
    <mergeCell ref="S25:U25"/>
    <mergeCell ref="C21:F21"/>
    <mergeCell ref="G21:R21"/>
    <mergeCell ref="S21:U21"/>
    <mergeCell ref="B22:B33"/>
    <mergeCell ref="C22:F22"/>
    <mergeCell ref="G22:R22"/>
    <mergeCell ref="S22:U22"/>
    <mergeCell ref="C23:F23"/>
    <mergeCell ref="G23:R23"/>
    <mergeCell ref="S23:U23"/>
    <mergeCell ref="B10:B21"/>
    <mergeCell ref="C10:F10"/>
    <mergeCell ref="G10:R10"/>
    <mergeCell ref="S10:U10"/>
    <mergeCell ref="C11:F11"/>
    <mergeCell ref="G11:R11"/>
    <mergeCell ref="C19:F19"/>
    <mergeCell ref="G19:R19"/>
    <mergeCell ref="S19:U19"/>
    <mergeCell ref="C20:F20"/>
    <mergeCell ref="G20:R20"/>
    <mergeCell ref="S20:U20"/>
    <mergeCell ref="C17:F17"/>
    <mergeCell ref="G17:R17"/>
    <mergeCell ref="S17:U17"/>
    <mergeCell ref="C18:F18"/>
    <mergeCell ref="G18:R18"/>
    <mergeCell ref="S18:U18"/>
    <mergeCell ref="C15:F15"/>
    <mergeCell ref="G15:R15"/>
    <mergeCell ref="S15:U15"/>
    <mergeCell ref="C16:F16"/>
    <mergeCell ref="G16:R16"/>
    <mergeCell ref="S16:U16"/>
    <mergeCell ref="C13:F13"/>
    <mergeCell ref="G13:R13"/>
    <mergeCell ref="S13:U13"/>
    <mergeCell ref="C14:F14"/>
    <mergeCell ref="G14:R14"/>
    <mergeCell ref="S14:U14"/>
    <mergeCell ref="S11:U11"/>
    <mergeCell ref="C12:F12"/>
    <mergeCell ref="G12:R12"/>
    <mergeCell ref="S12:U12"/>
    <mergeCell ref="C1:U1"/>
    <mergeCell ref="L5:N5"/>
    <mergeCell ref="O5:U5"/>
    <mergeCell ref="L6:N6"/>
    <mergeCell ref="O6:U6"/>
    <mergeCell ref="C9:F9"/>
    <mergeCell ref="G9:R9"/>
    <mergeCell ref="S9:U9"/>
  </mergeCells>
  <phoneticPr fontId="1"/>
  <printOptions horizontalCentered="1"/>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22"/>
  <sheetViews>
    <sheetView view="pageBreakPreview" zoomScale="60" zoomScaleNormal="100" workbookViewId="0">
      <selection activeCell="G11" sqref="G11"/>
    </sheetView>
  </sheetViews>
  <sheetFormatPr defaultRowHeight="13"/>
  <cols>
    <col min="1" max="1" width="2.58203125" style="1" customWidth="1"/>
    <col min="2" max="2" width="10.08203125" style="1" customWidth="1"/>
    <col min="3" max="3" width="23.5" style="1" customWidth="1"/>
    <col min="4" max="4" width="28.08203125" style="1" customWidth="1"/>
    <col min="5" max="6" width="9.75" style="1" customWidth="1"/>
    <col min="7" max="8" width="8.58203125" style="1"/>
    <col min="9" max="9" width="3" style="1" customWidth="1"/>
    <col min="10" max="256" width="8.58203125" style="1"/>
    <col min="257" max="257" width="4.25" style="1" customWidth="1"/>
    <col min="258" max="258" width="23.5" style="1" customWidth="1"/>
    <col min="259" max="259" width="28.08203125" style="1" customWidth="1"/>
    <col min="260" max="262" width="9.75" style="1" customWidth="1"/>
    <col min="263" max="264" width="8.58203125" style="1"/>
    <col min="265" max="265" width="3" style="1" customWidth="1"/>
    <col min="266" max="512" width="8.58203125" style="1"/>
    <col min="513" max="513" width="4.25" style="1" customWidth="1"/>
    <col min="514" max="514" width="23.5" style="1" customWidth="1"/>
    <col min="515" max="515" width="28.08203125" style="1" customWidth="1"/>
    <col min="516" max="518" width="9.75" style="1" customWidth="1"/>
    <col min="519" max="520" width="8.58203125" style="1"/>
    <col min="521" max="521" width="3" style="1" customWidth="1"/>
    <col min="522" max="768" width="8.58203125" style="1"/>
    <col min="769" max="769" width="4.25" style="1" customWidth="1"/>
    <col min="770" max="770" width="23.5" style="1" customWidth="1"/>
    <col min="771" max="771" width="28.08203125" style="1" customWidth="1"/>
    <col min="772" max="774" width="9.75" style="1" customWidth="1"/>
    <col min="775" max="776" width="8.58203125" style="1"/>
    <col min="777" max="777" width="3" style="1" customWidth="1"/>
    <col min="778" max="1024" width="8.58203125" style="1"/>
    <col min="1025" max="1025" width="4.25" style="1" customWidth="1"/>
    <col min="1026" max="1026" width="23.5" style="1" customWidth="1"/>
    <col min="1027" max="1027" width="28.08203125" style="1" customWidth="1"/>
    <col min="1028" max="1030" width="9.75" style="1" customWidth="1"/>
    <col min="1031" max="1032" width="8.58203125" style="1"/>
    <col min="1033" max="1033" width="3" style="1" customWidth="1"/>
    <col min="1034" max="1280" width="8.58203125" style="1"/>
    <col min="1281" max="1281" width="4.25" style="1" customWidth="1"/>
    <col min="1282" max="1282" width="23.5" style="1" customWidth="1"/>
    <col min="1283" max="1283" width="28.08203125" style="1" customWidth="1"/>
    <col min="1284" max="1286" width="9.75" style="1" customWidth="1"/>
    <col min="1287" max="1288" width="8.58203125" style="1"/>
    <col min="1289" max="1289" width="3" style="1" customWidth="1"/>
    <col min="1290" max="1536" width="8.58203125" style="1"/>
    <col min="1537" max="1537" width="4.25" style="1" customWidth="1"/>
    <col min="1538" max="1538" width="23.5" style="1" customWidth="1"/>
    <col min="1539" max="1539" width="28.08203125" style="1" customWidth="1"/>
    <col min="1540" max="1542" width="9.75" style="1" customWidth="1"/>
    <col min="1543" max="1544" width="8.58203125" style="1"/>
    <col min="1545" max="1545" width="3" style="1" customWidth="1"/>
    <col min="1546" max="1792" width="8.58203125" style="1"/>
    <col min="1793" max="1793" width="4.25" style="1" customWidth="1"/>
    <col min="1794" max="1794" width="23.5" style="1" customWidth="1"/>
    <col min="1795" max="1795" width="28.08203125" style="1" customWidth="1"/>
    <col min="1796" max="1798" width="9.75" style="1" customWidth="1"/>
    <col min="1799" max="1800" width="8.58203125" style="1"/>
    <col min="1801" max="1801" width="3" style="1" customWidth="1"/>
    <col min="1802" max="2048" width="8.58203125" style="1"/>
    <col min="2049" max="2049" width="4.25" style="1" customWidth="1"/>
    <col min="2050" max="2050" width="23.5" style="1" customWidth="1"/>
    <col min="2051" max="2051" width="28.08203125" style="1" customWidth="1"/>
    <col min="2052" max="2054" width="9.75" style="1" customWidth="1"/>
    <col min="2055" max="2056" width="8.58203125" style="1"/>
    <col min="2057" max="2057" width="3" style="1" customWidth="1"/>
    <col min="2058" max="2304" width="8.58203125" style="1"/>
    <col min="2305" max="2305" width="4.25" style="1" customWidth="1"/>
    <col min="2306" max="2306" width="23.5" style="1" customWidth="1"/>
    <col min="2307" max="2307" width="28.08203125" style="1" customWidth="1"/>
    <col min="2308" max="2310" width="9.75" style="1" customWidth="1"/>
    <col min="2311" max="2312" width="8.58203125" style="1"/>
    <col min="2313" max="2313" width="3" style="1" customWidth="1"/>
    <col min="2314" max="2560" width="8.58203125" style="1"/>
    <col min="2561" max="2561" width="4.25" style="1" customWidth="1"/>
    <col min="2562" max="2562" width="23.5" style="1" customWidth="1"/>
    <col min="2563" max="2563" width="28.08203125" style="1" customWidth="1"/>
    <col min="2564" max="2566" width="9.75" style="1" customWidth="1"/>
    <col min="2567" max="2568" width="8.58203125" style="1"/>
    <col min="2569" max="2569" width="3" style="1" customWidth="1"/>
    <col min="2570" max="2816" width="8.58203125" style="1"/>
    <col min="2817" max="2817" width="4.25" style="1" customWidth="1"/>
    <col min="2818" max="2818" width="23.5" style="1" customWidth="1"/>
    <col min="2819" max="2819" width="28.08203125" style="1" customWidth="1"/>
    <col min="2820" max="2822" width="9.75" style="1" customWidth="1"/>
    <col min="2823" max="2824" width="8.58203125" style="1"/>
    <col min="2825" max="2825" width="3" style="1" customWidth="1"/>
    <col min="2826" max="3072" width="8.58203125" style="1"/>
    <col min="3073" max="3073" width="4.25" style="1" customWidth="1"/>
    <col min="3074" max="3074" width="23.5" style="1" customWidth="1"/>
    <col min="3075" max="3075" width="28.08203125" style="1" customWidth="1"/>
    <col min="3076" max="3078" width="9.75" style="1" customWidth="1"/>
    <col min="3079" max="3080" width="8.58203125" style="1"/>
    <col min="3081" max="3081" width="3" style="1" customWidth="1"/>
    <col min="3082" max="3328" width="8.58203125" style="1"/>
    <col min="3329" max="3329" width="4.25" style="1" customWidth="1"/>
    <col min="3330" max="3330" width="23.5" style="1" customWidth="1"/>
    <col min="3331" max="3331" width="28.08203125" style="1" customWidth="1"/>
    <col min="3332" max="3334" width="9.75" style="1" customWidth="1"/>
    <col min="3335" max="3336" width="8.58203125" style="1"/>
    <col min="3337" max="3337" width="3" style="1" customWidth="1"/>
    <col min="3338" max="3584" width="8.58203125" style="1"/>
    <col min="3585" max="3585" width="4.25" style="1" customWidth="1"/>
    <col min="3586" max="3586" width="23.5" style="1" customWidth="1"/>
    <col min="3587" max="3587" width="28.08203125" style="1" customWidth="1"/>
    <col min="3588" max="3590" width="9.75" style="1" customWidth="1"/>
    <col min="3591" max="3592" width="8.58203125" style="1"/>
    <col min="3593" max="3593" width="3" style="1" customWidth="1"/>
    <col min="3594" max="3840" width="8.58203125" style="1"/>
    <col min="3841" max="3841" width="4.25" style="1" customWidth="1"/>
    <col min="3842" max="3842" width="23.5" style="1" customWidth="1"/>
    <col min="3843" max="3843" width="28.08203125" style="1" customWidth="1"/>
    <col min="3844" max="3846" width="9.75" style="1" customWidth="1"/>
    <col min="3847" max="3848" width="8.58203125" style="1"/>
    <col min="3849" max="3849" width="3" style="1" customWidth="1"/>
    <col min="3850" max="4096" width="8.58203125" style="1"/>
    <col min="4097" max="4097" width="4.25" style="1" customWidth="1"/>
    <col min="4098" max="4098" width="23.5" style="1" customWidth="1"/>
    <col min="4099" max="4099" width="28.08203125" style="1" customWidth="1"/>
    <col min="4100" max="4102" width="9.75" style="1" customWidth="1"/>
    <col min="4103" max="4104" width="8.58203125" style="1"/>
    <col min="4105" max="4105" width="3" style="1" customWidth="1"/>
    <col min="4106" max="4352" width="8.58203125" style="1"/>
    <col min="4353" max="4353" width="4.25" style="1" customWidth="1"/>
    <col min="4354" max="4354" width="23.5" style="1" customWidth="1"/>
    <col min="4355" max="4355" width="28.08203125" style="1" customWidth="1"/>
    <col min="4356" max="4358" width="9.75" style="1" customWidth="1"/>
    <col min="4359" max="4360" width="8.58203125" style="1"/>
    <col min="4361" max="4361" width="3" style="1" customWidth="1"/>
    <col min="4362" max="4608" width="8.58203125" style="1"/>
    <col min="4609" max="4609" width="4.25" style="1" customWidth="1"/>
    <col min="4610" max="4610" width="23.5" style="1" customWidth="1"/>
    <col min="4611" max="4611" width="28.08203125" style="1" customWidth="1"/>
    <col min="4612" max="4614" width="9.75" style="1" customWidth="1"/>
    <col min="4615" max="4616" width="8.58203125" style="1"/>
    <col min="4617" max="4617" width="3" style="1" customWidth="1"/>
    <col min="4618" max="4864" width="8.58203125" style="1"/>
    <col min="4865" max="4865" width="4.25" style="1" customWidth="1"/>
    <col min="4866" max="4866" width="23.5" style="1" customWidth="1"/>
    <col min="4867" max="4867" width="28.08203125" style="1" customWidth="1"/>
    <col min="4868" max="4870" width="9.75" style="1" customWidth="1"/>
    <col min="4871" max="4872" width="8.58203125" style="1"/>
    <col min="4873" max="4873" width="3" style="1" customWidth="1"/>
    <col min="4874" max="5120" width="8.58203125" style="1"/>
    <col min="5121" max="5121" width="4.25" style="1" customWidth="1"/>
    <col min="5122" max="5122" width="23.5" style="1" customWidth="1"/>
    <col min="5123" max="5123" width="28.08203125" style="1" customWidth="1"/>
    <col min="5124" max="5126" width="9.75" style="1" customWidth="1"/>
    <col min="5127" max="5128" width="8.58203125" style="1"/>
    <col min="5129" max="5129" width="3" style="1" customWidth="1"/>
    <col min="5130" max="5376" width="8.58203125" style="1"/>
    <col min="5377" max="5377" width="4.25" style="1" customWidth="1"/>
    <col min="5378" max="5378" width="23.5" style="1" customWidth="1"/>
    <col min="5379" max="5379" width="28.08203125" style="1" customWidth="1"/>
    <col min="5380" max="5382" width="9.75" style="1" customWidth="1"/>
    <col min="5383" max="5384" width="8.58203125" style="1"/>
    <col min="5385" max="5385" width="3" style="1" customWidth="1"/>
    <col min="5386" max="5632" width="8.58203125" style="1"/>
    <col min="5633" max="5633" width="4.25" style="1" customWidth="1"/>
    <col min="5634" max="5634" width="23.5" style="1" customWidth="1"/>
    <col min="5635" max="5635" width="28.08203125" style="1" customWidth="1"/>
    <col min="5636" max="5638" width="9.75" style="1" customWidth="1"/>
    <col min="5639" max="5640" width="8.58203125" style="1"/>
    <col min="5641" max="5641" width="3" style="1" customWidth="1"/>
    <col min="5642" max="5888" width="8.58203125" style="1"/>
    <col min="5889" max="5889" width="4.25" style="1" customWidth="1"/>
    <col min="5890" max="5890" width="23.5" style="1" customWidth="1"/>
    <col min="5891" max="5891" width="28.08203125" style="1" customWidth="1"/>
    <col min="5892" max="5894" width="9.75" style="1" customWidth="1"/>
    <col min="5895" max="5896" width="8.58203125" style="1"/>
    <col min="5897" max="5897" width="3" style="1" customWidth="1"/>
    <col min="5898" max="6144" width="8.58203125" style="1"/>
    <col min="6145" max="6145" width="4.25" style="1" customWidth="1"/>
    <col min="6146" max="6146" width="23.5" style="1" customWidth="1"/>
    <col min="6147" max="6147" width="28.08203125" style="1" customWidth="1"/>
    <col min="6148" max="6150" width="9.75" style="1" customWidth="1"/>
    <col min="6151" max="6152" width="8.58203125" style="1"/>
    <col min="6153" max="6153" width="3" style="1" customWidth="1"/>
    <col min="6154" max="6400" width="8.58203125" style="1"/>
    <col min="6401" max="6401" width="4.25" style="1" customWidth="1"/>
    <col min="6402" max="6402" width="23.5" style="1" customWidth="1"/>
    <col min="6403" max="6403" width="28.08203125" style="1" customWidth="1"/>
    <col min="6404" max="6406" width="9.75" style="1" customWidth="1"/>
    <col min="6407" max="6408" width="8.58203125" style="1"/>
    <col min="6409" max="6409" width="3" style="1" customWidth="1"/>
    <col min="6410" max="6656" width="8.58203125" style="1"/>
    <col min="6657" max="6657" width="4.25" style="1" customWidth="1"/>
    <col min="6658" max="6658" width="23.5" style="1" customWidth="1"/>
    <col min="6659" max="6659" width="28.08203125" style="1" customWidth="1"/>
    <col min="6660" max="6662" width="9.75" style="1" customWidth="1"/>
    <col min="6663" max="6664" width="8.58203125" style="1"/>
    <col min="6665" max="6665" width="3" style="1" customWidth="1"/>
    <col min="6666" max="6912" width="8.58203125" style="1"/>
    <col min="6913" max="6913" width="4.25" style="1" customWidth="1"/>
    <col min="6914" max="6914" width="23.5" style="1" customWidth="1"/>
    <col min="6915" max="6915" width="28.08203125" style="1" customWidth="1"/>
    <col min="6916" max="6918" width="9.75" style="1" customWidth="1"/>
    <col min="6919" max="6920" width="8.58203125" style="1"/>
    <col min="6921" max="6921" width="3" style="1" customWidth="1"/>
    <col min="6922" max="7168" width="8.58203125" style="1"/>
    <col min="7169" max="7169" width="4.25" style="1" customWidth="1"/>
    <col min="7170" max="7170" width="23.5" style="1" customWidth="1"/>
    <col min="7171" max="7171" width="28.08203125" style="1" customWidth="1"/>
    <col min="7172" max="7174" width="9.75" style="1" customWidth="1"/>
    <col min="7175" max="7176" width="8.58203125" style="1"/>
    <col min="7177" max="7177" width="3" style="1" customWidth="1"/>
    <col min="7178" max="7424" width="8.58203125" style="1"/>
    <col min="7425" max="7425" width="4.25" style="1" customWidth="1"/>
    <col min="7426" max="7426" width="23.5" style="1" customWidth="1"/>
    <col min="7427" max="7427" width="28.08203125" style="1" customWidth="1"/>
    <col min="7428" max="7430" width="9.75" style="1" customWidth="1"/>
    <col min="7431" max="7432" width="8.58203125" style="1"/>
    <col min="7433" max="7433" width="3" style="1" customWidth="1"/>
    <col min="7434" max="7680" width="8.58203125" style="1"/>
    <col min="7681" max="7681" width="4.25" style="1" customWidth="1"/>
    <col min="7682" max="7682" width="23.5" style="1" customWidth="1"/>
    <col min="7683" max="7683" width="28.08203125" style="1" customWidth="1"/>
    <col min="7684" max="7686" width="9.75" style="1" customWidth="1"/>
    <col min="7687" max="7688" width="8.58203125" style="1"/>
    <col min="7689" max="7689" width="3" style="1" customWidth="1"/>
    <col min="7690" max="7936" width="8.58203125" style="1"/>
    <col min="7937" max="7937" width="4.25" style="1" customWidth="1"/>
    <col min="7938" max="7938" width="23.5" style="1" customWidth="1"/>
    <col min="7939" max="7939" width="28.08203125" style="1" customWidth="1"/>
    <col min="7940" max="7942" width="9.75" style="1" customWidth="1"/>
    <col min="7943" max="7944" width="8.58203125" style="1"/>
    <col min="7945" max="7945" width="3" style="1" customWidth="1"/>
    <col min="7946" max="8192" width="8.58203125" style="1"/>
    <col min="8193" max="8193" width="4.25" style="1" customWidth="1"/>
    <col min="8194" max="8194" width="23.5" style="1" customWidth="1"/>
    <col min="8195" max="8195" width="28.08203125" style="1" customWidth="1"/>
    <col min="8196" max="8198" width="9.75" style="1" customWidth="1"/>
    <col min="8199" max="8200" width="8.58203125" style="1"/>
    <col min="8201" max="8201" width="3" style="1" customWidth="1"/>
    <col min="8202" max="8448" width="8.58203125" style="1"/>
    <col min="8449" max="8449" width="4.25" style="1" customWidth="1"/>
    <col min="8450" max="8450" width="23.5" style="1" customWidth="1"/>
    <col min="8451" max="8451" width="28.08203125" style="1" customWidth="1"/>
    <col min="8452" max="8454" width="9.75" style="1" customWidth="1"/>
    <col min="8455" max="8456" width="8.58203125" style="1"/>
    <col min="8457" max="8457" width="3" style="1" customWidth="1"/>
    <col min="8458" max="8704" width="8.58203125" style="1"/>
    <col min="8705" max="8705" width="4.25" style="1" customWidth="1"/>
    <col min="8706" max="8706" width="23.5" style="1" customWidth="1"/>
    <col min="8707" max="8707" width="28.08203125" style="1" customWidth="1"/>
    <col min="8708" max="8710" width="9.75" style="1" customWidth="1"/>
    <col min="8711" max="8712" width="8.58203125" style="1"/>
    <col min="8713" max="8713" width="3" style="1" customWidth="1"/>
    <col min="8714" max="8960" width="8.58203125" style="1"/>
    <col min="8961" max="8961" width="4.25" style="1" customWidth="1"/>
    <col min="8962" max="8962" width="23.5" style="1" customWidth="1"/>
    <col min="8963" max="8963" width="28.08203125" style="1" customWidth="1"/>
    <col min="8964" max="8966" width="9.75" style="1" customWidth="1"/>
    <col min="8967" max="8968" width="8.58203125" style="1"/>
    <col min="8969" max="8969" width="3" style="1" customWidth="1"/>
    <col min="8970" max="9216" width="8.58203125" style="1"/>
    <col min="9217" max="9217" width="4.25" style="1" customWidth="1"/>
    <col min="9218" max="9218" width="23.5" style="1" customWidth="1"/>
    <col min="9219" max="9219" width="28.08203125" style="1" customWidth="1"/>
    <col min="9220" max="9222" width="9.75" style="1" customWidth="1"/>
    <col min="9223" max="9224" width="8.58203125" style="1"/>
    <col min="9225" max="9225" width="3" style="1" customWidth="1"/>
    <col min="9226" max="9472" width="8.58203125" style="1"/>
    <col min="9473" max="9473" width="4.25" style="1" customWidth="1"/>
    <col min="9474" max="9474" width="23.5" style="1" customWidth="1"/>
    <col min="9475" max="9475" width="28.08203125" style="1" customWidth="1"/>
    <col min="9476" max="9478" width="9.75" style="1" customWidth="1"/>
    <col min="9479" max="9480" width="8.58203125" style="1"/>
    <col min="9481" max="9481" width="3" style="1" customWidth="1"/>
    <col min="9482" max="9728" width="8.58203125" style="1"/>
    <col min="9729" max="9729" width="4.25" style="1" customWidth="1"/>
    <col min="9730" max="9730" width="23.5" style="1" customWidth="1"/>
    <col min="9731" max="9731" width="28.08203125" style="1" customWidth="1"/>
    <col min="9732" max="9734" width="9.75" style="1" customWidth="1"/>
    <col min="9735" max="9736" width="8.58203125" style="1"/>
    <col min="9737" max="9737" width="3" style="1" customWidth="1"/>
    <col min="9738" max="9984" width="8.58203125" style="1"/>
    <col min="9985" max="9985" width="4.25" style="1" customWidth="1"/>
    <col min="9986" max="9986" width="23.5" style="1" customWidth="1"/>
    <col min="9987" max="9987" width="28.08203125" style="1" customWidth="1"/>
    <col min="9988" max="9990" width="9.75" style="1" customWidth="1"/>
    <col min="9991" max="9992" width="8.58203125" style="1"/>
    <col min="9993" max="9993" width="3" style="1" customWidth="1"/>
    <col min="9994" max="10240" width="8.58203125" style="1"/>
    <col min="10241" max="10241" width="4.25" style="1" customWidth="1"/>
    <col min="10242" max="10242" width="23.5" style="1" customWidth="1"/>
    <col min="10243" max="10243" width="28.08203125" style="1" customWidth="1"/>
    <col min="10244" max="10246" width="9.75" style="1" customWidth="1"/>
    <col min="10247" max="10248" width="8.58203125" style="1"/>
    <col min="10249" max="10249" width="3" style="1" customWidth="1"/>
    <col min="10250" max="10496" width="8.58203125" style="1"/>
    <col min="10497" max="10497" width="4.25" style="1" customWidth="1"/>
    <col min="10498" max="10498" width="23.5" style="1" customWidth="1"/>
    <col min="10499" max="10499" width="28.08203125" style="1" customWidth="1"/>
    <col min="10500" max="10502" width="9.75" style="1" customWidth="1"/>
    <col min="10503" max="10504" width="8.58203125" style="1"/>
    <col min="10505" max="10505" width="3" style="1" customWidth="1"/>
    <col min="10506" max="10752" width="8.58203125" style="1"/>
    <col min="10753" max="10753" width="4.25" style="1" customWidth="1"/>
    <col min="10754" max="10754" width="23.5" style="1" customWidth="1"/>
    <col min="10755" max="10755" width="28.08203125" style="1" customWidth="1"/>
    <col min="10756" max="10758" width="9.75" style="1" customWidth="1"/>
    <col min="10759" max="10760" width="8.58203125" style="1"/>
    <col min="10761" max="10761" width="3" style="1" customWidth="1"/>
    <col min="10762" max="11008" width="8.58203125" style="1"/>
    <col min="11009" max="11009" width="4.25" style="1" customWidth="1"/>
    <col min="11010" max="11010" width="23.5" style="1" customWidth="1"/>
    <col min="11011" max="11011" width="28.08203125" style="1" customWidth="1"/>
    <col min="11012" max="11014" width="9.75" style="1" customWidth="1"/>
    <col min="11015" max="11016" width="8.58203125" style="1"/>
    <col min="11017" max="11017" width="3" style="1" customWidth="1"/>
    <col min="11018" max="11264" width="8.58203125" style="1"/>
    <col min="11265" max="11265" width="4.25" style="1" customWidth="1"/>
    <col min="11266" max="11266" width="23.5" style="1" customWidth="1"/>
    <col min="11267" max="11267" width="28.08203125" style="1" customWidth="1"/>
    <col min="11268" max="11270" width="9.75" style="1" customWidth="1"/>
    <col min="11271" max="11272" width="8.58203125" style="1"/>
    <col min="11273" max="11273" width="3" style="1" customWidth="1"/>
    <col min="11274" max="11520" width="8.58203125" style="1"/>
    <col min="11521" max="11521" width="4.25" style="1" customWidth="1"/>
    <col min="11522" max="11522" width="23.5" style="1" customWidth="1"/>
    <col min="11523" max="11523" width="28.08203125" style="1" customWidth="1"/>
    <col min="11524" max="11526" width="9.75" style="1" customWidth="1"/>
    <col min="11527" max="11528" width="8.58203125" style="1"/>
    <col min="11529" max="11529" width="3" style="1" customWidth="1"/>
    <col min="11530" max="11776" width="8.58203125" style="1"/>
    <col min="11777" max="11777" width="4.25" style="1" customWidth="1"/>
    <col min="11778" max="11778" width="23.5" style="1" customWidth="1"/>
    <col min="11779" max="11779" width="28.08203125" style="1" customWidth="1"/>
    <col min="11780" max="11782" width="9.75" style="1" customWidth="1"/>
    <col min="11783" max="11784" width="8.58203125" style="1"/>
    <col min="11785" max="11785" width="3" style="1" customWidth="1"/>
    <col min="11786" max="12032" width="8.58203125" style="1"/>
    <col min="12033" max="12033" width="4.25" style="1" customWidth="1"/>
    <col min="12034" max="12034" width="23.5" style="1" customWidth="1"/>
    <col min="12035" max="12035" width="28.08203125" style="1" customWidth="1"/>
    <col min="12036" max="12038" width="9.75" style="1" customWidth="1"/>
    <col min="12039" max="12040" width="8.58203125" style="1"/>
    <col min="12041" max="12041" width="3" style="1" customWidth="1"/>
    <col min="12042" max="12288" width="8.58203125" style="1"/>
    <col min="12289" max="12289" width="4.25" style="1" customWidth="1"/>
    <col min="12290" max="12290" width="23.5" style="1" customWidth="1"/>
    <col min="12291" max="12291" width="28.08203125" style="1" customWidth="1"/>
    <col min="12292" max="12294" width="9.75" style="1" customWidth="1"/>
    <col min="12295" max="12296" width="8.58203125" style="1"/>
    <col min="12297" max="12297" width="3" style="1" customWidth="1"/>
    <col min="12298" max="12544" width="8.58203125" style="1"/>
    <col min="12545" max="12545" width="4.25" style="1" customWidth="1"/>
    <col min="12546" max="12546" width="23.5" style="1" customWidth="1"/>
    <col min="12547" max="12547" width="28.08203125" style="1" customWidth="1"/>
    <col min="12548" max="12550" width="9.75" style="1" customWidth="1"/>
    <col min="12551" max="12552" width="8.58203125" style="1"/>
    <col min="12553" max="12553" width="3" style="1" customWidth="1"/>
    <col min="12554" max="12800" width="8.58203125" style="1"/>
    <col min="12801" max="12801" width="4.25" style="1" customWidth="1"/>
    <col min="12802" max="12802" width="23.5" style="1" customWidth="1"/>
    <col min="12803" max="12803" width="28.08203125" style="1" customWidth="1"/>
    <col min="12804" max="12806" width="9.75" style="1" customWidth="1"/>
    <col min="12807" max="12808" width="8.58203125" style="1"/>
    <col min="12809" max="12809" width="3" style="1" customWidth="1"/>
    <col min="12810" max="13056" width="8.58203125" style="1"/>
    <col min="13057" max="13057" width="4.25" style="1" customWidth="1"/>
    <col min="13058" max="13058" width="23.5" style="1" customWidth="1"/>
    <col min="13059" max="13059" width="28.08203125" style="1" customWidth="1"/>
    <col min="13060" max="13062" width="9.75" style="1" customWidth="1"/>
    <col min="13063" max="13064" width="8.58203125" style="1"/>
    <col min="13065" max="13065" width="3" style="1" customWidth="1"/>
    <col min="13066" max="13312" width="8.58203125" style="1"/>
    <col min="13313" max="13313" width="4.25" style="1" customWidth="1"/>
    <col min="13314" max="13314" width="23.5" style="1" customWidth="1"/>
    <col min="13315" max="13315" width="28.08203125" style="1" customWidth="1"/>
    <col min="13316" max="13318" width="9.75" style="1" customWidth="1"/>
    <col min="13319" max="13320" width="8.58203125" style="1"/>
    <col min="13321" max="13321" width="3" style="1" customWidth="1"/>
    <col min="13322" max="13568" width="8.58203125" style="1"/>
    <col min="13569" max="13569" width="4.25" style="1" customWidth="1"/>
    <col min="13570" max="13570" width="23.5" style="1" customWidth="1"/>
    <col min="13571" max="13571" width="28.08203125" style="1" customWidth="1"/>
    <col min="13572" max="13574" width="9.75" style="1" customWidth="1"/>
    <col min="13575" max="13576" width="8.58203125" style="1"/>
    <col min="13577" max="13577" width="3" style="1" customWidth="1"/>
    <col min="13578" max="13824" width="8.58203125" style="1"/>
    <col min="13825" max="13825" width="4.25" style="1" customWidth="1"/>
    <col min="13826" max="13826" width="23.5" style="1" customWidth="1"/>
    <col min="13827" max="13827" width="28.08203125" style="1" customWidth="1"/>
    <col min="13828" max="13830" width="9.75" style="1" customWidth="1"/>
    <col min="13831" max="13832" width="8.58203125" style="1"/>
    <col min="13833" max="13833" width="3" style="1" customWidth="1"/>
    <col min="13834" max="14080" width="8.58203125" style="1"/>
    <col min="14081" max="14081" width="4.25" style="1" customWidth="1"/>
    <col min="14082" max="14082" width="23.5" style="1" customWidth="1"/>
    <col min="14083" max="14083" width="28.08203125" style="1" customWidth="1"/>
    <col min="14084" max="14086" width="9.75" style="1" customWidth="1"/>
    <col min="14087" max="14088" width="8.58203125" style="1"/>
    <col min="14089" max="14089" width="3" style="1" customWidth="1"/>
    <col min="14090" max="14336" width="8.58203125" style="1"/>
    <col min="14337" max="14337" width="4.25" style="1" customWidth="1"/>
    <col min="14338" max="14338" width="23.5" style="1" customWidth="1"/>
    <col min="14339" max="14339" width="28.08203125" style="1" customWidth="1"/>
    <col min="14340" max="14342" width="9.75" style="1" customWidth="1"/>
    <col min="14343" max="14344" width="8.58203125" style="1"/>
    <col min="14345" max="14345" width="3" style="1" customWidth="1"/>
    <col min="14346" max="14592" width="8.58203125" style="1"/>
    <col min="14593" max="14593" width="4.25" style="1" customWidth="1"/>
    <col min="14594" max="14594" width="23.5" style="1" customWidth="1"/>
    <col min="14595" max="14595" width="28.08203125" style="1" customWidth="1"/>
    <col min="14596" max="14598" width="9.75" style="1" customWidth="1"/>
    <col min="14599" max="14600" width="8.58203125" style="1"/>
    <col min="14601" max="14601" width="3" style="1" customWidth="1"/>
    <col min="14602" max="14848" width="8.58203125" style="1"/>
    <col min="14849" max="14849" width="4.25" style="1" customWidth="1"/>
    <col min="14850" max="14850" width="23.5" style="1" customWidth="1"/>
    <col min="14851" max="14851" width="28.08203125" style="1" customWidth="1"/>
    <col min="14852" max="14854" width="9.75" style="1" customWidth="1"/>
    <col min="14855" max="14856" width="8.58203125" style="1"/>
    <col min="14857" max="14857" width="3" style="1" customWidth="1"/>
    <col min="14858" max="15104" width="8.58203125" style="1"/>
    <col min="15105" max="15105" width="4.25" style="1" customWidth="1"/>
    <col min="15106" max="15106" width="23.5" style="1" customWidth="1"/>
    <col min="15107" max="15107" width="28.08203125" style="1" customWidth="1"/>
    <col min="15108" max="15110" width="9.75" style="1" customWidth="1"/>
    <col min="15111" max="15112" width="8.58203125" style="1"/>
    <col min="15113" max="15113" width="3" style="1" customWidth="1"/>
    <col min="15114" max="15360" width="8.58203125" style="1"/>
    <col min="15361" max="15361" width="4.25" style="1" customWidth="1"/>
    <col min="15362" max="15362" width="23.5" style="1" customWidth="1"/>
    <col min="15363" max="15363" width="28.08203125" style="1" customWidth="1"/>
    <col min="15364" max="15366" width="9.75" style="1" customWidth="1"/>
    <col min="15367" max="15368" width="8.58203125" style="1"/>
    <col min="15369" max="15369" width="3" style="1" customWidth="1"/>
    <col min="15370" max="15616" width="8.58203125" style="1"/>
    <col min="15617" max="15617" width="4.25" style="1" customWidth="1"/>
    <col min="15618" max="15618" width="23.5" style="1" customWidth="1"/>
    <col min="15619" max="15619" width="28.08203125" style="1" customWidth="1"/>
    <col min="15620" max="15622" width="9.75" style="1" customWidth="1"/>
    <col min="15623" max="15624" width="8.58203125" style="1"/>
    <col min="15625" max="15625" width="3" style="1" customWidth="1"/>
    <col min="15626" max="15872" width="8.58203125" style="1"/>
    <col min="15873" max="15873" width="4.25" style="1" customWidth="1"/>
    <col min="15874" max="15874" width="23.5" style="1" customWidth="1"/>
    <col min="15875" max="15875" width="28.08203125" style="1" customWidth="1"/>
    <col min="15876" max="15878" width="9.75" style="1" customWidth="1"/>
    <col min="15879" max="15880" width="8.58203125" style="1"/>
    <col min="15881" max="15881" width="3" style="1" customWidth="1"/>
    <col min="15882" max="16128" width="8.58203125" style="1"/>
    <col min="16129" max="16129" width="4.25" style="1" customWidth="1"/>
    <col min="16130" max="16130" width="23.5" style="1" customWidth="1"/>
    <col min="16131" max="16131" width="28.08203125" style="1" customWidth="1"/>
    <col min="16132" max="16134" width="9.75" style="1" customWidth="1"/>
    <col min="16135" max="16136" width="8.58203125" style="1"/>
    <col min="16137" max="16137" width="3" style="1" customWidth="1"/>
    <col min="16138" max="16384" width="8.58203125" style="1"/>
  </cols>
  <sheetData>
    <row r="2" spans="2:8" ht="30" customHeight="1">
      <c r="B2" s="342" t="s">
        <v>110</v>
      </c>
      <c r="C2" s="342"/>
      <c r="D2" s="342"/>
      <c r="E2" s="342"/>
      <c r="F2" s="342"/>
    </row>
    <row r="3" spans="2:8" ht="30" customHeight="1">
      <c r="B3" s="50"/>
      <c r="C3" s="50"/>
      <c r="D3" s="50"/>
      <c r="E3" s="50"/>
      <c r="F3" s="50"/>
    </row>
    <row r="4" spans="2:8" ht="30" customHeight="1">
      <c r="B4" s="166" t="s">
        <v>97</v>
      </c>
      <c r="C4" s="167"/>
      <c r="D4" s="343">
        <f>提出書類確認リスト!$D$8</f>
        <v>0</v>
      </c>
      <c r="E4" s="344"/>
      <c r="F4" s="345"/>
    </row>
    <row r="5" spans="2:8" ht="30" customHeight="1">
      <c r="B5" s="50"/>
      <c r="C5" s="50"/>
      <c r="D5" s="50"/>
      <c r="E5" s="346"/>
      <c r="F5" s="346"/>
    </row>
    <row r="6" spans="2:8" ht="20.149999999999999" customHeight="1"/>
    <row r="7" spans="2:8" ht="25" customHeight="1">
      <c r="B7" s="3"/>
      <c r="C7" s="166" t="s">
        <v>74</v>
      </c>
      <c r="D7" s="167"/>
      <c r="E7" s="3" t="s">
        <v>80</v>
      </c>
      <c r="F7" s="3" t="s">
        <v>81</v>
      </c>
      <c r="G7" s="3" t="s">
        <v>351</v>
      </c>
    </row>
    <row r="8" spans="2:8" s="52" customFormat="1" ht="36" customHeight="1">
      <c r="B8" s="335" t="s">
        <v>134</v>
      </c>
      <c r="C8" s="338" t="s">
        <v>135</v>
      </c>
      <c r="D8" s="339"/>
      <c r="E8" s="5"/>
      <c r="F8" s="5"/>
      <c r="G8" s="133"/>
      <c r="H8" s="1"/>
    </row>
    <row r="9" spans="2:8" s="52" customFormat="1" ht="48.5" customHeight="1">
      <c r="B9" s="336"/>
      <c r="C9" s="338" t="s">
        <v>136</v>
      </c>
      <c r="D9" s="339"/>
      <c r="E9" s="5"/>
      <c r="F9" s="5"/>
      <c r="G9" s="134" t="s">
        <v>352</v>
      </c>
      <c r="H9" s="1"/>
    </row>
    <row r="10" spans="2:8" s="52" customFormat="1" ht="30.5" customHeight="1">
      <c r="B10" s="337"/>
      <c r="C10" s="338" t="s">
        <v>113</v>
      </c>
      <c r="D10" s="339"/>
      <c r="E10" s="5"/>
      <c r="F10" s="5"/>
      <c r="G10" s="133"/>
      <c r="H10" s="1"/>
    </row>
    <row r="11" spans="2:8" s="52" customFormat="1" ht="51.5" customHeight="1">
      <c r="B11" s="335" t="s">
        <v>137</v>
      </c>
      <c r="C11" s="338" t="s">
        <v>104</v>
      </c>
      <c r="D11" s="339"/>
      <c r="E11" s="5"/>
      <c r="F11" s="5"/>
      <c r="G11" s="135" t="s">
        <v>353</v>
      </c>
      <c r="H11" s="1"/>
    </row>
    <row r="12" spans="2:8" s="52" customFormat="1" ht="37" customHeight="1">
      <c r="B12" s="340"/>
      <c r="C12" s="338" t="s">
        <v>105</v>
      </c>
      <c r="D12" s="339"/>
      <c r="E12" s="5"/>
      <c r="F12" s="5"/>
      <c r="G12" s="133"/>
      <c r="H12" s="1"/>
    </row>
    <row r="13" spans="2:8" s="52" customFormat="1" ht="35" customHeight="1">
      <c r="B13" s="341"/>
      <c r="C13" s="338" t="s">
        <v>106</v>
      </c>
      <c r="D13" s="339"/>
      <c r="E13" s="5"/>
      <c r="F13" s="5"/>
      <c r="G13" s="135" t="s">
        <v>354</v>
      </c>
      <c r="H13" s="1"/>
    </row>
    <row r="14" spans="2:8" s="52" customFormat="1" ht="63" customHeight="1">
      <c r="B14" s="335" t="s">
        <v>138</v>
      </c>
      <c r="C14" s="338" t="s">
        <v>111</v>
      </c>
      <c r="D14" s="339"/>
      <c r="E14" s="5"/>
      <c r="F14" s="5"/>
      <c r="G14" s="133"/>
      <c r="H14" s="1"/>
    </row>
    <row r="15" spans="2:8" s="52" customFormat="1" ht="76.5" customHeight="1">
      <c r="B15" s="340"/>
      <c r="C15" s="338" t="s">
        <v>114</v>
      </c>
      <c r="D15" s="339"/>
      <c r="E15" s="5"/>
      <c r="F15" s="5"/>
      <c r="G15" s="134" t="s">
        <v>353</v>
      </c>
      <c r="H15" s="1"/>
    </row>
    <row r="16" spans="2:8" s="52" customFormat="1" ht="30" customHeight="1">
      <c r="B16" s="336"/>
      <c r="C16" s="338" t="s">
        <v>84</v>
      </c>
      <c r="D16" s="339"/>
      <c r="E16" s="5"/>
      <c r="F16" s="5"/>
      <c r="G16" s="133"/>
      <c r="H16" s="1"/>
    </row>
    <row r="17" spans="2:8" s="52" customFormat="1" ht="36.5" customHeight="1">
      <c r="B17" s="337"/>
      <c r="C17" s="338" t="s">
        <v>85</v>
      </c>
      <c r="D17" s="339"/>
      <c r="E17" s="5"/>
      <c r="F17" s="5"/>
      <c r="G17" s="134" t="s">
        <v>353</v>
      </c>
      <c r="H17" s="1" t="s">
        <v>115</v>
      </c>
    </row>
    <row r="18" spans="2:8" s="52" customFormat="1" ht="72" customHeight="1">
      <c r="B18" s="335" t="s">
        <v>139</v>
      </c>
      <c r="C18" s="338" t="s">
        <v>82</v>
      </c>
      <c r="D18" s="339"/>
      <c r="E18" s="5"/>
      <c r="F18" s="5"/>
      <c r="G18" s="135" t="s">
        <v>355</v>
      </c>
      <c r="H18" s="1"/>
    </row>
    <row r="19" spans="2:8" s="52" customFormat="1" ht="37" customHeight="1">
      <c r="B19" s="336"/>
      <c r="C19" s="338" t="s">
        <v>83</v>
      </c>
      <c r="D19" s="339"/>
      <c r="E19" s="5"/>
      <c r="F19" s="5"/>
      <c r="G19" s="134" t="s">
        <v>353</v>
      </c>
      <c r="H19" s="1"/>
    </row>
    <row r="20" spans="2:8" s="52" customFormat="1" ht="30" customHeight="1">
      <c r="B20" s="337"/>
      <c r="C20" s="338" t="s">
        <v>140</v>
      </c>
      <c r="D20" s="339"/>
      <c r="E20" s="5"/>
      <c r="F20" s="5"/>
      <c r="G20" s="133"/>
      <c r="H20" s="1"/>
    </row>
    <row r="22" spans="2:8">
      <c r="C22" s="216" t="s">
        <v>356</v>
      </c>
      <c r="D22" s="216"/>
      <c r="E22" s="216"/>
      <c r="F22" s="216"/>
      <c r="G22" s="216"/>
    </row>
  </sheetData>
  <mergeCells count="23">
    <mergeCell ref="B2:F2"/>
    <mergeCell ref="B4:C4"/>
    <mergeCell ref="D4:F4"/>
    <mergeCell ref="E5:F5"/>
    <mergeCell ref="C7:D7"/>
    <mergeCell ref="C12:D12"/>
    <mergeCell ref="C13:D13"/>
    <mergeCell ref="C14:D14"/>
    <mergeCell ref="C15:D15"/>
    <mergeCell ref="B11:B13"/>
    <mergeCell ref="B14:B17"/>
    <mergeCell ref="C16:D16"/>
    <mergeCell ref="C17:D17"/>
    <mergeCell ref="B8:B10"/>
    <mergeCell ref="C8:D8"/>
    <mergeCell ref="C9:D9"/>
    <mergeCell ref="C10:D10"/>
    <mergeCell ref="C11:D11"/>
    <mergeCell ref="C22:G22"/>
    <mergeCell ref="B18:B20"/>
    <mergeCell ref="C18:D18"/>
    <mergeCell ref="C19:D19"/>
    <mergeCell ref="C20:D20"/>
  </mergeCells>
  <phoneticPr fontId="1"/>
  <dataValidations count="3">
    <dataValidation type="list" allowBlank="1" showInputMessage="1" showErrorMessage="1" sqref="WVL983031:WVN983042 E65527:F65538 WLP983031:WLR983042 WBT983031:WBV983042 VRX983031:VRZ983042 VIB983031:VID983042 UYF983031:UYH983042 UOJ983031:UOL983042 UEN983031:UEP983042 TUR983031:TUT983042 TKV983031:TKX983042 TAZ983031:TBB983042 SRD983031:SRF983042 SHH983031:SHJ983042 RXL983031:RXN983042 RNP983031:RNR983042 RDT983031:RDV983042 QTX983031:QTZ983042 QKB983031:QKD983042 QAF983031:QAH983042 PQJ983031:PQL983042 PGN983031:PGP983042 OWR983031:OWT983042 OMV983031:OMX983042 OCZ983031:ODB983042 NTD983031:NTF983042 NJH983031:NJJ983042 MZL983031:MZN983042 MPP983031:MPR983042 MFT983031:MFV983042 LVX983031:LVZ983042 LMB983031:LMD983042 LCF983031:LCH983042 KSJ983031:KSL983042 KIN983031:KIP983042 JYR983031:JYT983042 JOV983031:JOX983042 JEZ983031:JFB983042 IVD983031:IVF983042 ILH983031:ILJ983042 IBL983031:IBN983042 HRP983031:HRR983042 HHT983031:HHV983042 GXX983031:GXZ983042 GOB983031:GOD983042 GEF983031:GEH983042 FUJ983031:FUL983042 FKN983031:FKP983042 FAR983031:FAT983042 EQV983031:EQX983042 EGZ983031:EHB983042 DXD983031:DXF983042 DNH983031:DNJ983042 DDL983031:DDN983042 CTP983031:CTR983042 CJT983031:CJV983042 BZX983031:BZZ983042 BQB983031:BQD983042 BGF983031:BGH983042 AWJ983031:AWL983042 AMN983031:AMP983042 ACR983031:ACT983042 SV983031:SX983042 IZ983031:JB983042 E983031:F983042 WVL917495:WVN917506 WLP917495:WLR917506 WBT917495:WBV917506 VRX917495:VRZ917506 VIB917495:VID917506 UYF917495:UYH917506 UOJ917495:UOL917506 UEN917495:UEP917506 TUR917495:TUT917506 TKV917495:TKX917506 TAZ917495:TBB917506 SRD917495:SRF917506 SHH917495:SHJ917506 RXL917495:RXN917506 RNP917495:RNR917506 RDT917495:RDV917506 QTX917495:QTZ917506 QKB917495:QKD917506 QAF917495:QAH917506 PQJ917495:PQL917506 PGN917495:PGP917506 OWR917495:OWT917506 OMV917495:OMX917506 OCZ917495:ODB917506 NTD917495:NTF917506 NJH917495:NJJ917506 MZL917495:MZN917506 MPP917495:MPR917506 MFT917495:MFV917506 LVX917495:LVZ917506 LMB917495:LMD917506 LCF917495:LCH917506 KSJ917495:KSL917506 KIN917495:KIP917506 JYR917495:JYT917506 JOV917495:JOX917506 JEZ917495:JFB917506 IVD917495:IVF917506 ILH917495:ILJ917506 IBL917495:IBN917506 HRP917495:HRR917506 HHT917495:HHV917506 GXX917495:GXZ917506 GOB917495:GOD917506 GEF917495:GEH917506 FUJ917495:FUL917506 FKN917495:FKP917506 FAR917495:FAT917506 EQV917495:EQX917506 EGZ917495:EHB917506 DXD917495:DXF917506 DNH917495:DNJ917506 DDL917495:DDN917506 CTP917495:CTR917506 CJT917495:CJV917506 BZX917495:BZZ917506 BQB917495:BQD917506 BGF917495:BGH917506 AWJ917495:AWL917506 AMN917495:AMP917506 ACR917495:ACT917506 SV917495:SX917506 IZ917495:JB917506 E917495:F917506 WVL851959:WVN851970 WLP851959:WLR851970 WBT851959:WBV851970 VRX851959:VRZ851970 VIB851959:VID851970 UYF851959:UYH851970 UOJ851959:UOL851970 UEN851959:UEP851970 TUR851959:TUT851970 TKV851959:TKX851970 TAZ851959:TBB851970 SRD851959:SRF851970 SHH851959:SHJ851970 RXL851959:RXN851970 RNP851959:RNR851970 RDT851959:RDV851970 QTX851959:QTZ851970 QKB851959:QKD851970 QAF851959:QAH851970 PQJ851959:PQL851970 PGN851959:PGP851970 OWR851959:OWT851970 OMV851959:OMX851970 OCZ851959:ODB851970 NTD851959:NTF851970 NJH851959:NJJ851970 MZL851959:MZN851970 MPP851959:MPR851970 MFT851959:MFV851970 LVX851959:LVZ851970 LMB851959:LMD851970 LCF851959:LCH851970 KSJ851959:KSL851970 KIN851959:KIP851970 JYR851959:JYT851970 JOV851959:JOX851970 JEZ851959:JFB851970 IVD851959:IVF851970 ILH851959:ILJ851970 IBL851959:IBN851970 HRP851959:HRR851970 HHT851959:HHV851970 GXX851959:GXZ851970 GOB851959:GOD851970 GEF851959:GEH851970 FUJ851959:FUL851970 FKN851959:FKP851970 FAR851959:FAT851970 EQV851959:EQX851970 EGZ851959:EHB851970 DXD851959:DXF851970 DNH851959:DNJ851970 DDL851959:DDN851970 CTP851959:CTR851970 CJT851959:CJV851970 BZX851959:BZZ851970 BQB851959:BQD851970 BGF851959:BGH851970 AWJ851959:AWL851970 AMN851959:AMP851970 ACR851959:ACT851970 SV851959:SX851970 IZ851959:JB851970 E851959:F851970 WVL786423:WVN786434 WLP786423:WLR786434 WBT786423:WBV786434 VRX786423:VRZ786434 VIB786423:VID786434 UYF786423:UYH786434 UOJ786423:UOL786434 UEN786423:UEP786434 TUR786423:TUT786434 TKV786423:TKX786434 TAZ786423:TBB786434 SRD786423:SRF786434 SHH786423:SHJ786434 RXL786423:RXN786434 RNP786423:RNR786434 RDT786423:RDV786434 QTX786423:QTZ786434 QKB786423:QKD786434 QAF786423:QAH786434 PQJ786423:PQL786434 PGN786423:PGP786434 OWR786423:OWT786434 OMV786423:OMX786434 OCZ786423:ODB786434 NTD786423:NTF786434 NJH786423:NJJ786434 MZL786423:MZN786434 MPP786423:MPR786434 MFT786423:MFV786434 LVX786423:LVZ786434 LMB786423:LMD786434 LCF786423:LCH786434 KSJ786423:KSL786434 KIN786423:KIP786434 JYR786423:JYT786434 JOV786423:JOX786434 JEZ786423:JFB786434 IVD786423:IVF786434 ILH786423:ILJ786434 IBL786423:IBN786434 HRP786423:HRR786434 HHT786423:HHV786434 GXX786423:GXZ786434 GOB786423:GOD786434 GEF786423:GEH786434 FUJ786423:FUL786434 FKN786423:FKP786434 FAR786423:FAT786434 EQV786423:EQX786434 EGZ786423:EHB786434 DXD786423:DXF786434 DNH786423:DNJ786434 DDL786423:DDN786434 CTP786423:CTR786434 CJT786423:CJV786434 BZX786423:BZZ786434 BQB786423:BQD786434 BGF786423:BGH786434 AWJ786423:AWL786434 AMN786423:AMP786434 ACR786423:ACT786434 SV786423:SX786434 IZ786423:JB786434 E786423:F786434 WVL720887:WVN720898 WLP720887:WLR720898 WBT720887:WBV720898 VRX720887:VRZ720898 VIB720887:VID720898 UYF720887:UYH720898 UOJ720887:UOL720898 UEN720887:UEP720898 TUR720887:TUT720898 TKV720887:TKX720898 TAZ720887:TBB720898 SRD720887:SRF720898 SHH720887:SHJ720898 RXL720887:RXN720898 RNP720887:RNR720898 RDT720887:RDV720898 QTX720887:QTZ720898 QKB720887:QKD720898 QAF720887:QAH720898 PQJ720887:PQL720898 PGN720887:PGP720898 OWR720887:OWT720898 OMV720887:OMX720898 OCZ720887:ODB720898 NTD720887:NTF720898 NJH720887:NJJ720898 MZL720887:MZN720898 MPP720887:MPR720898 MFT720887:MFV720898 LVX720887:LVZ720898 LMB720887:LMD720898 LCF720887:LCH720898 KSJ720887:KSL720898 KIN720887:KIP720898 JYR720887:JYT720898 JOV720887:JOX720898 JEZ720887:JFB720898 IVD720887:IVF720898 ILH720887:ILJ720898 IBL720887:IBN720898 HRP720887:HRR720898 HHT720887:HHV720898 GXX720887:GXZ720898 GOB720887:GOD720898 GEF720887:GEH720898 FUJ720887:FUL720898 FKN720887:FKP720898 FAR720887:FAT720898 EQV720887:EQX720898 EGZ720887:EHB720898 DXD720887:DXF720898 DNH720887:DNJ720898 DDL720887:DDN720898 CTP720887:CTR720898 CJT720887:CJV720898 BZX720887:BZZ720898 BQB720887:BQD720898 BGF720887:BGH720898 AWJ720887:AWL720898 AMN720887:AMP720898 ACR720887:ACT720898 SV720887:SX720898 IZ720887:JB720898 E720887:F720898 WVL655351:WVN655362 WLP655351:WLR655362 WBT655351:WBV655362 VRX655351:VRZ655362 VIB655351:VID655362 UYF655351:UYH655362 UOJ655351:UOL655362 UEN655351:UEP655362 TUR655351:TUT655362 TKV655351:TKX655362 TAZ655351:TBB655362 SRD655351:SRF655362 SHH655351:SHJ655362 RXL655351:RXN655362 RNP655351:RNR655362 RDT655351:RDV655362 QTX655351:QTZ655362 QKB655351:QKD655362 QAF655351:QAH655362 PQJ655351:PQL655362 PGN655351:PGP655362 OWR655351:OWT655362 OMV655351:OMX655362 OCZ655351:ODB655362 NTD655351:NTF655362 NJH655351:NJJ655362 MZL655351:MZN655362 MPP655351:MPR655362 MFT655351:MFV655362 LVX655351:LVZ655362 LMB655351:LMD655362 LCF655351:LCH655362 KSJ655351:KSL655362 KIN655351:KIP655362 JYR655351:JYT655362 JOV655351:JOX655362 JEZ655351:JFB655362 IVD655351:IVF655362 ILH655351:ILJ655362 IBL655351:IBN655362 HRP655351:HRR655362 HHT655351:HHV655362 GXX655351:GXZ655362 GOB655351:GOD655362 GEF655351:GEH655362 FUJ655351:FUL655362 FKN655351:FKP655362 FAR655351:FAT655362 EQV655351:EQX655362 EGZ655351:EHB655362 DXD655351:DXF655362 DNH655351:DNJ655362 DDL655351:DDN655362 CTP655351:CTR655362 CJT655351:CJV655362 BZX655351:BZZ655362 BQB655351:BQD655362 BGF655351:BGH655362 AWJ655351:AWL655362 AMN655351:AMP655362 ACR655351:ACT655362 SV655351:SX655362 IZ655351:JB655362 E655351:F655362 WVL589815:WVN589826 WLP589815:WLR589826 WBT589815:WBV589826 VRX589815:VRZ589826 VIB589815:VID589826 UYF589815:UYH589826 UOJ589815:UOL589826 UEN589815:UEP589826 TUR589815:TUT589826 TKV589815:TKX589826 TAZ589815:TBB589826 SRD589815:SRF589826 SHH589815:SHJ589826 RXL589815:RXN589826 RNP589815:RNR589826 RDT589815:RDV589826 QTX589815:QTZ589826 QKB589815:QKD589826 QAF589815:QAH589826 PQJ589815:PQL589826 PGN589815:PGP589826 OWR589815:OWT589826 OMV589815:OMX589826 OCZ589815:ODB589826 NTD589815:NTF589826 NJH589815:NJJ589826 MZL589815:MZN589826 MPP589815:MPR589826 MFT589815:MFV589826 LVX589815:LVZ589826 LMB589815:LMD589826 LCF589815:LCH589826 KSJ589815:KSL589826 KIN589815:KIP589826 JYR589815:JYT589826 JOV589815:JOX589826 JEZ589815:JFB589826 IVD589815:IVF589826 ILH589815:ILJ589826 IBL589815:IBN589826 HRP589815:HRR589826 HHT589815:HHV589826 GXX589815:GXZ589826 GOB589815:GOD589826 GEF589815:GEH589826 FUJ589815:FUL589826 FKN589815:FKP589826 FAR589815:FAT589826 EQV589815:EQX589826 EGZ589815:EHB589826 DXD589815:DXF589826 DNH589815:DNJ589826 DDL589815:DDN589826 CTP589815:CTR589826 CJT589815:CJV589826 BZX589815:BZZ589826 BQB589815:BQD589826 BGF589815:BGH589826 AWJ589815:AWL589826 AMN589815:AMP589826 ACR589815:ACT589826 SV589815:SX589826 IZ589815:JB589826 E589815:F589826 WVL524279:WVN524290 WLP524279:WLR524290 WBT524279:WBV524290 VRX524279:VRZ524290 VIB524279:VID524290 UYF524279:UYH524290 UOJ524279:UOL524290 UEN524279:UEP524290 TUR524279:TUT524290 TKV524279:TKX524290 TAZ524279:TBB524290 SRD524279:SRF524290 SHH524279:SHJ524290 RXL524279:RXN524290 RNP524279:RNR524290 RDT524279:RDV524290 QTX524279:QTZ524290 QKB524279:QKD524290 QAF524279:QAH524290 PQJ524279:PQL524290 PGN524279:PGP524290 OWR524279:OWT524290 OMV524279:OMX524290 OCZ524279:ODB524290 NTD524279:NTF524290 NJH524279:NJJ524290 MZL524279:MZN524290 MPP524279:MPR524290 MFT524279:MFV524290 LVX524279:LVZ524290 LMB524279:LMD524290 LCF524279:LCH524290 KSJ524279:KSL524290 KIN524279:KIP524290 JYR524279:JYT524290 JOV524279:JOX524290 JEZ524279:JFB524290 IVD524279:IVF524290 ILH524279:ILJ524290 IBL524279:IBN524290 HRP524279:HRR524290 HHT524279:HHV524290 GXX524279:GXZ524290 GOB524279:GOD524290 GEF524279:GEH524290 FUJ524279:FUL524290 FKN524279:FKP524290 FAR524279:FAT524290 EQV524279:EQX524290 EGZ524279:EHB524290 DXD524279:DXF524290 DNH524279:DNJ524290 DDL524279:DDN524290 CTP524279:CTR524290 CJT524279:CJV524290 BZX524279:BZZ524290 BQB524279:BQD524290 BGF524279:BGH524290 AWJ524279:AWL524290 AMN524279:AMP524290 ACR524279:ACT524290 SV524279:SX524290 IZ524279:JB524290 E524279:F524290 WVL458743:WVN458754 WLP458743:WLR458754 WBT458743:WBV458754 VRX458743:VRZ458754 VIB458743:VID458754 UYF458743:UYH458754 UOJ458743:UOL458754 UEN458743:UEP458754 TUR458743:TUT458754 TKV458743:TKX458754 TAZ458743:TBB458754 SRD458743:SRF458754 SHH458743:SHJ458754 RXL458743:RXN458754 RNP458743:RNR458754 RDT458743:RDV458754 QTX458743:QTZ458754 QKB458743:QKD458754 QAF458743:QAH458754 PQJ458743:PQL458754 PGN458743:PGP458754 OWR458743:OWT458754 OMV458743:OMX458754 OCZ458743:ODB458754 NTD458743:NTF458754 NJH458743:NJJ458754 MZL458743:MZN458754 MPP458743:MPR458754 MFT458743:MFV458754 LVX458743:LVZ458754 LMB458743:LMD458754 LCF458743:LCH458754 KSJ458743:KSL458754 KIN458743:KIP458754 JYR458743:JYT458754 JOV458743:JOX458754 JEZ458743:JFB458754 IVD458743:IVF458754 ILH458743:ILJ458754 IBL458743:IBN458754 HRP458743:HRR458754 HHT458743:HHV458754 GXX458743:GXZ458754 GOB458743:GOD458754 GEF458743:GEH458754 FUJ458743:FUL458754 FKN458743:FKP458754 FAR458743:FAT458754 EQV458743:EQX458754 EGZ458743:EHB458754 DXD458743:DXF458754 DNH458743:DNJ458754 DDL458743:DDN458754 CTP458743:CTR458754 CJT458743:CJV458754 BZX458743:BZZ458754 BQB458743:BQD458754 BGF458743:BGH458754 AWJ458743:AWL458754 AMN458743:AMP458754 ACR458743:ACT458754 SV458743:SX458754 IZ458743:JB458754 E458743:F458754 WVL393207:WVN393218 WLP393207:WLR393218 WBT393207:WBV393218 VRX393207:VRZ393218 VIB393207:VID393218 UYF393207:UYH393218 UOJ393207:UOL393218 UEN393207:UEP393218 TUR393207:TUT393218 TKV393207:TKX393218 TAZ393207:TBB393218 SRD393207:SRF393218 SHH393207:SHJ393218 RXL393207:RXN393218 RNP393207:RNR393218 RDT393207:RDV393218 QTX393207:QTZ393218 QKB393207:QKD393218 QAF393207:QAH393218 PQJ393207:PQL393218 PGN393207:PGP393218 OWR393207:OWT393218 OMV393207:OMX393218 OCZ393207:ODB393218 NTD393207:NTF393218 NJH393207:NJJ393218 MZL393207:MZN393218 MPP393207:MPR393218 MFT393207:MFV393218 LVX393207:LVZ393218 LMB393207:LMD393218 LCF393207:LCH393218 KSJ393207:KSL393218 KIN393207:KIP393218 JYR393207:JYT393218 JOV393207:JOX393218 JEZ393207:JFB393218 IVD393207:IVF393218 ILH393207:ILJ393218 IBL393207:IBN393218 HRP393207:HRR393218 HHT393207:HHV393218 GXX393207:GXZ393218 GOB393207:GOD393218 GEF393207:GEH393218 FUJ393207:FUL393218 FKN393207:FKP393218 FAR393207:FAT393218 EQV393207:EQX393218 EGZ393207:EHB393218 DXD393207:DXF393218 DNH393207:DNJ393218 DDL393207:DDN393218 CTP393207:CTR393218 CJT393207:CJV393218 BZX393207:BZZ393218 BQB393207:BQD393218 BGF393207:BGH393218 AWJ393207:AWL393218 AMN393207:AMP393218 ACR393207:ACT393218 SV393207:SX393218 IZ393207:JB393218 E393207:F393218 WVL327671:WVN327682 WLP327671:WLR327682 WBT327671:WBV327682 VRX327671:VRZ327682 VIB327671:VID327682 UYF327671:UYH327682 UOJ327671:UOL327682 UEN327671:UEP327682 TUR327671:TUT327682 TKV327671:TKX327682 TAZ327671:TBB327682 SRD327671:SRF327682 SHH327671:SHJ327682 RXL327671:RXN327682 RNP327671:RNR327682 RDT327671:RDV327682 QTX327671:QTZ327682 QKB327671:QKD327682 QAF327671:QAH327682 PQJ327671:PQL327682 PGN327671:PGP327682 OWR327671:OWT327682 OMV327671:OMX327682 OCZ327671:ODB327682 NTD327671:NTF327682 NJH327671:NJJ327682 MZL327671:MZN327682 MPP327671:MPR327682 MFT327671:MFV327682 LVX327671:LVZ327682 LMB327671:LMD327682 LCF327671:LCH327682 KSJ327671:KSL327682 KIN327671:KIP327682 JYR327671:JYT327682 JOV327671:JOX327682 JEZ327671:JFB327682 IVD327671:IVF327682 ILH327671:ILJ327682 IBL327671:IBN327682 HRP327671:HRR327682 HHT327671:HHV327682 GXX327671:GXZ327682 GOB327671:GOD327682 GEF327671:GEH327682 FUJ327671:FUL327682 FKN327671:FKP327682 FAR327671:FAT327682 EQV327671:EQX327682 EGZ327671:EHB327682 DXD327671:DXF327682 DNH327671:DNJ327682 DDL327671:DDN327682 CTP327671:CTR327682 CJT327671:CJV327682 BZX327671:BZZ327682 BQB327671:BQD327682 BGF327671:BGH327682 AWJ327671:AWL327682 AMN327671:AMP327682 ACR327671:ACT327682 SV327671:SX327682 IZ327671:JB327682 E327671:F327682 WVL262135:WVN262146 WLP262135:WLR262146 WBT262135:WBV262146 VRX262135:VRZ262146 VIB262135:VID262146 UYF262135:UYH262146 UOJ262135:UOL262146 UEN262135:UEP262146 TUR262135:TUT262146 TKV262135:TKX262146 TAZ262135:TBB262146 SRD262135:SRF262146 SHH262135:SHJ262146 RXL262135:RXN262146 RNP262135:RNR262146 RDT262135:RDV262146 QTX262135:QTZ262146 QKB262135:QKD262146 QAF262135:QAH262146 PQJ262135:PQL262146 PGN262135:PGP262146 OWR262135:OWT262146 OMV262135:OMX262146 OCZ262135:ODB262146 NTD262135:NTF262146 NJH262135:NJJ262146 MZL262135:MZN262146 MPP262135:MPR262146 MFT262135:MFV262146 LVX262135:LVZ262146 LMB262135:LMD262146 LCF262135:LCH262146 KSJ262135:KSL262146 KIN262135:KIP262146 JYR262135:JYT262146 JOV262135:JOX262146 JEZ262135:JFB262146 IVD262135:IVF262146 ILH262135:ILJ262146 IBL262135:IBN262146 HRP262135:HRR262146 HHT262135:HHV262146 GXX262135:GXZ262146 GOB262135:GOD262146 GEF262135:GEH262146 FUJ262135:FUL262146 FKN262135:FKP262146 FAR262135:FAT262146 EQV262135:EQX262146 EGZ262135:EHB262146 DXD262135:DXF262146 DNH262135:DNJ262146 DDL262135:DDN262146 CTP262135:CTR262146 CJT262135:CJV262146 BZX262135:BZZ262146 BQB262135:BQD262146 BGF262135:BGH262146 AWJ262135:AWL262146 AMN262135:AMP262146 ACR262135:ACT262146 SV262135:SX262146 IZ262135:JB262146 E262135:F262146 WVL196599:WVN196610 WLP196599:WLR196610 WBT196599:WBV196610 VRX196599:VRZ196610 VIB196599:VID196610 UYF196599:UYH196610 UOJ196599:UOL196610 UEN196599:UEP196610 TUR196599:TUT196610 TKV196599:TKX196610 TAZ196599:TBB196610 SRD196599:SRF196610 SHH196599:SHJ196610 RXL196599:RXN196610 RNP196599:RNR196610 RDT196599:RDV196610 QTX196599:QTZ196610 QKB196599:QKD196610 QAF196599:QAH196610 PQJ196599:PQL196610 PGN196599:PGP196610 OWR196599:OWT196610 OMV196599:OMX196610 OCZ196599:ODB196610 NTD196599:NTF196610 NJH196599:NJJ196610 MZL196599:MZN196610 MPP196599:MPR196610 MFT196599:MFV196610 LVX196599:LVZ196610 LMB196599:LMD196610 LCF196599:LCH196610 KSJ196599:KSL196610 KIN196599:KIP196610 JYR196599:JYT196610 JOV196599:JOX196610 JEZ196599:JFB196610 IVD196599:IVF196610 ILH196599:ILJ196610 IBL196599:IBN196610 HRP196599:HRR196610 HHT196599:HHV196610 GXX196599:GXZ196610 GOB196599:GOD196610 GEF196599:GEH196610 FUJ196599:FUL196610 FKN196599:FKP196610 FAR196599:FAT196610 EQV196599:EQX196610 EGZ196599:EHB196610 DXD196599:DXF196610 DNH196599:DNJ196610 DDL196599:DDN196610 CTP196599:CTR196610 CJT196599:CJV196610 BZX196599:BZZ196610 BQB196599:BQD196610 BGF196599:BGH196610 AWJ196599:AWL196610 AMN196599:AMP196610 ACR196599:ACT196610 SV196599:SX196610 IZ196599:JB196610 E196599:F196610 WVL131063:WVN131074 WLP131063:WLR131074 WBT131063:WBV131074 VRX131063:VRZ131074 VIB131063:VID131074 UYF131063:UYH131074 UOJ131063:UOL131074 UEN131063:UEP131074 TUR131063:TUT131074 TKV131063:TKX131074 TAZ131063:TBB131074 SRD131063:SRF131074 SHH131063:SHJ131074 RXL131063:RXN131074 RNP131063:RNR131074 RDT131063:RDV131074 QTX131063:QTZ131074 QKB131063:QKD131074 QAF131063:QAH131074 PQJ131063:PQL131074 PGN131063:PGP131074 OWR131063:OWT131074 OMV131063:OMX131074 OCZ131063:ODB131074 NTD131063:NTF131074 NJH131063:NJJ131074 MZL131063:MZN131074 MPP131063:MPR131074 MFT131063:MFV131074 LVX131063:LVZ131074 LMB131063:LMD131074 LCF131063:LCH131074 KSJ131063:KSL131074 KIN131063:KIP131074 JYR131063:JYT131074 JOV131063:JOX131074 JEZ131063:JFB131074 IVD131063:IVF131074 ILH131063:ILJ131074 IBL131063:IBN131074 HRP131063:HRR131074 HHT131063:HHV131074 GXX131063:GXZ131074 GOB131063:GOD131074 GEF131063:GEH131074 FUJ131063:FUL131074 FKN131063:FKP131074 FAR131063:FAT131074 EQV131063:EQX131074 EGZ131063:EHB131074 DXD131063:DXF131074 DNH131063:DNJ131074 DDL131063:DDN131074 CTP131063:CTR131074 CJT131063:CJV131074 BZX131063:BZZ131074 BQB131063:BQD131074 BGF131063:BGH131074 AWJ131063:AWL131074 AMN131063:AMP131074 ACR131063:ACT131074 SV131063:SX131074 IZ131063:JB131074 E131063:F131074 WVL65527:WVN65538 WLP65527:WLR65538 WBT65527:WBV65538 VRX65527:VRZ65538 VIB65527:VID65538 UYF65527:UYH65538 UOJ65527:UOL65538 UEN65527:UEP65538 TUR65527:TUT65538 TKV65527:TKX65538 TAZ65527:TBB65538 SRD65527:SRF65538 SHH65527:SHJ65538 RXL65527:RXN65538 RNP65527:RNR65538 RDT65527:RDV65538 QTX65527:QTZ65538 QKB65527:QKD65538 QAF65527:QAH65538 PQJ65527:PQL65538 PGN65527:PGP65538 OWR65527:OWT65538 OMV65527:OMX65538 OCZ65527:ODB65538 NTD65527:NTF65538 NJH65527:NJJ65538 MZL65527:MZN65538 MPP65527:MPR65538 MFT65527:MFV65538 LVX65527:LVZ65538 LMB65527:LMD65538 LCF65527:LCH65538 KSJ65527:KSL65538 KIN65527:KIP65538 JYR65527:JYT65538 JOV65527:JOX65538 JEZ65527:JFB65538 IVD65527:IVF65538 ILH65527:ILJ65538 IBL65527:IBN65538 HRP65527:HRR65538 HHT65527:HHV65538 GXX65527:GXZ65538 GOB65527:GOD65538 GEF65527:GEH65538 FUJ65527:FUL65538 FKN65527:FKP65538 FAR65527:FAT65538 EQV65527:EQX65538 EGZ65527:EHB65538 DXD65527:DXF65538 DNH65527:DNJ65538 DDL65527:DDN65538 CTP65527:CTR65538 CJT65527:CJV65538 BZX65527:BZZ65538 BQB65527:BQD65538 BGF65527:BGH65538 AWJ65527:AWL65538 AMN65527:AMP65538 ACR65527:ACT65538 SV65527:SX65538 IZ65527:JB65538" xr:uid="{00000000-0002-0000-0500-000000000000}">
      <formula1>$H$8</formula1>
    </dataValidation>
    <dataValidation type="list" allowBlank="1" showInputMessage="1" showErrorMessage="1" sqref="IZ8:JB20 WVL8:WVN20 WLP8:WLR20 WBT8:WBV20 VRX8:VRZ20 VIB8:VID20 UYF8:UYH20 UOJ8:UOL20 UEN8:UEP20 TUR8:TUT20 TKV8:TKX20 TAZ8:TBB20 SRD8:SRF20 SHH8:SHJ20 RXL8:RXN20 RNP8:RNR20 RDT8:RDV20 QTX8:QTZ20 QKB8:QKD20 QAF8:QAH20 PQJ8:PQL20 PGN8:PGP20 OWR8:OWT20 OMV8:OMX20 OCZ8:ODB20 NTD8:NTF20 NJH8:NJJ20 MZL8:MZN20 MPP8:MPR20 MFT8:MFV20 LVX8:LVZ20 LMB8:LMD20 LCF8:LCH20 KSJ8:KSL20 KIN8:KIP20 JYR8:JYT20 JOV8:JOX20 JEZ8:JFB20 IVD8:IVF20 ILH8:ILJ20 IBL8:IBN20 HRP8:HRR20 HHT8:HHV20 GXX8:GXZ20 GOB8:GOD20 GEF8:GEH20 FUJ8:FUL20 FKN8:FKP20 FAR8:FAT20 EQV8:EQX20 EGZ8:EHB20 DXD8:DXF20 DNH8:DNJ20 DDL8:DDN20 CTP8:CTR20 CJT8:CJV20 BZX8:BZZ20 BQB8:BQD20 BGF8:BGH20 AWJ8:AWL20 AMN8:AMP20 ACR8:ACT20 SV8:SX20" xr:uid="{00000000-0002-0000-0500-000001000000}">
      <formula1>#REF!</formula1>
    </dataValidation>
    <dataValidation type="list" allowBlank="1" showInputMessage="1" showErrorMessage="1" sqref="E8:F20" xr:uid="{00000000-0002-0000-0500-000002000000}">
      <formula1>$H$17</formula1>
    </dataValidation>
  </dataValidations>
  <printOptions horizontalCentered="1"/>
  <pageMargins left="0.78740157480314965" right="0.39370078740157483" top="0.98425196850393704" bottom="0.78740157480314965" header="0.31496062992125984" footer="0.31496062992125984"/>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2D2A-C5DC-47DC-8E1C-618FA3184060}">
  <dimension ref="A1:AQ89"/>
  <sheetViews>
    <sheetView showGridLines="0" view="pageBreakPreview" topLeftCell="A29" zoomScaleNormal="100" zoomScaleSheetLayoutView="100" workbookViewId="0">
      <selection activeCell="A33" sqref="A33:XFD33"/>
    </sheetView>
  </sheetViews>
  <sheetFormatPr defaultColWidth="8.25" defaultRowHeight="21" customHeight="1"/>
  <cols>
    <col min="1" max="1" width="2.58203125" style="81" customWidth="1"/>
    <col min="2" max="2" width="14.5" style="75" customWidth="1"/>
    <col min="3" max="3" width="6.58203125" style="81" customWidth="1"/>
    <col min="4" max="5" width="7.58203125" style="81" customWidth="1"/>
    <col min="6" max="36" width="2.58203125" style="81" customWidth="1"/>
    <col min="37" max="37" width="6.58203125" style="81" customWidth="1"/>
    <col min="38" max="39" width="7.58203125" style="81" customWidth="1"/>
    <col min="40" max="40" width="5.58203125" style="81" customWidth="1"/>
    <col min="41"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0</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t="s">
        <v>200</v>
      </c>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U5" s="83"/>
      <c r="V5" s="83"/>
      <c r="W5" s="83"/>
      <c r="Y5" s="84"/>
      <c r="Z5" s="84"/>
      <c r="AA5" s="84"/>
      <c r="AB5" s="78"/>
      <c r="AC5" s="84"/>
      <c r="AD5" s="84"/>
      <c r="AE5" s="84"/>
      <c r="AF5" s="84"/>
      <c r="AG5" s="85" t="s">
        <v>149</v>
      </c>
      <c r="AH5" s="391">
        <v>40</v>
      </c>
      <c r="AI5" s="391"/>
      <c r="AJ5" s="391"/>
      <c r="AK5" s="84" t="s">
        <v>150</v>
      </c>
      <c r="AL5" s="109"/>
      <c r="AM5" s="84" t="s">
        <v>151</v>
      </c>
      <c r="AN5" s="78"/>
    </row>
    <row r="6" spans="1:40" ht="10" customHeight="1">
      <c r="A6" s="78"/>
      <c r="B6" s="86"/>
      <c r="C6" s="86"/>
      <c r="D6" s="86"/>
      <c r="E6" s="86"/>
      <c r="F6" s="86"/>
      <c r="G6" s="86"/>
      <c r="H6" s="86"/>
      <c r="I6" s="86"/>
      <c r="J6" s="86"/>
      <c r="K6" s="86"/>
      <c r="L6" s="86"/>
      <c r="M6" s="86"/>
      <c r="N6" s="86"/>
      <c r="O6" s="86"/>
      <c r="P6" s="86"/>
      <c r="Q6" s="86"/>
      <c r="R6" s="86"/>
      <c r="S6" s="86"/>
      <c r="T6" s="86"/>
      <c r="U6" s="86"/>
      <c r="V6" s="86"/>
      <c r="W6" s="86"/>
      <c r="X6" s="82"/>
      <c r="Y6" s="82"/>
      <c r="Z6" s="82"/>
      <c r="AA6" s="82"/>
      <c r="AB6" s="82"/>
      <c r="AC6" s="82"/>
      <c r="AD6" s="82"/>
      <c r="AE6" s="82"/>
      <c r="AF6" s="82"/>
      <c r="AG6" s="82"/>
      <c r="AH6" s="82"/>
      <c r="AI6" s="82"/>
      <c r="AJ6" s="82"/>
      <c r="AK6" s="82"/>
      <c r="AL6" s="82"/>
      <c r="AM6" s="78"/>
      <c r="AN6" s="78"/>
    </row>
    <row r="7" spans="1:40" ht="15" customHeight="1">
      <c r="A7" s="373" t="s">
        <v>152</v>
      </c>
      <c r="B7" s="377" t="s">
        <v>153</v>
      </c>
      <c r="C7" s="379" t="s">
        <v>154</v>
      </c>
      <c r="D7" s="351" t="s">
        <v>155</v>
      </c>
      <c r="E7" s="371" t="s">
        <v>156</v>
      </c>
      <c r="F7" s="382" t="s">
        <v>157</v>
      </c>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3" t="s">
        <v>158</v>
      </c>
      <c r="AL7" s="357" t="s">
        <v>159</v>
      </c>
      <c r="AM7" s="376" t="s">
        <v>160</v>
      </c>
      <c r="AN7" s="376"/>
    </row>
    <row r="8" spans="1:40" ht="15" customHeight="1">
      <c r="A8" s="373"/>
      <c r="B8" s="378"/>
      <c r="C8" s="380"/>
      <c r="D8" s="351"/>
      <c r="E8" s="371"/>
      <c r="F8" s="351" t="s">
        <v>1</v>
      </c>
      <c r="G8" s="351"/>
      <c r="H8" s="351"/>
      <c r="I8" s="351"/>
      <c r="J8" s="351"/>
      <c r="K8" s="351"/>
      <c r="L8" s="351"/>
      <c r="M8" s="351" t="s">
        <v>2</v>
      </c>
      <c r="N8" s="351"/>
      <c r="O8" s="351"/>
      <c r="P8" s="351"/>
      <c r="Q8" s="351"/>
      <c r="R8" s="351"/>
      <c r="S8" s="351"/>
      <c r="T8" s="351" t="s">
        <v>3</v>
      </c>
      <c r="U8" s="351"/>
      <c r="V8" s="351"/>
      <c r="W8" s="351"/>
      <c r="X8" s="351"/>
      <c r="Y8" s="351"/>
      <c r="Z8" s="351"/>
      <c r="AA8" s="351" t="s">
        <v>4</v>
      </c>
      <c r="AB8" s="351"/>
      <c r="AC8" s="351"/>
      <c r="AD8" s="351"/>
      <c r="AE8" s="351"/>
      <c r="AF8" s="351"/>
      <c r="AG8" s="351"/>
      <c r="AH8" s="351" t="s">
        <v>161</v>
      </c>
      <c r="AI8" s="351"/>
      <c r="AJ8" s="351"/>
      <c r="AK8" s="383"/>
      <c r="AL8" s="357"/>
      <c r="AM8" s="376"/>
      <c r="AN8" s="376"/>
    </row>
    <row r="9" spans="1:40" ht="15" customHeight="1">
      <c r="A9" s="373"/>
      <c r="B9" s="384" t="s">
        <v>201</v>
      </c>
      <c r="C9" s="380"/>
      <c r="D9" s="351"/>
      <c r="E9" s="371"/>
      <c r="F9" s="90">
        <f>DATE($M$2,$S$2,1)</f>
        <v>45992</v>
      </c>
      <c r="G9" s="90">
        <f>DATE($M$2,$S$2,2)</f>
        <v>45993</v>
      </c>
      <c r="H9" s="90">
        <f>DATE($M$2,$S$2,3)</f>
        <v>45994</v>
      </c>
      <c r="I9" s="90">
        <f>DATE($M$2,$S$2,4)</f>
        <v>45995</v>
      </c>
      <c r="J9" s="90">
        <f>DATE($M$2,$S$2,5)</f>
        <v>45996</v>
      </c>
      <c r="K9" s="90">
        <f>DATE($M$2,$S$2,6)</f>
        <v>45997</v>
      </c>
      <c r="L9" s="90">
        <f>DATE($M$2,$S$2,7)</f>
        <v>45998</v>
      </c>
      <c r="M9" s="90">
        <f>DATE($M$2,$S$2,8)</f>
        <v>45999</v>
      </c>
      <c r="N9" s="90">
        <f>DATE($M$2,$S$2,9)</f>
        <v>46000</v>
      </c>
      <c r="O9" s="90">
        <f>DATE($M$2,$S$2,10)</f>
        <v>46001</v>
      </c>
      <c r="P9" s="90">
        <f>DATE($M$2,$S$2,11)</f>
        <v>46002</v>
      </c>
      <c r="Q9" s="90">
        <f>DATE($M$2,$S$2,12)</f>
        <v>46003</v>
      </c>
      <c r="R9" s="90">
        <f>DATE($M$2,$S$2,13)</f>
        <v>46004</v>
      </c>
      <c r="S9" s="90">
        <f>DATE($M$2,$S$2,14)</f>
        <v>46005</v>
      </c>
      <c r="T9" s="90">
        <f>DATE($M$2,$S$2,15)</f>
        <v>46006</v>
      </c>
      <c r="U9" s="90">
        <f>DATE($M$2,$S$2,16)</f>
        <v>46007</v>
      </c>
      <c r="V9" s="90">
        <f>DATE($M$2,$S$2,17)</f>
        <v>46008</v>
      </c>
      <c r="W9" s="90">
        <f>DATE($M$2,$S$2,18)</f>
        <v>46009</v>
      </c>
      <c r="X9" s="90">
        <f>DATE($M$2,$S$2,19)</f>
        <v>46010</v>
      </c>
      <c r="Y9" s="90">
        <f>DATE($M$2,$S$2,20)</f>
        <v>46011</v>
      </c>
      <c r="Z9" s="90">
        <f>DATE($M$2,$S$2,21)</f>
        <v>46012</v>
      </c>
      <c r="AA9" s="90">
        <f>DATE($M$2,$S$2,22)</f>
        <v>46013</v>
      </c>
      <c r="AB9" s="90">
        <f>DATE($M$2,$S$2,23)</f>
        <v>46014</v>
      </c>
      <c r="AC9" s="90">
        <f>DATE($M$2,$S$2,24)</f>
        <v>46015</v>
      </c>
      <c r="AD9" s="90">
        <f>DATE($M$2,$S$2,25)</f>
        <v>46016</v>
      </c>
      <c r="AE9" s="90">
        <f>DATE($M$2,$S$2,26)</f>
        <v>46017</v>
      </c>
      <c r="AF9" s="90">
        <f>DATE($M$2,$S$2,27)</f>
        <v>46018</v>
      </c>
      <c r="AG9" s="90">
        <f>DATE($M$2,$S$2,28)</f>
        <v>46019</v>
      </c>
      <c r="AH9" s="90">
        <f>IF(DAY(EOMONTH(F9,0))&lt;29,"",DATE($M$2,$S$2,29))</f>
        <v>46020</v>
      </c>
      <c r="AI9" s="90">
        <f>IF(DAY(EOMONTH(F9,0))&lt;30,"",DATE($M$2,$S$2,30))</f>
        <v>46021</v>
      </c>
      <c r="AJ9" s="90">
        <f>IF(DAY(EOMONTH(F9,0))&lt;31,"",DATE($M$2,$S$2,31))</f>
        <v>46022</v>
      </c>
      <c r="AK9" s="383"/>
      <c r="AL9" s="357"/>
      <c r="AM9" s="376"/>
      <c r="AN9" s="376"/>
    </row>
    <row r="10" spans="1:40" ht="15" customHeight="1">
      <c r="A10" s="373"/>
      <c r="B10" s="385"/>
      <c r="C10" s="381"/>
      <c r="D10" s="351"/>
      <c r="E10" s="371"/>
      <c r="F10" s="91">
        <f>DATE($M$2,$S$2,1)</f>
        <v>45992</v>
      </c>
      <c r="G10" s="91">
        <f>DATE($M$2,$S$2,2)</f>
        <v>45993</v>
      </c>
      <c r="H10" s="91">
        <f>DATE($M$2,$S$2,3)</f>
        <v>45994</v>
      </c>
      <c r="I10" s="91">
        <f>DATE($M$2,$S$2,4)</f>
        <v>45995</v>
      </c>
      <c r="J10" s="91">
        <f>DATE($M$2,$S$2,5)</f>
        <v>45996</v>
      </c>
      <c r="K10" s="91">
        <f>DATE($M$2,$S$2,6)</f>
        <v>45997</v>
      </c>
      <c r="L10" s="91">
        <f>DATE($M$2,$S$2,7)</f>
        <v>45998</v>
      </c>
      <c r="M10" s="91">
        <f>DATE($M$2,$S$2,8)</f>
        <v>45999</v>
      </c>
      <c r="N10" s="91">
        <f>DATE($M$2,$S$2,9)</f>
        <v>46000</v>
      </c>
      <c r="O10" s="91">
        <f>DATE($M$2,$S$2,10)</f>
        <v>46001</v>
      </c>
      <c r="P10" s="91">
        <f>DATE($M$2,$S$2,11)</f>
        <v>46002</v>
      </c>
      <c r="Q10" s="91">
        <f>DATE($M$2,$S$2,12)</f>
        <v>46003</v>
      </c>
      <c r="R10" s="91">
        <f>DATE($M$2,$S$2,13)</f>
        <v>46004</v>
      </c>
      <c r="S10" s="91">
        <f>DATE($M$2,$S$2,14)</f>
        <v>46005</v>
      </c>
      <c r="T10" s="91">
        <f>DATE($M$2,$S$2,15)</f>
        <v>46006</v>
      </c>
      <c r="U10" s="91">
        <f>DATE($M$2,$S$2,16)</f>
        <v>46007</v>
      </c>
      <c r="V10" s="91">
        <f>DATE($M$2,$S$2,17)</f>
        <v>46008</v>
      </c>
      <c r="W10" s="91">
        <f>DATE($M$2,$S$2,18)</f>
        <v>46009</v>
      </c>
      <c r="X10" s="91">
        <f>DATE($M$2,$S$2,19)</f>
        <v>46010</v>
      </c>
      <c r="Y10" s="91">
        <f>DATE($M$2,$S$2,20)</f>
        <v>46011</v>
      </c>
      <c r="Z10" s="91">
        <f>DATE($M$2,$S$2,21)</f>
        <v>46012</v>
      </c>
      <c r="AA10" s="91">
        <f>DATE($M$2,$S$2,22)</f>
        <v>46013</v>
      </c>
      <c r="AB10" s="91">
        <f>DATE($M$2,$S$2,23)</f>
        <v>46014</v>
      </c>
      <c r="AC10" s="91">
        <f>DATE($M$2,$S$2,24)</f>
        <v>46015</v>
      </c>
      <c r="AD10" s="91">
        <f>DATE($M$2,$S$2,25)</f>
        <v>46016</v>
      </c>
      <c r="AE10" s="91">
        <f>DATE($M$2,$S$2,26)</f>
        <v>46017</v>
      </c>
      <c r="AF10" s="91">
        <f>DATE($M$2,$S$2,27)</f>
        <v>46018</v>
      </c>
      <c r="AG10" s="91">
        <f>DATE($M$2,$S$2,28)</f>
        <v>46019</v>
      </c>
      <c r="AH10" s="91">
        <f>IF(DAY(EOMONTH(F10,0))&lt;29,"",DATE($M$2,$S$2,29))</f>
        <v>46020</v>
      </c>
      <c r="AI10" s="91">
        <f>IF(DAY(EOMONTH(F10,0))&lt;30,"",DATE($M$2,$S$2,30))</f>
        <v>46021</v>
      </c>
      <c r="AJ10" s="91">
        <f>IF(DAY(EOMONTH(F10,0))&lt;31,"",DATE($M$2,$S$2,31))</f>
        <v>46022</v>
      </c>
      <c r="AK10" s="383"/>
      <c r="AL10" s="357"/>
      <c r="AM10" s="376"/>
      <c r="AN10" s="376"/>
    </row>
    <row r="11" spans="1:40" ht="18" customHeight="1">
      <c r="A11" s="87">
        <v>1</v>
      </c>
      <c r="B11" s="110" t="s">
        <v>202</v>
      </c>
      <c r="C11" s="92" t="s">
        <v>172</v>
      </c>
      <c r="D11" s="111"/>
      <c r="E11" s="112" t="s">
        <v>172</v>
      </c>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f>+SUM(F11:AJ11)</f>
        <v>0</v>
      </c>
      <c r="AL11" s="95">
        <f>IF($AK$3="４週",AK11/4,AK11/(DAY(EOMONTH($F$9,0))/7))</f>
        <v>0</v>
      </c>
      <c r="AM11" s="370"/>
      <c r="AN11" s="370"/>
    </row>
    <row r="12" spans="1:40" ht="18" customHeight="1">
      <c r="A12" s="87">
        <v>2</v>
      </c>
      <c r="B12" s="110" t="s">
        <v>217</v>
      </c>
      <c r="C12" s="92" t="s">
        <v>178</v>
      </c>
      <c r="D12" s="111"/>
      <c r="E12" s="112" t="s">
        <v>174</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 t="shared" ref="AK12:AK31" si="0">+SUM(F12:AJ12)</f>
        <v>0</v>
      </c>
      <c r="AL12" s="95">
        <f t="shared" ref="AL12:AL30" si="1">IF($AK$3="４週",AK12/4,AK12/(DAY(EOMONTH($F$9,0))/7))</f>
        <v>0</v>
      </c>
      <c r="AM12" s="370"/>
      <c r="AN12" s="370"/>
    </row>
    <row r="13" spans="1:40" ht="16.5" customHeight="1">
      <c r="A13" s="87">
        <v>3</v>
      </c>
      <c r="B13" s="110" t="s">
        <v>218</v>
      </c>
      <c r="C13" s="92" t="s">
        <v>176</v>
      </c>
      <c r="D13" s="111"/>
      <c r="E13" s="112" t="s">
        <v>176</v>
      </c>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si="0"/>
        <v>0</v>
      </c>
      <c r="AL13" s="95">
        <f t="shared" si="1"/>
        <v>0</v>
      </c>
      <c r="AM13" s="370"/>
      <c r="AN13" s="370"/>
    </row>
    <row r="14" spans="1:40" ht="18" customHeight="1">
      <c r="A14" s="87">
        <v>4</v>
      </c>
      <c r="B14" s="110" t="s">
        <v>219</v>
      </c>
      <c r="C14" s="92" t="s">
        <v>178</v>
      </c>
      <c r="D14" s="111"/>
      <c r="E14" s="112" t="s">
        <v>178</v>
      </c>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0"/>
        <v>0</v>
      </c>
      <c r="AL14" s="95">
        <f t="shared" si="1"/>
        <v>0</v>
      </c>
      <c r="AM14" s="370"/>
      <c r="AN14" s="370"/>
    </row>
    <row r="15" spans="1:40" ht="18" customHeight="1">
      <c r="A15" s="87">
        <v>5</v>
      </c>
      <c r="B15" s="110"/>
      <c r="C15" s="92"/>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0"/>
        <v>0</v>
      </c>
      <c r="AL15" s="95">
        <f t="shared" si="1"/>
        <v>0</v>
      </c>
      <c r="AM15" s="370"/>
      <c r="AN15" s="370"/>
    </row>
    <row r="16" spans="1:40" ht="18" customHeight="1">
      <c r="A16" s="87">
        <v>6</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0"/>
        <v>0</v>
      </c>
      <c r="AL16" s="95">
        <f t="shared" si="1"/>
        <v>0</v>
      </c>
      <c r="AM16" s="370"/>
      <c r="AN16" s="370"/>
    </row>
    <row r="17" spans="1:40" ht="18" customHeight="1">
      <c r="A17" s="87">
        <v>7</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0"/>
        <v>0</v>
      </c>
      <c r="AL17" s="95">
        <f t="shared" si="1"/>
        <v>0</v>
      </c>
      <c r="AM17" s="370"/>
      <c r="AN17" s="370"/>
    </row>
    <row r="18" spans="1:40" ht="18" customHeight="1">
      <c r="A18" s="87">
        <v>8</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0"/>
        <v>0</v>
      </c>
      <c r="AL18" s="95">
        <f t="shared" si="1"/>
        <v>0</v>
      </c>
      <c r="AM18" s="370"/>
      <c r="AN18" s="370"/>
    </row>
    <row r="19" spans="1:40" ht="18" customHeight="1">
      <c r="A19" s="87">
        <v>9</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0"/>
        <v>0</v>
      </c>
      <c r="AL19" s="95">
        <f t="shared" si="1"/>
        <v>0</v>
      </c>
      <c r="AM19" s="370"/>
      <c r="AN19" s="370"/>
    </row>
    <row r="20" spans="1:40" ht="18" customHeight="1">
      <c r="A20" s="87">
        <v>10</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0"/>
        <v>0</v>
      </c>
      <c r="AL20" s="95">
        <f t="shared" si="1"/>
        <v>0</v>
      </c>
      <c r="AM20" s="370"/>
      <c r="AN20" s="370"/>
    </row>
    <row r="21" spans="1:40" ht="18" customHeight="1">
      <c r="A21" s="87">
        <v>11</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0"/>
        <v>0</v>
      </c>
      <c r="AL21" s="95">
        <f t="shared" si="1"/>
        <v>0</v>
      </c>
      <c r="AM21" s="370"/>
      <c r="AN21" s="370"/>
    </row>
    <row r="22" spans="1:40" ht="18" customHeight="1">
      <c r="A22" s="87">
        <v>12</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0"/>
        <v>0</v>
      </c>
      <c r="AL22" s="95">
        <f t="shared" si="1"/>
        <v>0</v>
      </c>
      <c r="AM22" s="370"/>
      <c r="AN22" s="370"/>
    </row>
    <row r="23" spans="1:40" ht="18" customHeight="1">
      <c r="A23" s="87">
        <v>13</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0"/>
        <v>0</v>
      </c>
      <c r="AL23" s="95">
        <f t="shared" si="1"/>
        <v>0</v>
      </c>
      <c r="AM23" s="370"/>
      <c r="AN23" s="370"/>
    </row>
    <row r="24" spans="1:40" ht="18" customHeight="1">
      <c r="A24" s="87">
        <v>14</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0"/>
        <v>0</v>
      </c>
      <c r="AL24" s="95">
        <f t="shared" si="1"/>
        <v>0</v>
      </c>
      <c r="AM24" s="370"/>
      <c r="AN24" s="370"/>
    </row>
    <row r="25" spans="1:40" ht="18" customHeight="1">
      <c r="A25" s="87">
        <v>15</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0"/>
        <v>0</v>
      </c>
      <c r="AL25" s="95">
        <f t="shared" si="1"/>
        <v>0</v>
      </c>
      <c r="AM25" s="370"/>
      <c r="AN25" s="370"/>
    </row>
    <row r="26" spans="1:40" ht="18" customHeight="1">
      <c r="A26" s="87">
        <v>16</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0"/>
        <v>0</v>
      </c>
      <c r="AL26" s="95">
        <f t="shared" si="1"/>
        <v>0</v>
      </c>
      <c r="AM26" s="370"/>
      <c r="AN26" s="370"/>
    </row>
    <row r="27" spans="1:40" ht="18" customHeight="1">
      <c r="A27" s="87">
        <v>17</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0"/>
        <v>0</v>
      </c>
      <c r="AL27" s="95">
        <f t="shared" si="1"/>
        <v>0</v>
      </c>
      <c r="AM27" s="370"/>
      <c r="AN27" s="370"/>
    </row>
    <row r="28" spans="1:40" ht="18" customHeight="1">
      <c r="A28" s="87">
        <v>18</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0"/>
        <v>0</v>
      </c>
      <c r="AL28" s="95">
        <f t="shared" si="1"/>
        <v>0</v>
      </c>
      <c r="AM28" s="370"/>
      <c r="AN28" s="370"/>
    </row>
    <row r="29" spans="1:40" ht="18" customHeight="1">
      <c r="A29" s="87">
        <v>19</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0"/>
        <v>0</v>
      </c>
      <c r="AL29" s="95">
        <f t="shared" si="1"/>
        <v>0</v>
      </c>
      <c r="AM29" s="370"/>
      <c r="AN29" s="370"/>
    </row>
    <row r="30" spans="1:40" ht="18" customHeight="1">
      <c r="A30" s="87">
        <v>20</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0"/>
        <v>0</v>
      </c>
      <c r="AL30" s="95">
        <f t="shared" si="1"/>
        <v>0</v>
      </c>
      <c r="AM30" s="370"/>
      <c r="AN30" s="370"/>
    </row>
    <row r="31" spans="1:40" ht="18" customHeight="1">
      <c r="A31" s="371" t="s">
        <v>36</v>
      </c>
      <c r="B31" s="372"/>
      <c r="C31" s="372"/>
      <c r="D31" s="372"/>
      <c r="E31" s="372"/>
      <c r="F31" s="96">
        <f>+SUM(F11:F30)</f>
        <v>0</v>
      </c>
      <c r="G31" s="96">
        <f t="shared" ref="G31:AJ31" si="2">+SUM(G11:G30)</f>
        <v>0</v>
      </c>
      <c r="H31" s="96">
        <f t="shared" si="2"/>
        <v>0</v>
      </c>
      <c r="I31" s="96">
        <f t="shared" si="2"/>
        <v>0</v>
      </c>
      <c r="J31" s="96">
        <f t="shared" si="2"/>
        <v>0</v>
      </c>
      <c r="K31" s="96">
        <f t="shared" si="2"/>
        <v>0</v>
      </c>
      <c r="L31" s="96">
        <f t="shared" si="2"/>
        <v>0</v>
      </c>
      <c r="M31" s="96">
        <f t="shared" si="2"/>
        <v>0</v>
      </c>
      <c r="N31" s="96">
        <f t="shared" si="2"/>
        <v>0</v>
      </c>
      <c r="O31" s="96">
        <f t="shared" si="2"/>
        <v>0</v>
      </c>
      <c r="P31" s="96">
        <f t="shared" si="2"/>
        <v>0</v>
      </c>
      <c r="Q31" s="96">
        <f t="shared" si="2"/>
        <v>0</v>
      </c>
      <c r="R31" s="96">
        <f t="shared" si="2"/>
        <v>0</v>
      </c>
      <c r="S31" s="96">
        <f t="shared" si="2"/>
        <v>0</v>
      </c>
      <c r="T31" s="96">
        <f t="shared" si="2"/>
        <v>0</v>
      </c>
      <c r="U31" s="96">
        <f t="shared" si="2"/>
        <v>0</v>
      </c>
      <c r="V31" s="96">
        <f t="shared" si="2"/>
        <v>0</v>
      </c>
      <c r="W31" s="96">
        <f t="shared" si="2"/>
        <v>0</v>
      </c>
      <c r="X31" s="96">
        <f t="shared" si="2"/>
        <v>0</v>
      </c>
      <c r="Y31" s="96">
        <f t="shared" si="2"/>
        <v>0</v>
      </c>
      <c r="Z31" s="96">
        <f t="shared" si="2"/>
        <v>0</v>
      </c>
      <c r="AA31" s="96">
        <f t="shared" si="2"/>
        <v>0</v>
      </c>
      <c r="AB31" s="96">
        <f t="shared" si="2"/>
        <v>0</v>
      </c>
      <c r="AC31" s="96">
        <f t="shared" si="2"/>
        <v>0</v>
      </c>
      <c r="AD31" s="96">
        <f t="shared" si="2"/>
        <v>0</v>
      </c>
      <c r="AE31" s="96">
        <f t="shared" si="2"/>
        <v>0</v>
      </c>
      <c r="AF31" s="96">
        <f t="shared" si="2"/>
        <v>0</v>
      </c>
      <c r="AG31" s="96">
        <f t="shared" si="2"/>
        <v>0</v>
      </c>
      <c r="AH31" s="96">
        <f t="shared" si="2"/>
        <v>0</v>
      </c>
      <c r="AI31" s="96">
        <f t="shared" si="2"/>
        <v>0</v>
      </c>
      <c r="AJ31" s="96">
        <f t="shared" si="2"/>
        <v>0</v>
      </c>
      <c r="AK31" s="94">
        <f t="shared" si="0"/>
        <v>0</v>
      </c>
      <c r="AL31" s="95">
        <f>IF($AK$3="４週",AK31/4,AK31/(DAY(EOMONTH($F$9,0))/7))</f>
        <v>0</v>
      </c>
      <c r="AM31" s="373"/>
      <c r="AN31" s="373"/>
    </row>
    <row r="32" spans="1:40" ht="18" customHeight="1">
      <c r="A32" s="372" t="s">
        <v>162</v>
      </c>
      <c r="B32" s="372"/>
      <c r="C32" s="372"/>
      <c r="D32" s="372"/>
      <c r="E32" s="374"/>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6"/>
      <c r="AL32" s="98"/>
      <c r="AM32" s="373"/>
      <c r="AN32" s="373"/>
    </row>
    <row r="33" spans="1:43" ht="15" customHeight="1">
      <c r="A33" s="351" t="s">
        <v>359</v>
      </c>
      <c r="B33" s="351"/>
      <c r="C33" s="351"/>
      <c r="D33" s="351"/>
      <c r="E33" s="351"/>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137"/>
      <c r="AM33" s="375"/>
      <c r="AN33" s="375"/>
    </row>
    <row r="34" spans="1:43" ht="15" customHeight="1">
      <c r="A34" s="86"/>
      <c r="B34" s="86"/>
      <c r="C34" s="86"/>
      <c r="D34" s="86"/>
      <c r="E34" s="86"/>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86"/>
      <c r="AL34" s="86"/>
      <c r="AM34" s="78"/>
    </row>
    <row r="35" spans="1:43"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3" ht="21" customHeight="1">
      <c r="A36" s="77" t="s">
        <v>220</v>
      </c>
      <c r="B36" s="86"/>
      <c r="C36" s="86"/>
      <c r="D36" s="86"/>
      <c r="E36" s="86"/>
      <c r="F36" s="86"/>
      <c r="G36" s="99"/>
      <c r="H36" s="99"/>
      <c r="I36" s="99"/>
      <c r="J36" s="99"/>
      <c r="K36" s="99"/>
      <c r="L36" s="99"/>
      <c r="M36" s="99"/>
      <c r="N36" s="99"/>
      <c r="O36" s="99"/>
      <c r="AM36" s="86"/>
      <c r="AN36" s="78"/>
    </row>
    <row r="37" spans="1:43" ht="25" customHeight="1">
      <c r="A37" s="351"/>
      <c r="B37" s="351"/>
      <c r="C37" s="351"/>
      <c r="D37" s="121">
        <v>4</v>
      </c>
      <c r="E37" s="121">
        <v>5</v>
      </c>
      <c r="F37" s="369">
        <v>6</v>
      </c>
      <c r="G37" s="369"/>
      <c r="H37" s="369"/>
      <c r="I37" s="369">
        <v>7</v>
      </c>
      <c r="J37" s="369"/>
      <c r="K37" s="369"/>
      <c r="L37" s="369">
        <v>8</v>
      </c>
      <c r="M37" s="369"/>
      <c r="N37" s="369"/>
      <c r="O37" s="369">
        <v>9</v>
      </c>
      <c r="P37" s="369"/>
      <c r="Q37" s="369"/>
      <c r="R37" s="369">
        <v>10</v>
      </c>
      <c r="S37" s="369"/>
      <c r="T37" s="369"/>
      <c r="U37" s="369">
        <v>11</v>
      </c>
      <c r="V37" s="369"/>
      <c r="W37" s="369"/>
      <c r="X37" s="369">
        <v>12</v>
      </c>
      <c r="Y37" s="369"/>
      <c r="Z37" s="369"/>
      <c r="AA37" s="369">
        <v>1</v>
      </c>
      <c r="AB37" s="369"/>
      <c r="AC37" s="369"/>
      <c r="AD37" s="369">
        <v>2</v>
      </c>
      <c r="AE37" s="369"/>
      <c r="AF37" s="369"/>
      <c r="AG37" s="369">
        <v>3</v>
      </c>
      <c r="AH37" s="369"/>
      <c r="AI37" s="369"/>
      <c r="AJ37" s="351" t="s">
        <v>5</v>
      </c>
      <c r="AK37" s="351"/>
      <c r="AL37" s="89" t="s">
        <v>221</v>
      </c>
      <c r="AM37" s="89" t="s">
        <v>225</v>
      </c>
      <c r="AN37" s="113"/>
      <c r="AO37" s="113"/>
      <c r="AP37" s="113"/>
      <c r="AQ37" s="113"/>
    </row>
    <row r="38" spans="1:43" ht="18" customHeight="1">
      <c r="A38" s="360" t="s">
        <v>226</v>
      </c>
      <c r="B38" s="360"/>
      <c r="C38" s="360"/>
      <c r="D38" s="96">
        <f>SUM(D39:D43)</f>
        <v>0</v>
      </c>
      <c r="E38" s="96">
        <f>SUM(E39:E43)</f>
        <v>0</v>
      </c>
      <c r="F38" s="358">
        <f>SUM(F39:H43)</f>
        <v>0</v>
      </c>
      <c r="G38" s="358"/>
      <c r="H38" s="358"/>
      <c r="I38" s="358">
        <f>SUM(I39:K43)</f>
        <v>0</v>
      </c>
      <c r="J38" s="358"/>
      <c r="K38" s="358"/>
      <c r="L38" s="358">
        <f>SUM(L39:N43)</f>
        <v>0</v>
      </c>
      <c r="M38" s="358"/>
      <c r="N38" s="358"/>
      <c r="O38" s="358">
        <f>SUM(O39:Q43)</f>
        <v>0</v>
      </c>
      <c r="P38" s="358"/>
      <c r="Q38" s="358"/>
      <c r="R38" s="358">
        <f>SUM(R39:T43)</f>
        <v>0</v>
      </c>
      <c r="S38" s="358"/>
      <c r="T38" s="358"/>
      <c r="U38" s="358">
        <f>SUM(U39:W43)</f>
        <v>0</v>
      </c>
      <c r="V38" s="358"/>
      <c r="W38" s="358"/>
      <c r="X38" s="358">
        <f>SUM(X39:Z43)</f>
        <v>0</v>
      </c>
      <c r="Y38" s="358"/>
      <c r="Z38" s="358"/>
      <c r="AA38" s="358">
        <f>SUM(AA39:AC43)</f>
        <v>0</v>
      </c>
      <c r="AB38" s="358"/>
      <c r="AC38" s="358"/>
      <c r="AD38" s="358">
        <f>SUM(AD39:AF43)</f>
        <v>0</v>
      </c>
      <c r="AE38" s="358"/>
      <c r="AF38" s="358"/>
      <c r="AG38" s="358">
        <f>SUM(AG39:AI43)</f>
        <v>0</v>
      </c>
      <c r="AH38" s="358"/>
      <c r="AI38" s="358"/>
      <c r="AJ38" s="347">
        <f t="shared" ref="AJ38:AJ45" si="3">SUM(D38:AI38)</f>
        <v>0</v>
      </c>
      <c r="AK38" s="347"/>
      <c r="AL38" s="366" t="e">
        <f>ROUNDUP(((AJ38-AJ44-AJ45)+AJ44*0.5+AJ45*0.75)/AJ46,1)</f>
        <v>#DIV/0!</v>
      </c>
      <c r="AM38" s="366" t="e">
        <f>ROUND((2*AJ39+3*AJ40+4*AJ41+5*AJ42+6*AJ43)/AJ38,1)</f>
        <v>#DIV/0!</v>
      </c>
      <c r="AN38" s="113"/>
      <c r="AO38" s="113"/>
      <c r="AP38" s="113"/>
      <c r="AQ38" s="113"/>
    </row>
    <row r="39" spans="1:43" ht="18" customHeight="1">
      <c r="A39" s="363" t="s">
        <v>227</v>
      </c>
      <c r="B39" s="364"/>
      <c r="C39" s="365"/>
      <c r="D39" s="93"/>
      <c r="E39" s="93"/>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47">
        <f t="shared" si="3"/>
        <v>0</v>
      </c>
      <c r="AK39" s="347"/>
      <c r="AL39" s="367"/>
      <c r="AM39" s="367"/>
      <c r="AN39" s="113"/>
      <c r="AO39" s="113"/>
      <c r="AP39" s="113"/>
      <c r="AQ39" s="113"/>
    </row>
    <row r="40" spans="1:43" ht="18" customHeight="1">
      <c r="A40" s="363" t="s">
        <v>228</v>
      </c>
      <c r="B40" s="364"/>
      <c r="C40" s="365"/>
      <c r="D40" s="93"/>
      <c r="E40" s="93"/>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47">
        <f t="shared" si="3"/>
        <v>0</v>
      </c>
      <c r="AK40" s="347"/>
      <c r="AL40" s="367"/>
      <c r="AM40" s="367"/>
      <c r="AN40" s="113"/>
      <c r="AO40" s="113"/>
      <c r="AP40" s="113"/>
      <c r="AQ40" s="113"/>
    </row>
    <row r="41" spans="1:43" ht="18" customHeight="1">
      <c r="A41" s="363" t="s">
        <v>229</v>
      </c>
      <c r="B41" s="364"/>
      <c r="C41" s="365"/>
      <c r="D41" s="93"/>
      <c r="E41" s="93"/>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47">
        <f t="shared" si="3"/>
        <v>0</v>
      </c>
      <c r="AK41" s="347"/>
      <c r="AL41" s="367"/>
      <c r="AM41" s="367"/>
      <c r="AN41" s="113"/>
      <c r="AO41" s="113"/>
      <c r="AP41" s="113"/>
      <c r="AQ41" s="113"/>
    </row>
    <row r="42" spans="1:43" ht="18" customHeight="1">
      <c r="A42" s="363" t="s">
        <v>230</v>
      </c>
      <c r="B42" s="364"/>
      <c r="C42" s="365"/>
      <c r="D42" s="93"/>
      <c r="E42" s="93"/>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47">
        <f t="shared" si="3"/>
        <v>0</v>
      </c>
      <c r="AK42" s="347"/>
      <c r="AL42" s="367"/>
      <c r="AM42" s="367"/>
      <c r="AN42" s="113"/>
      <c r="AO42" s="113"/>
      <c r="AP42" s="113"/>
      <c r="AQ42" s="113"/>
    </row>
    <row r="43" spans="1:43" ht="18" customHeight="1">
      <c r="A43" s="363" t="s">
        <v>231</v>
      </c>
      <c r="B43" s="364"/>
      <c r="C43" s="365"/>
      <c r="D43" s="93"/>
      <c r="E43" s="93"/>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47">
        <f t="shared" si="3"/>
        <v>0</v>
      </c>
      <c r="AK43" s="347"/>
      <c r="AL43" s="367"/>
      <c r="AM43" s="367"/>
      <c r="AN43" s="113"/>
      <c r="AO43" s="113"/>
      <c r="AP43" s="113"/>
      <c r="AQ43" s="113"/>
    </row>
    <row r="44" spans="1:43" ht="18" customHeight="1">
      <c r="A44" s="116"/>
      <c r="B44" s="122" t="s">
        <v>232</v>
      </c>
      <c r="C44" s="117"/>
      <c r="D44" s="93"/>
      <c r="E44" s="93"/>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47">
        <f t="shared" si="3"/>
        <v>0</v>
      </c>
      <c r="AK44" s="347"/>
      <c r="AL44" s="367"/>
      <c r="AM44" s="367"/>
      <c r="AN44" s="113"/>
      <c r="AO44" s="113"/>
      <c r="AP44" s="113"/>
      <c r="AQ44" s="113"/>
    </row>
    <row r="45" spans="1:43" ht="18" customHeight="1">
      <c r="A45" s="116"/>
      <c r="B45" s="361" t="s">
        <v>233</v>
      </c>
      <c r="C45" s="362"/>
      <c r="D45" s="93"/>
      <c r="E45" s="93"/>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47">
        <f t="shared" si="3"/>
        <v>0</v>
      </c>
      <c r="AK45" s="347"/>
      <c r="AL45" s="367"/>
      <c r="AM45" s="367"/>
      <c r="AN45" s="113"/>
      <c r="AO45" s="113"/>
      <c r="AP45" s="113"/>
      <c r="AQ45" s="113"/>
    </row>
    <row r="46" spans="1:43" ht="18" customHeight="1">
      <c r="A46" s="360" t="s">
        <v>223</v>
      </c>
      <c r="B46" s="360"/>
      <c r="C46" s="360"/>
      <c r="D46" s="93"/>
      <c r="E46" s="93"/>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47">
        <f>+SUM(D46:AI46)</f>
        <v>0</v>
      </c>
      <c r="AK46" s="347"/>
      <c r="AL46" s="368"/>
      <c r="AM46" s="368"/>
      <c r="AN46" s="113"/>
      <c r="AO46" s="113"/>
      <c r="AP46" s="113"/>
      <c r="AQ46" s="113"/>
    </row>
    <row r="47" spans="1:43" ht="18" customHeight="1">
      <c r="A47" s="106" t="s">
        <v>234</v>
      </c>
      <c r="B47" s="106"/>
      <c r="C47" s="106"/>
      <c r="D47" s="113"/>
      <c r="E47" s="113"/>
      <c r="F47" s="113"/>
      <c r="G47" s="113"/>
      <c r="H47" s="113"/>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114"/>
      <c r="AK47" s="99"/>
      <c r="AL47" s="86"/>
      <c r="AM47" s="86"/>
      <c r="AN47" s="78"/>
    </row>
    <row r="48" spans="1:43" ht="5.15" customHeight="1">
      <c r="A48" s="106"/>
      <c r="B48" s="106"/>
      <c r="C48" s="106"/>
      <c r="D48" s="113"/>
      <c r="E48" s="113"/>
      <c r="F48" s="113"/>
      <c r="G48" s="113"/>
      <c r="H48" s="113"/>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114"/>
      <c r="AK48" s="99"/>
      <c r="AL48" s="86"/>
      <c r="AM48" s="86"/>
      <c r="AN48" s="78"/>
    </row>
    <row r="49" spans="1:40" ht="18" customHeight="1">
      <c r="A49" s="77" t="s">
        <v>205</v>
      </c>
      <c r="B49" s="99"/>
      <c r="D49" s="99"/>
      <c r="E49" s="99"/>
      <c r="F49" s="99"/>
      <c r="G49" s="99"/>
      <c r="H49" s="99"/>
      <c r="I49" s="99"/>
      <c r="J49" s="99"/>
      <c r="K49" s="99"/>
      <c r="L49" s="99"/>
      <c r="M49" s="99"/>
      <c r="N49" s="99"/>
      <c r="O49" s="99"/>
      <c r="P49" s="99"/>
      <c r="Q49" s="99"/>
      <c r="R49" s="99"/>
      <c r="S49" s="99"/>
      <c r="T49" s="99"/>
      <c r="U49" s="99"/>
      <c r="V49" s="99"/>
      <c r="W49" s="86"/>
      <c r="X49" s="99"/>
      <c r="Y49" s="99"/>
      <c r="Z49" s="99"/>
      <c r="AA49" s="99"/>
      <c r="AB49" s="99"/>
      <c r="AC49" s="99"/>
      <c r="AD49" s="99"/>
      <c r="AE49" s="99"/>
      <c r="AF49" s="99"/>
      <c r="AG49" s="99"/>
      <c r="AH49" s="99"/>
      <c r="AI49" s="99"/>
      <c r="AJ49" s="114"/>
      <c r="AK49" s="99"/>
      <c r="AL49" s="86"/>
      <c r="AM49" s="86"/>
      <c r="AN49" s="78"/>
    </row>
    <row r="50" spans="1:40" ht="45" customHeight="1">
      <c r="A50" s="351" t="s">
        <v>206</v>
      </c>
      <c r="B50" s="351"/>
      <c r="C50" s="351" t="s">
        <v>217</v>
      </c>
      <c r="D50" s="351"/>
      <c r="E50" s="357" t="s">
        <v>235</v>
      </c>
      <c r="F50" s="357"/>
      <c r="G50" s="357"/>
      <c r="H50" s="357"/>
      <c r="I50" s="113"/>
      <c r="J50" s="113"/>
      <c r="K50" s="113"/>
      <c r="L50" s="113"/>
      <c r="M50" s="113"/>
      <c r="N50" s="113"/>
      <c r="O50" s="113"/>
      <c r="P50" s="113"/>
      <c r="Q50" s="113"/>
      <c r="R50" s="113"/>
      <c r="S50" s="113"/>
      <c r="T50" s="113"/>
      <c r="U50" s="113"/>
      <c r="W50" s="86"/>
      <c r="X50" s="99"/>
      <c r="Y50" s="99"/>
      <c r="Z50" s="99"/>
      <c r="AA50" s="99"/>
      <c r="AB50" s="99"/>
      <c r="AC50" s="99"/>
      <c r="AD50" s="99"/>
      <c r="AE50" s="99"/>
      <c r="AF50" s="99"/>
      <c r="AG50" s="99"/>
      <c r="AH50" s="99"/>
      <c r="AI50" s="99"/>
      <c r="AJ50" s="114"/>
      <c r="AK50" s="99"/>
      <c r="AL50" s="86"/>
      <c r="AM50" s="86"/>
      <c r="AN50" s="78"/>
    </row>
    <row r="51" spans="1:40" ht="18" customHeight="1">
      <c r="A51" s="357" t="s">
        <v>207</v>
      </c>
      <c r="B51" s="357"/>
      <c r="C51" s="358" t="e">
        <f>ROUNDDOWN(IF(AL38&lt;=60,1,1+ROUNDUP((AL38-60)/40,0)),1)</f>
        <v>#DIV/0!</v>
      </c>
      <c r="D51" s="358"/>
      <c r="E51" s="358" t="e">
        <f>ROUNDDOWN(IF(AM38&lt;4,AL38/6,IF(AM38&lt;5,AL38/5,AL38/3)),1)</f>
        <v>#DIV/0!</v>
      </c>
      <c r="F51" s="358"/>
      <c r="G51" s="358"/>
      <c r="H51" s="358"/>
      <c r="I51" s="113"/>
      <c r="J51" s="113"/>
      <c r="K51" s="113"/>
      <c r="L51" s="113"/>
      <c r="M51" s="113"/>
      <c r="N51" s="113"/>
      <c r="O51" s="113"/>
      <c r="P51" s="113"/>
      <c r="Q51" s="113"/>
      <c r="R51" s="113"/>
      <c r="S51" s="113"/>
      <c r="T51" s="113"/>
      <c r="U51" s="113"/>
      <c r="W51" s="86"/>
      <c r="X51" s="99"/>
      <c r="Y51" s="99"/>
      <c r="Z51" s="99"/>
      <c r="AA51" s="99"/>
      <c r="AB51" s="99"/>
      <c r="AC51" s="99"/>
      <c r="AD51" s="99"/>
      <c r="AE51" s="99"/>
      <c r="AF51" s="99"/>
      <c r="AG51" s="99"/>
      <c r="AH51" s="99"/>
      <c r="AI51" s="99"/>
      <c r="AJ51" s="114"/>
      <c r="AK51" s="99"/>
      <c r="AL51" s="86"/>
      <c r="AM51" s="86"/>
      <c r="AN51" s="78"/>
    </row>
    <row r="52" spans="1:40" ht="21" customHeight="1">
      <c r="A52" s="77" t="s">
        <v>208</v>
      </c>
      <c r="B52" s="81"/>
      <c r="C52" s="82"/>
      <c r="D52" s="82"/>
      <c r="E52" s="82"/>
      <c r="F52" s="82"/>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82"/>
      <c r="AM52" s="82"/>
      <c r="AN52" s="78"/>
    </row>
    <row r="53" spans="1:40" ht="25" customHeight="1">
      <c r="A53" s="78"/>
      <c r="B53" s="86"/>
      <c r="C53" s="348" t="str">
        <f>IF(VLOOKUP($AK$1,選択肢!$A$1:$J$32,C58,FALSE)=0,"-",VLOOKUP($AK$1,選択肢!$A$1:$J$32,C58,FALSE))</f>
        <v>管理者</v>
      </c>
      <c r="D53" s="349"/>
      <c r="E53" s="355" t="str">
        <f>IF(VLOOKUP($AK$1,選択肢!$A$1:$J$32,E58,FALSE)=0,"-",VLOOKUP($AK$1,選択肢!$A$1:$J$32,E58,FALSE))</f>
        <v>サービス管理責任者</v>
      </c>
      <c r="F53" s="355"/>
      <c r="G53" s="355"/>
      <c r="H53" s="355"/>
      <c r="I53" s="348" t="str">
        <f>IF(VLOOKUP($AK$1,選択肢!$A$1:$J$32,I58,FALSE)=0,"-",VLOOKUP($AK$1,選択肢!$A$1:$J$32,I58,FALSE))</f>
        <v>医師</v>
      </c>
      <c r="J53" s="349"/>
      <c r="K53" s="349"/>
      <c r="L53" s="349"/>
      <c r="M53" s="349"/>
      <c r="N53" s="350"/>
      <c r="O53" s="348" t="str">
        <f>IF(VLOOKUP($AK$1,選択肢!$A$1:$J$32,O58,FALSE)=0,"-",VLOOKUP($AK$1,選択肢!$A$1:$J$32,O58,FALSE))</f>
        <v>看護職員</v>
      </c>
      <c r="P53" s="349"/>
      <c r="Q53" s="349"/>
      <c r="R53" s="349"/>
      <c r="S53" s="349"/>
      <c r="T53" s="350"/>
      <c r="U53" s="348" t="str">
        <f>IF(VLOOKUP($AK$1,選択肢!$A$1:$J$32,U58,FALSE)=0,"-",VLOOKUP($AK$1,選択肢!$A$1:$J$32,U58,FALSE))</f>
        <v>理学療法士</v>
      </c>
      <c r="V53" s="349"/>
      <c r="W53" s="349"/>
      <c r="X53" s="349"/>
      <c r="Y53" s="349"/>
      <c r="Z53" s="350"/>
      <c r="AA53" s="348" t="str">
        <f>IF(VLOOKUP($AK$1,選択肢!$A$1:$J$32,AA58,FALSE)=0,"-",VLOOKUP($AK$1,選択肢!$A$1:$J$32,AA58,FALSE))</f>
        <v>作業療法士</v>
      </c>
      <c r="AB53" s="349"/>
      <c r="AC53" s="349"/>
      <c r="AD53" s="349"/>
      <c r="AE53" s="349"/>
      <c r="AF53" s="350"/>
      <c r="AG53" s="355" t="str">
        <f>IF(VLOOKUP($AK$1,選択肢!$A$1:$J$32,AG58,FALSE)=0,"-",VLOOKUP($AK$1,選択肢!$A$1:$J$32,AG58,FALSE))</f>
        <v>言語聴覚士</v>
      </c>
      <c r="AH53" s="355"/>
      <c r="AI53" s="355"/>
      <c r="AJ53" s="355"/>
      <c r="AK53" s="355"/>
      <c r="AL53" s="355" t="str">
        <f>IF(VLOOKUP($AK$1,選択肢!$A$1:$J$32,AL58,FALSE)=0,"-",VLOOKUP($AK$1,選択肢!$A$1:$J$32,AL58,FALSE))</f>
        <v>生活支援員</v>
      </c>
      <c r="AM53" s="355"/>
      <c r="AN53" s="78"/>
    </row>
    <row r="54" spans="1:40" ht="18" customHeight="1">
      <c r="A54" s="78"/>
      <c r="B54" s="86"/>
      <c r="C54" s="118" t="s">
        <v>210</v>
      </c>
      <c r="D54" s="118" t="s">
        <v>212</v>
      </c>
      <c r="E54" s="119" t="s">
        <v>210</v>
      </c>
      <c r="F54" s="356" t="s">
        <v>212</v>
      </c>
      <c r="G54" s="356"/>
      <c r="H54" s="356"/>
      <c r="I54" s="352" t="s">
        <v>210</v>
      </c>
      <c r="J54" s="353"/>
      <c r="K54" s="354"/>
      <c r="L54" s="352" t="s">
        <v>212</v>
      </c>
      <c r="M54" s="353"/>
      <c r="N54" s="354"/>
      <c r="O54" s="352" t="s">
        <v>210</v>
      </c>
      <c r="P54" s="353"/>
      <c r="Q54" s="354"/>
      <c r="R54" s="352" t="s">
        <v>212</v>
      </c>
      <c r="S54" s="353"/>
      <c r="T54" s="354"/>
      <c r="U54" s="352" t="s">
        <v>210</v>
      </c>
      <c r="V54" s="353"/>
      <c r="W54" s="354"/>
      <c r="X54" s="352" t="s">
        <v>212</v>
      </c>
      <c r="Y54" s="353"/>
      <c r="Z54" s="354"/>
      <c r="AA54" s="352" t="s">
        <v>210</v>
      </c>
      <c r="AB54" s="353"/>
      <c r="AC54" s="354"/>
      <c r="AD54" s="352" t="s">
        <v>212</v>
      </c>
      <c r="AE54" s="353"/>
      <c r="AF54" s="354"/>
      <c r="AG54" s="352" t="s">
        <v>210</v>
      </c>
      <c r="AH54" s="353"/>
      <c r="AI54" s="354"/>
      <c r="AJ54" s="352" t="s">
        <v>212</v>
      </c>
      <c r="AK54" s="354"/>
      <c r="AL54" s="119" t="s">
        <v>209</v>
      </c>
      <c r="AM54" s="119" t="s">
        <v>211</v>
      </c>
      <c r="AN54" s="78"/>
    </row>
    <row r="55" spans="1:40" ht="18" customHeight="1">
      <c r="A55" s="78"/>
      <c r="B55" s="88" t="s">
        <v>213</v>
      </c>
      <c r="C55" s="119">
        <f>COUNTIFS($B$11:$B$30,C$53,$C$11:$C$30,"A",$E$11:$E$30,"*")</f>
        <v>1</v>
      </c>
      <c r="D55" s="119">
        <f>COUNTIFS($B$11:$B$30,C$53,$C$11:$C$30,"B",$E$11:$E$30,"*")</f>
        <v>0</v>
      </c>
      <c r="E55" s="119">
        <f>COUNTIFS($B$11:$B$30,E$53,$C$11:$C$30,"A",$E$11:$E$30,"*")</f>
        <v>0</v>
      </c>
      <c r="F55" s="352">
        <f>COUNTIFS($B$11:$B$30,E$53,$C$11:$C$30,"B",$E$11:$E$30,"*")</f>
        <v>0</v>
      </c>
      <c r="G55" s="353"/>
      <c r="H55" s="354"/>
      <c r="I55" s="352">
        <f>COUNTIFS($B$11:$B$30,I$53,$C$11:$C$30,"A",$E$11:$E$30,"*")</f>
        <v>0</v>
      </c>
      <c r="J55" s="353"/>
      <c r="K55" s="354"/>
      <c r="L55" s="352">
        <f>COUNTIFS($B$11:$B$30,I$53,$C$11:$C$30,"B",$E$11:$E$30,"*")</f>
        <v>0</v>
      </c>
      <c r="M55" s="353"/>
      <c r="N55" s="354"/>
      <c r="O55" s="352">
        <f>COUNTIFS($B$11:$B$30,O$53,$C$11:$C$30,"A",$E$11:$E$30,"*")</f>
        <v>0</v>
      </c>
      <c r="P55" s="353"/>
      <c r="Q55" s="354"/>
      <c r="R55" s="352">
        <f>COUNTIFS($B$11:$B$30,O$53,$C$11:$C$30,"B",$E$11:$E$30,"*")</f>
        <v>0</v>
      </c>
      <c r="S55" s="353"/>
      <c r="T55" s="354"/>
      <c r="U55" s="352">
        <f>COUNTIFS($B$11:$B$30,U$53,$C$11:$C$30,"A",$E$11:$E$30,"*")</f>
        <v>0</v>
      </c>
      <c r="V55" s="353"/>
      <c r="W55" s="354"/>
      <c r="X55" s="352">
        <f>COUNTIFS($B$11:$B$30,U$53,$C$11:$C$30,"B",$E$11:$E$30,"*")</f>
        <v>0</v>
      </c>
      <c r="Y55" s="353"/>
      <c r="Z55" s="354"/>
      <c r="AA55" s="352">
        <f>COUNTIFS($B$11:$B$30,AA$53,$C$11:$C$30,"A",$E$11:$E$30,"*")</f>
        <v>0</v>
      </c>
      <c r="AB55" s="353"/>
      <c r="AC55" s="354"/>
      <c r="AD55" s="352">
        <f>COUNTIFS($B$11:$B$30,AA$53,$C$11:$C$30,"B",$E$11:$E$30,"*")</f>
        <v>0</v>
      </c>
      <c r="AE55" s="353"/>
      <c r="AF55" s="354"/>
      <c r="AG55" s="352">
        <f>COUNTIFS($B$11:$B$30,AG$53,$C$11:$C$30,"A",$E$11:$E$30,"*")</f>
        <v>0</v>
      </c>
      <c r="AH55" s="353"/>
      <c r="AI55" s="354"/>
      <c r="AJ55" s="352">
        <f>COUNTIFS($B$11:$B$30,AG$53,$C$11:$C$30,"B",$E$11:$E$30,"*")</f>
        <v>0</v>
      </c>
      <c r="AK55" s="354"/>
      <c r="AL55" s="119">
        <f>COUNTIFS($B$11:$B$30,AL$53,$C$11:$C$30,"A",$E$11:$E$30,"*")</f>
        <v>0</v>
      </c>
      <c r="AM55" s="119">
        <f>COUNTIFS($B$11:$B$30,AL$53,$C$11:$C$30,"B",$E$11:$E$30,"*")</f>
        <v>0</v>
      </c>
      <c r="AN55" s="78"/>
    </row>
    <row r="56" spans="1:40" ht="18" customHeight="1">
      <c r="A56" s="78"/>
      <c r="B56" s="89" t="s">
        <v>214</v>
      </c>
      <c r="C56" s="119">
        <f>COUNTIFS($B$11:$B$30,C$53,$C$11:$C$30,"C",$E$11:$E$30,"*")</f>
        <v>0</v>
      </c>
      <c r="D56" s="119">
        <f>COUNTIFS($B$11:$B$30,C$53,$C$11:$C$30,"D",$E$11:$E$30,"*")</f>
        <v>0</v>
      </c>
      <c r="E56" s="119">
        <f>COUNTIFS($B$11:$B$30,E$53,$C$11:$C$30,"C",$E$11:$E$30,"*")</f>
        <v>0</v>
      </c>
      <c r="F56" s="352">
        <f>COUNTIFS($B$11:$B$30,E$53,$C$11:$C$30,"D",$E$11:$E$30,"*")</f>
        <v>1</v>
      </c>
      <c r="G56" s="353"/>
      <c r="H56" s="354"/>
      <c r="I56" s="352">
        <f>COUNTIFS($B$11:$B$30,I$53,$C$11:$C$30,"C",$E$11:$E$30,"*")</f>
        <v>1</v>
      </c>
      <c r="J56" s="353"/>
      <c r="K56" s="354"/>
      <c r="L56" s="352">
        <f>COUNTIFS($B$11:$B$30,I$53,$C$11:$C$30,"D",$E$11:$E$30,"*")</f>
        <v>0</v>
      </c>
      <c r="M56" s="353"/>
      <c r="N56" s="354"/>
      <c r="O56" s="352">
        <f>COUNTIFS($B$11:$B$30,O$53,$C$11:$C$30,"C",$E$11:$E$30,"*")</f>
        <v>0</v>
      </c>
      <c r="P56" s="353"/>
      <c r="Q56" s="354"/>
      <c r="R56" s="352">
        <f>COUNTIFS($B$11:$B$30,O$53,$C$11:$C$30,"D",$E$11:$E$30,"*")</f>
        <v>1</v>
      </c>
      <c r="S56" s="353"/>
      <c r="T56" s="354"/>
      <c r="U56" s="352">
        <f>COUNTIFS($B$11:$B$30,U$53,$C$11:$C$30,"C",$E$11:$E$30,"*")</f>
        <v>0</v>
      </c>
      <c r="V56" s="353"/>
      <c r="W56" s="354"/>
      <c r="X56" s="352">
        <f>COUNTIFS($B$11:$B$30,U$53,$C$11:$C$30,"D",$E$11:$E$30,"*")</f>
        <v>0</v>
      </c>
      <c r="Y56" s="353"/>
      <c r="Z56" s="354"/>
      <c r="AA56" s="352">
        <f>COUNTIFS($B$11:$B$30,AA$53,$C$11:$C$30,"C",$E$11:$E$30,"*")</f>
        <v>0</v>
      </c>
      <c r="AB56" s="353"/>
      <c r="AC56" s="354"/>
      <c r="AD56" s="352">
        <f>COUNTIFS($B$11:$B$30,AA$53,$C$11:$C$30,"D",$E$11:$E$30,"*")</f>
        <v>0</v>
      </c>
      <c r="AE56" s="353"/>
      <c r="AF56" s="354"/>
      <c r="AG56" s="352">
        <f>COUNTIFS($B$11:$B$30,AG$53,$C$11:$C$30,"C",$E$11:$E$30,"*")</f>
        <v>0</v>
      </c>
      <c r="AH56" s="353"/>
      <c r="AI56" s="354"/>
      <c r="AJ56" s="352">
        <f>COUNTIFS($B$11:$B$30,AG$53,$C$11:$C$30,"D",$E$11:$E$30,"*")</f>
        <v>0</v>
      </c>
      <c r="AK56" s="354"/>
      <c r="AL56" s="119">
        <f>COUNTIFS($B$11:$B$30,AL$53,$C$11:$C$30,"C",$E$11:$E$30,"*")</f>
        <v>0</v>
      </c>
      <c r="AM56" s="119">
        <f>COUNTIFS($B$11:$B$30,AL$53,$C$11:$C$30,"D",$E$11:$E$30,"*")</f>
        <v>0</v>
      </c>
      <c r="AN56" s="78"/>
    </row>
    <row r="57" spans="1:40" ht="25" customHeight="1">
      <c r="A57" s="78"/>
      <c r="B57" s="89" t="s">
        <v>215</v>
      </c>
      <c r="C57" s="348">
        <f>IF($AK$3="４週",SUMIFS($AK$11:$AK$30,$B$11:$B$30,C53)/4/$AH$5,IF($AK$3="歴月",SUMIFS($AK$11:$AK$30,$B$11:$B$30,C53)/$AL$5,"記載する期間を選択してください"))</f>
        <v>0</v>
      </c>
      <c r="D57" s="350"/>
      <c r="E57" s="348">
        <f>IF($AK$3="４週",SUMIFS($AK$11:$AK$30,$B$11:$B$30,E53)/4/$AH$5,IF($AK$3="歴月",SUMIFS($AK$11:$AK$30,$B$11:$B$30,E53)/$AL$5,"記載する期間を選択してください"))</f>
        <v>0</v>
      </c>
      <c r="F57" s="349"/>
      <c r="G57" s="349"/>
      <c r="H57" s="350"/>
      <c r="I57" s="348">
        <f>IF($AK$3="４週",SUMIFS($AK$11:$AK$30,$B$11:$B$30,I53)/4/$AH$5,IF($AK$3="歴月",SUMIFS($AK$11:$AK$30,$B$11:$B$30,I53)/$AL$5,"記載する期間を選択してください"))</f>
        <v>0</v>
      </c>
      <c r="J57" s="349"/>
      <c r="K57" s="349"/>
      <c r="L57" s="349"/>
      <c r="M57" s="349"/>
      <c r="N57" s="350"/>
      <c r="O57" s="348">
        <f>IF($AK$3="４週",SUMIFS($AK$11:$AK$30,$B$11:$B$30,O53)/4/$AH$5,IF($AK$3="歴月",SUMIFS($AK$11:$AK$30,$B$11:$B$30,O53)/$AL$5,"記載する期間を選択してください"))</f>
        <v>0</v>
      </c>
      <c r="P57" s="349"/>
      <c r="Q57" s="349"/>
      <c r="R57" s="349"/>
      <c r="S57" s="349"/>
      <c r="T57" s="350"/>
      <c r="U57" s="348">
        <f>IF($AK$3="４週",SUMIFS($AK$11:$AK$30,$B$11:$B$30,U53)/4/$AH$5,IF($AK$3="歴月",SUMIFS($AK$11:$AK$30,$B$11:$B$30,U53)/$AL$5,"記載する期間を選択してください"))</f>
        <v>0</v>
      </c>
      <c r="V57" s="349"/>
      <c r="W57" s="349"/>
      <c r="X57" s="349"/>
      <c r="Y57" s="349"/>
      <c r="Z57" s="350"/>
      <c r="AA57" s="348">
        <f>IF($AK$3="４週",SUMIFS($AK$11:$AK$30,$B$11:$B$30,AA53)/4/$AH$5,IF($AK$3="歴月",SUMIFS($AK$11:$AK$30,$B$11:$B$30,AA53)/$AL$5,"記載する期間を選択してください"))</f>
        <v>0</v>
      </c>
      <c r="AB57" s="349"/>
      <c r="AC57" s="349"/>
      <c r="AD57" s="349"/>
      <c r="AE57" s="349"/>
      <c r="AF57" s="350"/>
      <c r="AG57" s="348">
        <f>IF($AK$3="４週",SUMIFS($AK$11:$AK$30,$B$11:$B$30,AG53)/4/$AH$5,IF($AK$3="歴月",SUMIFS($AK$11:$AK$30,$B$11:$B$30,AG53)/$AL$5,"記載する期間を選択してください"))</f>
        <v>0</v>
      </c>
      <c r="AH57" s="349"/>
      <c r="AI57" s="349"/>
      <c r="AJ57" s="349"/>
      <c r="AK57" s="350"/>
      <c r="AL57" s="348">
        <f>IF($AK$3="４週",SUMIFS($AK$11:$AK$30,$B$11:$B$30,AL53)/4/$AH$5,IF($AK$3="歴月",SUMIFS($AK$11:$AK$30,$B$11:$B$30,AL53)/$AL$5,"記載する期間を選択してください"))</f>
        <v>0</v>
      </c>
      <c r="AM57" s="350"/>
      <c r="AN57" s="78"/>
    </row>
    <row r="58" spans="1:40" ht="5.15" customHeight="1">
      <c r="A58" s="78"/>
      <c r="B58" s="81"/>
      <c r="C58" s="103">
        <v>2</v>
      </c>
      <c r="D58" s="103"/>
      <c r="E58" s="103">
        <v>3</v>
      </c>
      <c r="F58" s="103"/>
      <c r="G58" s="103"/>
      <c r="H58" s="103"/>
      <c r="I58" s="103">
        <v>4</v>
      </c>
      <c r="J58" s="103"/>
      <c r="K58" s="103"/>
      <c r="L58" s="103"/>
      <c r="M58" s="103"/>
      <c r="N58" s="103"/>
      <c r="O58" s="103">
        <v>5</v>
      </c>
      <c r="P58" s="103"/>
      <c r="Q58" s="103"/>
      <c r="R58" s="103"/>
      <c r="S58" s="103"/>
      <c r="T58" s="103"/>
      <c r="U58" s="103">
        <v>6</v>
      </c>
      <c r="V58" s="103"/>
      <c r="W58" s="103"/>
      <c r="X58" s="103"/>
      <c r="Y58" s="103"/>
      <c r="Z58" s="103"/>
      <c r="AA58" s="103">
        <v>7</v>
      </c>
      <c r="AB58" s="103"/>
      <c r="AC58" s="103"/>
      <c r="AD58" s="103"/>
      <c r="AE58" s="103"/>
      <c r="AF58" s="103"/>
      <c r="AG58" s="103">
        <v>8</v>
      </c>
      <c r="AH58" s="103"/>
      <c r="AI58" s="103"/>
      <c r="AJ58" s="103"/>
      <c r="AK58" s="103"/>
      <c r="AL58" s="103">
        <v>9</v>
      </c>
      <c r="AM58" s="120"/>
      <c r="AN58" s="78"/>
    </row>
    <row r="59" spans="1:40" ht="15" customHeight="1">
      <c r="A59" s="99" t="s">
        <v>163</v>
      </c>
      <c r="B59" s="100"/>
      <c r="C59" s="101"/>
      <c r="D59" s="101"/>
      <c r="E59" s="101"/>
      <c r="F59" s="102"/>
      <c r="G59" s="101"/>
      <c r="H59" s="103"/>
      <c r="I59" s="103"/>
      <c r="J59" s="103"/>
      <c r="K59" s="103"/>
      <c r="L59" s="103"/>
      <c r="M59" s="103"/>
      <c r="N59" s="103"/>
      <c r="O59" s="103"/>
      <c r="P59" s="103"/>
      <c r="Q59" s="103"/>
      <c r="R59" s="103">
        <v>6</v>
      </c>
      <c r="S59" s="103"/>
      <c r="T59" s="103"/>
      <c r="U59" s="103"/>
      <c r="V59" s="103"/>
      <c r="W59" s="103"/>
      <c r="X59" s="103">
        <v>7</v>
      </c>
      <c r="Y59" s="103"/>
      <c r="Z59" s="103"/>
      <c r="AA59" s="103"/>
      <c r="AB59" s="103"/>
      <c r="AC59" s="103"/>
      <c r="AD59" s="103">
        <v>8</v>
      </c>
      <c r="AE59" s="103"/>
      <c r="AF59" s="103"/>
      <c r="AG59" s="104"/>
      <c r="AH59" s="104"/>
      <c r="AI59" s="104"/>
      <c r="AJ59" s="104">
        <v>9</v>
      </c>
      <c r="AK59" s="105"/>
      <c r="AL59" s="105"/>
      <c r="AM59" s="78"/>
    </row>
    <row r="60" spans="1:40" s="99" customFormat="1" ht="15" customHeight="1">
      <c r="A60" s="99" t="s">
        <v>164</v>
      </c>
      <c r="B60" s="106"/>
      <c r="C60" s="106"/>
      <c r="D60" s="106"/>
      <c r="E60" s="106"/>
      <c r="F60" s="106"/>
      <c r="G60" s="106"/>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row>
    <row r="61" spans="1:40" s="99" customFormat="1" ht="15" customHeight="1">
      <c r="A61" s="99" t="s">
        <v>165</v>
      </c>
      <c r="B61" s="106"/>
      <c r="C61" s="106"/>
      <c r="D61" s="106"/>
      <c r="E61" s="106"/>
      <c r="F61" s="106"/>
      <c r="G61" s="106"/>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row>
    <row r="62" spans="1:40" s="99" customFormat="1" ht="15" customHeight="1">
      <c r="A62" s="99" t="s">
        <v>166</v>
      </c>
      <c r="B62" s="106"/>
      <c r="C62" s="106"/>
      <c r="D62" s="106"/>
      <c r="E62" s="106"/>
      <c r="F62" s="106"/>
      <c r="G62" s="106"/>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row>
    <row r="63" spans="1:40" s="99" customFormat="1" ht="15" customHeight="1">
      <c r="A63" s="99" t="s">
        <v>167</v>
      </c>
      <c r="B63" s="106"/>
      <c r="C63" s="106"/>
      <c r="D63" s="106"/>
      <c r="E63" s="106"/>
      <c r="F63" s="106"/>
      <c r="G63" s="106"/>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row>
    <row r="64" spans="1:40" ht="15" customHeight="1">
      <c r="A64" s="99" t="s">
        <v>168</v>
      </c>
      <c r="B64" s="107"/>
      <c r="C64" s="99"/>
      <c r="D64" s="99"/>
      <c r="E64" s="99"/>
      <c r="F64" s="99"/>
      <c r="G64" s="99"/>
    </row>
    <row r="65" spans="1:7" ht="15" customHeight="1">
      <c r="A65" s="99" t="s">
        <v>169</v>
      </c>
      <c r="B65" s="107"/>
      <c r="C65" s="99"/>
      <c r="D65" s="99"/>
      <c r="E65" s="99"/>
      <c r="F65" s="99"/>
      <c r="G65" s="99"/>
    </row>
    <row r="66" spans="1:7" ht="15" customHeight="1">
      <c r="A66" s="99"/>
      <c r="B66" s="88" t="s">
        <v>170</v>
      </c>
      <c r="C66" s="351" t="s">
        <v>171</v>
      </c>
      <c r="D66" s="351"/>
      <c r="E66" s="351"/>
      <c r="F66" s="99"/>
      <c r="G66" s="99"/>
    </row>
    <row r="67" spans="1:7" ht="15" customHeight="1">
      <c r="A67" s="99"/>
      <c r="B67" s="108" t="s">
        <v>172</v>
      </c>
      <c r="C67" s="347" t="s">
        <v>173</v>
      </c>
      <c r="D67" s="347"/>
      <c r="E67" s="347"/>
      <c r="F67" s="99"/>
      <c r="G67" s="99"/>
    </row>
    <row r="68" spans="1:7" ht="15" customHeight="1">
      <c r="A68" s="99"/>
      <c r="B68" s="108" t="s">
        <v>174</v>
      </c>
      <c r="C68" s="347" t="s">
        <v>175</v>
      </c>
      <c r="D68" s="347"/>
      <c r="E68" s="347"/>
      <c r="F68" s="99"/>
      <c r="G68" s="99"/>
    </row>
    <row r="69" spans="1:7" ht="15" customHeight="1">
      <c r="A69" s="99"/>
      <c r="B69" s="108" t="s">
        <v>176</v>
      </c>
      <c r="C69" s="347" t="s">
        <v>177</v>
      </c>
      <c r="D69" s="347"/>
      <c r="E69" s="347"/>
      <c r="F69" s="99"/>
      <c r="G69" s="99"/>
    </row>
    <row r="70" spans="1:7" ht="15" customHeight="1">
      <c r="A70" s="99"/>
      <c r="B70" s="108" t="s">
        <v>178</v>
      </c>
      <c r="C70" s="347" t="s">
        <v>179</v>
      </c>
      <c r="D70" s="347"/>
      <c r="E70" s="347"/>
      <c r="F70" s="99"/>
      <c r="G70" s="99"/>
    </row>
    <row r="71" spans="1:7" ht="15" customHeight="1">
      <c r="A71" s="99"/>
      <c r="B71" s="99" t="s">
        <v>180</v>
      </c>
      <c r="C71" s="99"/>
      <c r="D71" s="99"/>
      <c r="E71" s="99"/>
      <c r="F71" s="99"/>
      <c r="G71" s="99"/>
    </row>
    <row r="72" spans="1:7" ht="15" customHeight="1">
      <c r="A72" s="99"/>
      <c r="B72" s="99" t="s">
        <v>181</v>
      </c>
      <c r="C72" s="99"/>
      <c r="D72" s="99"/>
      <c r="E72" s="99"/>
      <c r="F72" s="99"/>
      <c r="G72" s="99"/>
    </row>
    <row r="73" spans="1:7" ht="15" customHeight="1">
      <c r="A73" s="99"/>
      <c r="B73" s="99" t="s">
        <v>182</v>
      </c>
      <c r="C73" s="99"/>
      <c r="D73" s="99"/>
      <c r="E73" s="99"/>
      <c r="F73" s="99"/>
      <c r="G73" s="99"/>
    </row>
    <row r="74" spans="1:7" ht="15" customHeight="1">
      <c r="A74" s="99" t="s">
        <v>183</v>
      </c>
      <c r="B74" s="107"/>
      <c r="C74" s="99"/>
      <c r="D74" s="99"/>
      <c r="E74" s="99"/>
      <c r="F74" s="99"/>
      <c r="G74" s="99"/>
    </row>
    <row r="75" spans="1:7" ht="15" customHeight="1">
      <c r="A75" s="99" t="s">
        <v>184</v>
      </c>
      <c r="B75" s="107"/>
      <c r="C75" s="99"/>
      <c r="D75" s="99"/>
      <c r="E75" s="99"/>
      <c r="F75" s="99"/>
      <c r="G75" s="99"/>
    </row>
    <row r="76" spans="1:7" ht="15" customHeight="1">
      <c r="A76" s="99" t="s">
        <v>185</v>
      </c>
      <c r="B76" s="107"/>
      <c r="C76" s="99"/>
      <c r="D76" s="99"/>
      <c r="E76" s="99"/>
      <c r="F76" s="99"/>
      <c r="G76" s="99"/>
    </row>
    <row r="77" spans="1:7" ht="15" customHeight="1">
      <c r="A77" s="99" t="s">
        <v>186</v>
      </c>
      <c r="B77" s="107"/>
      <c r="C77" s="99"/>
      <c r="D77" s="99"/>
      <c r="E77" s="99"/>
      <c r="F77" s="99"/>
      <c r="G77" s="99"/>
    </row>
    <row r="78" spans="1:7" ht="15" customHeight="1">
      <c r="A78" s="99" t="s">
        <v>187</v>
      </c>
      <c r="B78" s="107"/>
      <c r="C78" s="99"/>
      <c r="D78" s="99"/>
      <c r="E78" s="99"/>
      <c r="F78" s="99"/>
      <c r="G78" s="99"/>
    </row>
    <row r="79" spans="1:7" ht="15" customHeight="1">
      <c r="A79" s="99" t="s">
        <v>188</v>
      </c>
      <c r="B79" s="107"/>
      <c r="C79" s="99"/>
      <c r="D79" s="99"/>
      <c r="E79" s="99"/>
      <c r="F79" s="99"/>
      <c r="G79" s="99"/>
    </row>
    <row r="80" spans="1:7" ht="15" customHeight="1">
      <c r="A80" s="99"/>
      <c r="B80" s="99" t="s">
        <v>189</v>
      </c>
      <c r="C80" s="99"/>
      <c r="D80" s="99"/>
      <c r="E80" s="99"/>
      <c r="F80" s="99"/>
      <c r="G80" s="99"/>
    </row>
    <row r="81" spans="1:7" ht="15" customHeight="1">
      <c r="A81" s="99"/>
      <c r="B81" s="99" t="s">
        <v>190</v>
      </c>
      <c r="C81" s="99"/>
      <c r="D81" s="99"/>
      <c r="E81" s="99"/>
      <c r="F81" s="99"/>
      <c r="G81" s="99"/>
    </row>
    <row r="82" spans="1:7" ht="15" customHeight="1">
      <c r="A82" s="99" t="s">
        <v>191</v>
      </c>
      <c r="B82" s="107"/>
      <c r="C82" s="99"/>
      <c r="D82" s="99"/>
      <c r="E82" s="99"/>
      <c r="F82" s="99"/>
      <c r="G82" s="99"/>
    </row>
    <row r="83" spans="1:7" ht="15" customHeight="1">
      <c r="A83" s="99" t="s">
        <v>192</v>
      </c>
      <c r="B83" s="107"/>
      <c r="C83" s="99"/>
      <c r="D83" s="99"/>
      <c r="E83" s="99"/>
      <c r="F83" s="99"/>
      <c r="G83" s="99"/>
    </row>
    <row r="84" spans="1:7" ht="15" customHeight="1">
      <c r="A84" s="99" t="s">
        <v>193</v>
      </c>
      <c r="B84" s="107"/>
      <c r="C84" s="99"/>
      <c r="D84" s="99"/>
      <c r="E84" s="99"/>
      <c r="F84" s="99"/>
      <c r="G84" s="99"/>
    </row>
    <row r="85" spans="1:7" ht="15" customHeight="1">
      <c r="A85" s="99" t="s">
        <v>194</v>
      </c>
      <c r="B85" s="107"/>
      <c r="C85" s="99"/>
      <c r="D85" s="99"/>
      <c r="E85" s="99"/>
      <c r="F85" s="99"/>
      <c r="G85" s="99"/>
    </row>
    <row r="86" spans="1:7" ht="15" customHeight="1">
      <c r="A86" s="99" t="s">
        <v>195</v>
      </c>
      <c r="B86" s="107"/>
      <c r="C86" s="99"/>
      <c r="D86" s="99"/>
      <c r="E86" s="99"/>
      <c r="F86" s="99"/>
      <c r="G86" s="99"/>
    </row>
    <row r="87" spans="1:7" ht="15" customHeight="1">
      <c r="A87" s="99" t="s">
        <v>196</v>
      </c>
      <c r="B87" s="107"/>
      <c r="C87" s="99"/>
      <c r="D87" s="99"/>
      <c r="E87" s="99"/>
      <c r="F87" s="99"/>
      <c r="G87" s="99"/>
    </row>
    <row r="88" spans="1:7" ht="15" customHeight="1">
      <c r="A88" s="99" t="s">
        <v>197</v>
      </c>
      <c r="B88" s="107"/>
      <c r="C88" s="99"/>
      <c r="D88" s="99"/>
      <c r="E88" s="99"/>
      <c r="F88" s="99"/>
      <c r="G88" s="99"/>
    </row>
    <row r="89" spans="1:7" ht="15" customHeight="1">
      <c r="A89" s="99" t="s">
        <v>198</v>
      </c>
      <c r="B89" s="107"/>
      <c r="C89" s="99"/>
      <c r="D89" s="99"/>
      <c r="E89" s="99"/>
      <c r="F89" s="99"/>
      <c r="G89" s="99"/>
    </row>
  </sheetData>
  <mergeCells count="230">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U40:W40"/>
    <mergeCell ref="X40:Z40"/>
    <mergeCell ref="AA40:AC40"/>
    <mergeCell ref="AD40:AF40"/>
    <mergeCell ref="AG40:AI40"/>
    <mergeCell ref="AJ40:AK40"/>
    <mergeCell ref="AA39:AC39"/>
    <mergeCell ref="AD39:AF39"/>
    <mergeCell ref="AG39:AI39"/>
    <mergeCell ref="AJ39:AK39"/>
    <mergeCell ref="U41:W41"/>
    <mergeCell ref="X41:Z41"/>
    <mergeCell ref="AA41:AC41"/>
    <mergeCell ref="AD41:AF41"/>
    <mergeCell ref="AG41:AI41"/>
    <mergeCell ref="AJ41:AK41"/>
    <mergeCell ref="A41:C41"/>
    <mergeCell ref="F41:H41"/>
    <mergeCell ref="I41:K41"/>
    <mergeCell ref="L41:N41"/>
    <mergeCell ref="O41:Q41"/>
    <mergeCell ref="R41:T41"/>
    <mergeCell ref="U42:W42"/>
    <mergeCell ref="X42:Z42"/>
    <mergeCell ref="AA42:AC42"/>
    <mergeCell ref="AD42:AF42"/>
    <mergeCell ref="AG42:AI42"/>
    <mergeCell ref="AJ42:AK42"/>
    <mergeCell ref="A42:C42"/>
    <mergeCell ref="F42:H42"/>
    <mergeCell ref="I42:K42"/>
    <mergeCell ref="L42:N42"/>
    <mergeCell ref="O42:Q42"/>
    <mergeCell ref="R42:T42"/>
    <mergeCell ref="U43:W43"/>
    <mergeCell ref="X43:Z43"/>
    <mergeCell ref="AA43:AC43"/>
    <mergeCell ref="AD43:AF43"/>
    <mergeCell ref="AG43:AI43"/>
    <mergeCell ref="AJ43:AK43"/>
    <mergeCell ref="A43:C43"/>
    <mergeCell ref="F43:H43"/>
    <mergeCell ref="I43:K43"/>
    <mergeCell ref="L43:N43"/>
    <mergeCell ref="O43:Q43"/>
    <mergeCell ref="R43:T43"/>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AL53:AM53"/>
    <mergeCell ref="F54:H54"/>
    <mergeCell ref="I54:K54"/>
    <mergeCell ref="L54:N54"/>
    <mergeCell ref="O54:Q54"/>
    <mergeCell ref="R54:T54"/>
    <mergeCell ref="A51:B51"/>
    <mergeCell ref="C51:D51"/>
    <mergeCell ref="E51:H51"/>
    <mergeCell ref="C53:D53"/>
    <mergeCell ref="E53:H53"/>
    <mergeCell ref="I53:N53"/>
    <mergeCell ref="U54:W54"/>
    <mergeCell ref="X54:Z54"/>
    <mergeCell ref="AA54:AC54"/>
    <mergeCell ref="AD54:AF54"/>
    <mergeCell ref="AG54:AI54"/>
    <mergeCell ref="AJ54:AK54"/>
    <mergeCell ref="O53:T53"/>
    <mergeCell ref="U53:Z53"/>
    <mergeCell ref="AA53:AF53"/>
    <mergeCell ref="AG53:AK53"/>
    <mergeCell ref="F56:H56"/>
    <mergeCell ref="I56:K56"/>
    <mergeCell ref="L56:N56"/>
    <mergeCell ref="O56:Q56"/>
    <mergeCell ref="R56:T56"/>
    <mergeCell ref="F55:H55"/>
    <mergeCell ref="I55:K55"/>
    <mergeCell ref="L55:N55"/>
    <mergeCell ref="O55:Q55"/>
    <mergeCell ref="R55:T55"/>
    <mergeCell ref="U56:W56"/>
    <mergeCell ref="X56:Z56"/>
    <mergeCell ref="AA56:AC56"/>
    <mergeCell ref="AD56:AF56"/>
    <mergeCell ref="AG56:AI56"/>
    <mergeCell ref="AJ56:AK56"/>
    <mergeCell ref="X55:Z55"/>
    <mergeCell ref="AA55:AC55"/>
    <mergeCell ref="AD55:AF55"/>
    <mergeCell ref="AG55:AI55"/>
    <mergeCell ref="AJ55:AK55"/>
    <mergeCell ref="U55:W55"/>
    <mergeCell ref="C70:E70"/>
    <mergeCell ref="AG57:AK57"/>
    <mergeCell ref="AL57:AM57"/>
    <mergeCell ref="C66:E66"/>
    <mergeCell ref="C67:E67"/>
    <mergeCell ref="C68:E68"/>
    <mergeCell ref="C69:E69"/>
    <mergeCell ref="C57:D57"/>
    <mergeCell ref="E57:H57"/>
    <mergeCell ref="I57:N57"/>
    <mergeCell ref="O57:T57"/>
    <mergeCell ref="U57:Z57"/>
    <mergeCell ref="AA57:AF57"/>
  </mergeCells>
  <phoneticPr fontId="1"/>
  <dataValidations count="7">
    <dataValidation allowBlank="1" showInputMessage="1" sqref="B11:B12" xr:uid="{80627054-E48B-4DCD-B1AF-1E82ABC8DDC2}"/>
    <dataValidation type="list" allowBlank="1" showInputMessage="1" sqref="B13:B30" xr:uid="{9839160B-28BD-4949-ADAB-58CE0A81F776}">
      <formula1>INDIRECT($AK$1)</formula1>
    </dataValidation>
    <dataValidation type="list" allowBlank="1" showInputMessage="1" showErrorMessage="1" sqref="AK3:AN3" xr:uid="{433C53E2-5E40-4613-AEBF-BE56892815C4}">
      <formula1>"４週,歴月"</formula1>
    </dataValidation>
    <dataValidation type="list" allowBlank="1" showInputMessage="1" showErrorMessage="1" sqref="AK4:AN4" xr:uid="{219EE052-A982-42A2-8EFF-B98EE138CC10}">
      <formula1>"予定,実績"</formula1>
    </dataValidation>
    <dataValidation type="whole" operator="greaterThanOrEqual" allowBlank="1" showInputMessage="1" showErrorMessage="1" sqref="D38:F46 I38:I46 AD38:AD46 AA38:AA46 X38:X46 U38:U46 R38:R46 O38:O46 L38:L46 AG38:AG46" xr:uid="{9BD39504-9711-48CC-8342-4A7F3BA656EE}">
      <formula1>0</formula1>
    </dataValidation>
    <dataValidation operator="greaterThanOrEqual" allowBlank="1" showInputMessage="1" showErrorMessage="1" sqref="I47:I49 AL38:AM45 L47:L49 AJ38:AJ46" xr:uid="{4BDCAC20-0411-4043-A059-7B639D959E97}"/>
    <dataValidation type="list" allowBlank="1" showInputMessage="1" showErrorMessage="1" sqref="C11:C30" xr:uid="{33BEA6E8-E22A-4C8A-8E4C-23248004DF0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DEEC9-0184-49F1-8464-999F3EF88E88}">
  <dimension ref="A1:AN66"/>
  <sheetViews>
    <sheetView showGridLines="0" view="pageBreakPreview" topLeftCell="A19" zoomScaleNormal="100" zoomScaleSheetLayoutView="100" workbookViewId="0">
      <selection activeCell="A33" sqref="A33:XFD33"/>
    </sheetView>
  </sheetViews>
  <sheetFormatPr defaultColWidth="8.25" defaultRowHeight="21" customHeight="1"/>
  <cols>
    <col min="1" max="1" width="2.58203125" style="81" customWidth="1"/>
    <col min="2" max="2" width="14.5" style="75" customWidth="1"/>
    <col min="3" max="3" width="6.58203125" style="81" customWidth="1"/>
    <col min="4" max="5" width="7.58203125" style="81" customWidth="1"/>
    <col min="6" max="36" width="2.58203125" style="81" customWidth="1"/>
    <col min="37" max="37" width="6.58203125" style="81" customWidth="1"/>
    <col min="38" max="39" width="7.58203125" style="81" customWidth="1"/>
    <col min="40" max="40" width="5.58203125" style="81" customWidth="1"/>
    <col min="41"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236</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U5" s="83"/>
      <c r="V5" s="83"/>
      <c r="W5" s="83"/>
      <c r="Y5" s="84"/>
      <c r="Z5" s="84"/>
      <c r="AA5" s="84"/>
      <c r="AB5" s="78"/>
      <c r="AC5" s="84"/>
      <c r="AD5" s="84"/>
      <c r="AE5" s="84"/>
      <c r="AF5" s="84"/>
      <c r="AG5" s="85" t="s">
        <v>149</v>
      </c>
      <c r="AH5" s="391"/>
      <c r="AI5" s="391"/>
      <c r="AJ5" s="391"/>
      <c r="AK5" s="84" t="s">
        <v>150</v>
      </c>
      <c r="AL5" s="109"/>
      <c r="AM5" s="84" t="s">
        <v>151</v>
      </c>
      <c r="AN5" s="78"/>
    </row>
    <row r="6" spans="1:40" ht="10" customHeight="1">
      <c r="A6" s="78"/>
      <c r="B6" s="86"/>
      <c r="C6" s="86"/>
      <c r="D6" s="86"/>
      <c r="E6" s="86"/>
      <c r="F6" s="86"/>
      <c r="G6" s="86"/>
      <c r="H6" s="86"/>
      <c r="I6" s="86"/>
      <c r="J6" s="86"/>
      <c r="K6" s="86"/>
      <c r="L6" s="86"/>
      <c r="M6" s="86"/>
      <c r="N6" s="86"/>
      <c r="O6" s="86"/>
      <c r="P6" s="86"/>
      <c r="Q6" s="86"/>
      <c r="R6" s="86"/>
      <c r="S6" s="86"/>
      <c r="T6" s="86"/>
      <c r="U6" s="86"/>
      <c r="V6" s="86"/>
      <c r="W6" s="86"/>
      <c r="X6" s="82"/>
      <c r="Y6" s="82"/>
      <c r="Z6" s="82"/>
      <c r="AA6" s="82"/>
      <c r="AB6" s="82"/>
      <c r="AC6" s="82"/>
      <c r="AD6" s="82"/>
      <c r="AE6" s="82"/>
      <c r="AF6" s="82"/>
      <c r="AG6" s="82"/>
      <c r="AH6" s="82"/>
      <c r="AI6" s="82"/>
      <c r="AJ6" s="82"/>
      <c r="AK6" s="82"/>
      <c r="AL6" s="82"/>
      <c r="AM6" s="78"/>
      <c r="AN6" s="78"/>
    </row>
    <row r="7" spans="1:40" ht="15" customHeight="1">
      <c r="A7" s="373" t="s">
        <v>152</v>
      </c>
      <c r="B7" s="377" t="s">
        <v>153</v>
      </c>
      <c r="C7" s="379" t="s">
        <v>154</v>
      </c>
      <c r="D7" s="351" t="s">
        <v>155</v>
      </c>
      <c r="E7" s="371" t="s">
        <v>156</v>
      </c>
      <c r="F7" s="382" t="s">
        <v>157</v>
      </c>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3" t="s">
        <v>158</v>
      </c>
      <c r="AL7" s="357" t="s">
        <v>159</v>
      </c>
      <c r="AM7" s="376" t="s">
        <v>160</v>
      </c>
      <c r="AN7" s="376"/>
    </row>
    <row r="8" spans="1:40" ht="15" customHeight="1">
      <c r="A8" s="373"/>
      <c r="B8" s="378"/>
      <c r="C8" s="380"/>
      <c r="D8" s="351"/>
      <c r="E8" s="371"/>
      <c r="F8" s="351" t="s">
        <v>1</v>
      </c>
      <c r="G8" s="351"/>
      <c r="H8" s="351"/>
      <c r="I8" s="351"/>
      <c r="J8" s="351"/>
      <c r="K8" s="351"/>
      <c r="L8" s="351"/>
      <c r="M8" s="351" t="s">
        <v>2</v>
      </c>
      <c r="N8" s="351"/>
      <c r="O8" s="351"/>
      <c r="P8" s="351"/>
      <c r="Q8" s="351"/>
      <c r="R8" s="351"/>
      <c r="S8" s="351"/>
      <c r="T8" s="351" t="s">
        <v>3</v>
      </c>
      <c r="U8" s="351"/>
      <c r="V8" s="351"/>
      <c r="W8" s="351"/>
      <c r="X8" s="351"/>
      <c r="Y8" s="351"/>
      <c r="Z8" s="351"/>
      <c r="AA8" s="351" t="s">
        <v>4</v>
      </c>
      <c r="AB8" s="351"/>
      <c r="AC8" s="351"/>
      <c r="AD8" s="351"/>
      <c r="AE8" s="351"/>
      <c r="AF8" s="351"/>
      <c r="AG8" s="351"/>
      <c r="AH8" s="351" t="s">
        <v>161</v>
      </c>
      <c r="AI8" s="351"/>
      <c r="AJ8" s="351"/>
      <c r="AK8" s="383"/>
      <c r="AL8" s="357"/>
      <c r="AM8" s="376"/>
      <c r="AN8" s="376"/>
    </row>
    <row r="9" spans="1:40" ht="15" customHeight="1">
      <c r="A9" s="373"/>
      <c r="B9" s="384" t="s">
        <v>201</v>
      </c>
      <c r="C9" s="380"/>
      <c r="D9" s="351"/>
      <c r="E9" s="371"/>
      <c r="F9" s="90">
        <f>DATE($M$2,$S$2,1)</f>
        <v>45992</v>
      </c>
      <c r="G9" s="90">
        <f>DATE($M$2,$S$2,2)</f>
        <v>45993</v>
      </c>
      <c r="H9" s="90">
        <f>DATE($M$2,$S$2,3)</f>
        <v>45994</v>
      </c>
      <c r="I9" s="90">
        <f>DATE($M$2,$S$2,4)</f>
        <v>45995</v>
      </c>
      <c r="J9" s="90">
        <f>DATE($M$2,$S$2,5)</f>
        <v>45996</v>
      </c>
      <c r="K9" s="90">
        <f>DATE($M$2,$S$2,6)</f>
        <v>45997</v>
      </c>
      <c r="L9" s="90">
        <f>DATE($M$2,$S$2,7)</f>
        <v>45998</v>
      </c>
      <c r="M9" s="90">
        <f>DATE($M$2,$S$2,8)</f>
        <v>45999</v>
      </c>
      <c r="N9" s="90">
        <f>DATE($M$2,$S$2,9)</f>
        <v>46000</v>
      </c>
      <c r="O9" s="90">
        <f>DATE($M$2,$S$2,10)</f>
        <v>46001</v>
      </c>
      <c r="P9" s="90">
        <f>DATE($M$2,$S$2,11)</f>
        <v>46002</v>
      </c>
      <c r="Q9" s="90">
        <f>DATE($M$2,$S$2,12)</f>
        <v>46003</v>
      </c>
      <c r="R9" s="90">
        <f>DATE($M$2,$S$2,13)</f>
        <v>46004</v>
      </c>
      <c r="S9" s="90">
        <f>DATE($M$2,$S$2,14)</f>
        <v>46005</v>
      </c>
      <c r="T9" s="90">
        <f>DATE($M$2,$S$2,15)</f>
        <v>46006</v>
      </c>
      <c r="U9" s="90">
        <f>DATE($M$2,$S$2,16)</f>
        <v>46007</v>
      </c>
      <c r="V9" s="90">
        <f>DATE($M$2,$S$2,17)</f>
        <v>46008</v>
      </c>
      <c r="W9" s="90">
        <f>DATE($M$2,$S$2,18)</f>
        <v>46009</v>
      </c>
      <c r="X9" s="90">
        <f>DATE($M$2,$S$2,19)</f>
        <v>46010</v>
      </c>
      <c r="Y9" s="90">
        <f>DATE($M$2,$S$2,20)</f>
        <v>46011</v>
      </c>
      <c r="Z9" s="90">
        <f>DATE($M$2,$S$2,21)</f>
        <v>46012</v>
      </c>
      <c r="AA9" s="90">
        <f>DATE($M$2,$S$2,22)</f>
        <v>46013</v>
      </c>
      <c r="AB9" s="90">
        <f>DATE($M$2,$S$2,23)</f>
        <v>46014</v>
      </c>
      <c r="AC9" s="90">
        <f>DATE($M$2,$S$2,24)</f>
        <v>46015</v>
      </c>
      <c r="AD9" s="90">
        <f>DATE($M$2,$S$2,25)</f>
        <v>46016</v>
      </c>
      <c r="AE9" s="90">
        <f>DATE($M$2,$S$2,26)</f>
        <v>46017</v>
      </c>
      <c r="AF9" s="90">
        <f>DATE($M$2,$S$2,27)</f>
        <v>46018</v>
      </c>
      <c r="AG9" s="90">
        <f>DATE($M$2,$S$2,28)</f>
        <v>46019</v>
      </c>
      <c r="AH9" s="90">
        <f>IF(DAY(EOMONTH(F9,0))&lt;29,"",DATE($M$2,$S$2,29))</f>
        <v>46020</v>
      </c>
      <c r="AI9" s="90">
        <f>IF(DAY(EOMONTH(F9,0))&lt;30,"",DATE($M$2,$S$2,30))</f>
        <v>46021</v>
      </c>
      <c r="AJ9" s="90">
        <f>IF(DAY(EOMONTH(F9,0))&lt;31,"",DATE($M$2,$S$2,31))</f>
        <v>46022</v>
      </c>
      <c r="AK9" s="383"/>
      <c r="AL9" s="357"/>
      <c r="AM9" s="376"/>
      <c r="AN9" s="376"/>
    </row>
    <row r="10" spans="1:40" ht="15" customHeight="1">
      <c r="A10" s="373"/>
      <c r="B10" s="385"/>
      <c r="C10" s="381"/>
      <c r="D10" s="351"/>
      <c r="E10" s="371"/>
      <c r="F10" s="91">
        <f>DATE($M$2,$S$2,1)</f>
        <v>45992</v>
      </c>
      <c r="G10" s="91">
        <f>DATE($M$2,$S$2,2)</f>
        <v>45993</v>
      </c>
      <c r="H10" s="91">
        <f>DATE($M$2,$S$2,3)</f>
        <v>45994</v>
      </c>
      <c r="I10" s="91">
        <f>DATE($M$2,$S$2,4)</f>
        <v>45995</v>
      </c>
      <c r="J10" s="91">
        <f>DATE($M$2,$S$2,5)</f>
        <v>45996</v>
      </c>
      <c r="K10" s="91">
        <f>DATE($M$2,$S$2,6)</f>
        <v>45997</v>
      </c>
      <c r="L10" s="91">
        <f>DATE($M$2,$S$2,7)</f>
        <v>45998</v>
      </c>
      <c r="M10" s="91">
        <f>DATE($M$2,$S$2,8)</f>
        <v>45999</v>
      </c>
      <c r="N10" s="91">
        <f>DATE($M$2,$S$2,9)</f>
        <v>46000</v>
      </c>
      <c r="O10" s="91">
        <f>DATE($M$2,$S$2,10)</f>
        <v>46001</v>
      </c>
      <c r="P10" s="91">
        <f>DATE($M$2,$S$2,11)</f>
        <v>46002</v>
      </c>
      <c r="Q10" s="91">
        <f>DATE($M$2,$S$2,12)</f>
        <v>46003</v>
      </c>
      <c r="R10" s="91">
        <f>DATE($M$2,$S$2,13)</f>
        <v>46004</v>
      </c>
      <c r="S10" s="91">
        <f>DATE($M$2,$S$2,14)</f>
        <v>46005</v>
      </c>
      <c r="T10" s="91">
        <f>DATE($M$2,$S$2,15)</f>
        <v>46006</v>
      </c>
      <c r="U10" s="91">
        <f>DATE($M$2,$S$2,16)</f>
        <v>46007</v>
      </c>
      <c r="V10" s="91">
        <f>DATE($M$2,$S$2,17)</f>
        <v>46008</v>
      </c>
      <c r="W10" s="91">
        <f>DATE($M$2,$S$2,18)</f>
        <v>46009</v>
      </c>
      <c r="X10" s="91">
        <f>DATE($M$2,$S$2,19)</f>
        <v>46010</v>
      </c>
      <c r="Y10" s="91">
        <f>DATE($M$2,$S$2,20)</f>
        <v>46011</v>
      </c>
      <c r="Z10" s="91">
        <f>DATE($M$2,$S$2,21)</f>
        <v>46012</v>
      </c>
      <c r="AA10" s="91">
        <f>DATE($M$2,$S$2,22)</f>
        <v>46013</v>
      </c>
      <c r="AB10" s="91">
        <f>DATE($M$2,$S$2,23)</f>
        <v>46014</v>
      </c>
      <c r="AC10" s="91">
        <f>DATE($M$2,$S$2,24)</f>
        <v>46015</v>
      </c>
      <c r="AD10" s="91">
        <f>DATE($M$2,$S$2,25)</f>
        <v>46016</v>
      </c>
      <c r="AE10" s="91">
        <f>DATE($M$2,$S$2,26)</f>
        <v>46017</v>
      </c>
      <c r="AF10" s="91">
        <f>DATE($M$2,$S$2,27)</f>
        <v>46018</v>
      </c>
      <c r="AG10" s="91">
        <f>DATE($M$2,$S$2,28)</f>
        <v>46019</v>
      </c>
      <c r="AH10" s="91">
        <f>IF(DAY(EOMONTH(F10,0))&lt;29,"",DATE($M$2,$S$2,29))</f>
        <v>46020</v>
      </c>
      <c r="AI10" s="91">
        <f>IF(DAY(EOMONTH(F10,0))&lt;30,"",DATE($M$2,$S$2,30))</f>
        <v>46021</v>
      </c>
      <c r="AJ10" s="91">
        <f>IF(DAY(EOMONTH(F10,0))&lt;31,"",DATE($M$2,$S$2,31))</f>
        <v>46022</v>
      </c>
      <c r="AK10" s="383"/>
      <c r="AL10" s="357"/>
      <c r="AM10" s="376"/>
      <c r="AN10" s="376"/>
    </row>
    <row r="11" spans="1:40" ht="18" customHeight="1">
      <c r="A11" s="87">
        <v>1</v>
      </c>
      <c r="B11" s="110" t="s">
        <v>202</v>
      </c>
      <c r="C11" s="92"/>
      <c r="D11" s="111"/>
      <c r="E11" s="112"/>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f>+SUM(F11:AJ11)</f>
        <v>0</v>
      </c>
      <c r="AL11" s="95">
        <f>IF($AK$3="４週",AK11/4,AK11/(DAY(EOMONTH($F$9,0))/7))</f>
        <v>0</v>
      </c>
      <c r="AM11" s="370"/>
      <c r="AN11" s="370"/>
    </row>
    <row r="12" spans="1:40" ht="18" customHeight="1">
      <c r="A12" s="87">
        <v>2</v>
      </c>
      <c r="B12" s="110"/>
      <c r="C12" s="92"/>
      <c r="D12" s="111"/>
      <c r="E12" s="112"/>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 t="shared" ref="AK12:AK31" si="0">+SUM(F12:AJ12)</f>
        <v>0</v>
      </c>
      <c r="AL12" s="95">
        <f t="shared" ref="AL12:AL30" si="1">IF($AK$3="４週",AK12/4,AK12/(DAY(EOMONTH($F$9,0))/7))</f>
        <v>0</v>
      </c>
      <c r="AM12" s="370"/>
      <c r="AN12" s="370"/>
    </row>
    <row r="13" spans="1:40" ht="16.5" customHeight="1">
      <c r="A13" s="87">
        <v>3</v>
      </c>
      <c r="B13" s="110"/>
      <c r="C13" s="92"/>
      <c r="D13" s="111"/>
      <c r="E13" s="112"/>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si="0"/>
        <v>0</v>
      </c>
      <c r="AL13" s="95">
        <f t="shared" si="1"/>
        <v>0</v>
      </c>
      <c r="AM13" s="370"/>
      <c r="AN13" s="370"/>
    </row>
    <row r="14" spans="1:40" ht="18" customHeight="1">
      <c r="A14" s="87">
        <v>4</v>
      </c>
      <c r="B14" s="110"/>
      <c r="C14" s="92"/>
      <c r="D14" s="111"/>
      <c r="E14" s="112"/>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0"/>
        <v>0</v>
      </c>
      <c r="AL14" s="95">
        <f t="shared" si="1"/>
        <v>0</v>
      </c>
      <c r="AM14" s="370"/>
      <c r="AN14" s="370"/>
    </row>
    <row r="15" spans="1:40" ht="18" customHeight="1">
      <c r="A15" s="87">
        <v>5</v>
      </c>
      <c r="B15" s="110"/>
      <c r="C15" s="92"/>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0"/>
        <v>0</v>
      </c>
      <c r="AL15" s="95">
        <f t="shared" si="1"/>
        <v>0</v>
      </c>
      <c r="AM15" s="370"/>
      <c r="AN15" s="370"/>
    </row>
    <row r="16" spans="1:40" ht="18" customHeight="1">
      <c r="A16" s="87">
        <v>6</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0"/>
        <v>0</v>
      </c>
      <c r="AL16" s="95">
        <f t="shared" si="1"/>
        <v>0</v>
      </c>
      <c r="AM16" s="370"/>
      <c r="AN16" s="370"/>
    </row>
    <row r="17" spans="1:40" ht="18" customHeight="1">
      <c r="A17" s="87">
        <v>7</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0"/>
        <v>0</v>
      </c>
      <c r="AL17" s="95">
        <f t="shared" si="1"/>
        <v>0</v>
      </c>
      <c r="AM17" s="370"/>
      <c r="AN17" s="370"/>
    </row>
    <row r="18" spans="1:40" ht="18" customHeight="1">
      <c r="A18" s="87">
        <v>8</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0"/>
        <v>0</v>
      </c>
      <c r="AL18" s="95">
        <f t="shared" si="1"/>
        <v>0</v>
      </c>
      <c r="AM18" s="370"/>
      <c r="AN18" s="370"/>
    </row>
    <row r="19" spans="1:40" ht="18" customHeight="1">
      <c r="A19" s="87">
        <v>9</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0"/>
        <v>0</v>
      </c>
      <c r="AL19" s="95">
        <f t="shared" si="1"/>
        <v>0</v>
      </c>
      <c r="AM19" s="370"/>
      <c r="AN19" s="370"/>
    </row>
    <row r="20" spans="1:40" ht="18" customHeight="1">
      <c r="A20" s="87">
        <v>10</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0"/>
        <v>0</v>
      </c>
      <c r="AL20" s="95">
        <f t="shared" si="1"/>
        <v>0</v>
      </c>
      <c r="AM20" s="370"/>
      <c r="AN20" s="370"/>
    </row>
    <row r="21" spans="1:40" ht="18" customHeight="1">
      <c r="A21" s="87">
        <v>11</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0"/>
        <v>0</v>
      </c>
      <c r="AL21" s="95">
        <f t="shared" si="1"/>
        <v>0</v>
      </c>
      <c r="AM21" s="370"/>
      <c r="AN21" s="370"/>
    </row>
    <row r="22" spans="1:40" ht="18" customHeight="1">
      <c r="A22" s="87">
        <v>12</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0"/>
        <v>0</v>
      </c>
      <c r="AL22" s="95">
        <f t="shared" si="1"/>
        <v>0</v>
      </c>
      <c r="AM22" s="370"/>
      <c r="AN22" s="370"/>
    </row>
    <row r="23" spans="1:40" ht="18" customHeight="1">
      <c r="A23" s="87">
        <v>13</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0"/>
        <v>0</v>
      </c>
      <c r="AL23" s="95">
        <f t="shared" si="1"/>
        <v>0</v>
      </c>
      <c r="AM23" s="370"/>
      <c r="AN23" s="370"/>
    </row>
    <row r="24" spans="1:40" ht="18" customHeight="1">
      <c r="A24" s="87">
        <v>14</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0"/>
        <v>0</v>
      </c>
      <c r="AL24" s="95">
        <f t="shared" si="1"/>
        <v>0</v>
      </c>
      <c r="AM24" s="370"/>
      <c r="AN24" s="370"/>
    </row>
    <row r="25" spans="1:40" ht="18" customHeight="1">
      <c r="A25" s="87">
        <v>15</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0"/>
        <v>0</v>
      </c>
      <c r="AL25" s="95">
        <f t="shared" si="1"/>
        <v>0</v>
      </c>
      <c r="AM25" s="370"/>
      <c r="AN25" s="370"/>
    </row>
    <row r="26" spans="1:40" ht="18" customHeight="1">
      <c r="A26" s="87">
        <v>16</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0"/>
        <v>0</v>
      </c>
      <c r="AL26" s="95">
        <f t="shared" si="1"/>
        <v>0</v>
      </c>
      <c r="AM26" s="370"/>
      <c r="AN26" s="370"/>
    </row>
    <row r="27" spans="1:40" ht="18" customHeight="1">
      <c r="A27" s="87">
        <v>17</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0"/>
        <v>0</v>
      </c>
      <c r="AL27" s="95">
        <f t="shared" si="1"/>
        <v>0</v>
      </c>
      <c r="AM27" s="370"/>
      <c r="AN27" s="370"/>
    </row>
    <row r="28" spans="1:40" ht="18" customHeight="1">
      <c r="A28" s="87">
        <v>18</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0"/>
        <v>0</v>
      </c>
      <c r="AL28" s="95">
        <f t="shared" si="1"/>
        <v>0</v>
      </c>
      <c r="AM28" s="370"/>
      <c r="AN28" s="370"/>
    </row>
    <row r="29" spans="1:40" ht="18" customHeight="1">
      <c r="A29" s="87">
        <v>19</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0"/>
        <v>0</v>
      </c>
      <c r="AL29" s="95">
        <f t="shared" si="1"/>
        <v>0</v>
      </c>
      <c r="AM29" s="370"/>
      <c r="AN29" s="370"/>
    </row>
    <row r="30" spans="1:40" ht="18" customHeight="1">
      <c r="A30" s="87">
        <v>20</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0"/>
        <v>0</v>
      </c>
      <c r="AL30" s="95">
        <f t="shared" si="1"/>
        <v>0</v>
      </c>
      <c r="AM30" s="370"/>
      <c r="AN30" s="370"/>
    </row>
    <row r="31" spans="1:40" ht="18" customHeight="1">
      <c r="A31" s="371" t="s">
        <v>36</v>
      </c>
      <c r="B31" s="372"/>
      <c r="C31" s="372"/>
      <c r="D31" s="372"/>
      <c r="E31" s="372"/>
      <c r="F31" s="96">
        <f>+SUM(F11:F30)</f>
        <v>0</v>
      </c>
      <c r="G31" s="96">
        <f t="shared" ref="G31:AJ31" si="2">+SUM(G11:G30)</f>
        <v>0</v>
      </c>
      <c r="H31" s="96">
        <f t="shared" si="2"/>
        <v>0</v>
      </c>
      <c r="I31" s="96">
        <f t="shared" si="2"/>
        <v>0</v>
      </c>
      <c r="J31" s="96">
        <f t="shared" si="2"/>
        <v>0</v>
      </c>
      <c r="K31" s="96">
        <f t="shared" si="2"/>
        <v>0</v>
      </c>
      <c r="L31" s="96">
        <f t="shared" si="2"/>
        <v>0</v>
      </c>
      <c r="M31" s="96">
        <f t="shared" si="2"/>
        <v>0</v>
      </c>
      <c r="N31" s="96">
        <f t="shared" si="2"/>
        <v>0</v>
      </c>
      <c r="O31" s="96">
        <f t="shared" si="2"/>
        <v>0</v>
      </c>
      <c r="P31" s="96">
        <f t="shared" si="2"/>
        <v>0</v>
      </c>
      <c r="Q31" s="96">
        <f t="shared" si="2"/>
        <v>0</v>
      </c>
      <c r="R31" s="96">
        <f t="shared" si="2"/>
        <v>0</v>
      </c>
      <c r="S31" s="96">
        <f t="shared" si="2"/>
        <v>0</v>
      </c>
      <c r="T31" s="96">
        <f t="shared" si="2"/>
        <v>0</v>
      </c>
      <c r="U31" s="96">
        <f t="shared" si="2"/>
        <v>0</v>
      </c>
      <c r="V31" s="96">
        <f t="shared" si="2"/>
        <v>0</v>
      </c>
      <c r="W31" s="96">
        <f t="shared" si="2"/>
        <v>0</v>
      </c>
      <c r="X31" s="96">
        <f t="shared" si="2"/>
        <v>0</v>
      </c>
      <c r="Y31" s="96">
        <f t="shared" si="2"/>
        <v>0</v>
      </c>
      <c r="Z31" s="96">
        <f t="shared" si="2"/>
        <v>0</v>
      </c>
      <c r="AA31" s="96">
        <f t="shared" si="2"/>
        <v>0</v>
      </c>
      <c r="AB31" s="96">
        <f t="shared" si="2"/>
        <v>0</v>
      </c>
      <c r="AC31" s="96">
        <f t="shared" si="2"/>
        <v>0</v>
      </c>
      <c r="AD31" s="96">
        <f t="shared" si="2"/>
        <v>0</v>
      </c>
      <c r="AE31" s="96">
        <f t="shared" si="2"/>
        <v>0</v>
      </c>
      <c r="AF31" s="96">
        <f t="shared" si="2"/>
        <v>0</v>
      </c>
      <c r="AG31" s="96">
        <f t="shared" si="2"/>
        <v>0</v>
      </c>
      <c r="AH31" s="96">
        <f t="shared" si="2"/>
        <v>0</v>
      </c>
      <c r="AI31" s="96">
        <f t="shared" si="2"/>
        <v>0</v>
      </c>
      <c r="AJ31" s="96">
        <f t="shared" si="2"/>
        <v>0</v>
      </c>
      <c r="AK31" s="94">
        <f t="shared" si="0"/>
        <v>0</v>
      </c>
      <c r="AL31" s="95">
        <f>IF($AK$3="４週",AK31/4,AK31/(DAY(EOMONTH($F$9,0))/7))</f>
        <v>0</v>
      </c>
      <c r="AM31" s="373"/>
      <c r="AN31" s="373"/>
    </row>
    <row r="32" spans="1:40" ht="18" customHeight="1">
      <c r="A32" s="372" t="s">
        <v>162</v>
      </c>
      <c r="B32" s="372"/>
      <c r="C32" s="372"/>
      <c r="D32" s="372"/>
      <c r="E32" s="374"/>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6"/>
      <c r="AL32" s="98"/>
      <c r="AM32" s="373"/>
      <c r="AN32" s="373"/>
    </row>
    <row r="33" spans="1:40" ht="15" customHeight="1">
      <c r="A33" s="351" t="s">
        <v>359</v>
      </c>
      <c r="B33" s="351"/>
      <c r="C33" s="351"/>
      <c r="D33" s="351"/>
      <c r="E33" s="351"/>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137"/>
      <c r="AM33" s="375"/>
      <c r="AN33" s="375"/>
    </row>
    <row r="34" spans="1:40" ht="15" customHeight="1">
      <c r="A34" s="86"/>
      <c r="B34" s="86"/>
      <c r="C34" s="86"/>
      <c r="D34" s="86"/>
      <c r="E34" s="86"/>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86"/>
      <c r="AL34" s="86"/>
      <c r="AM34" s="78"/>
    </row>
    <row r="35" spans="1:40"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0" ht="15" customHeight="1">
      <c r="A36" s="99" t="s">
        <v>163</v>
      </c>
      <c r="B36" s="100"/>
      <c r="C36" s="101"/>
      <c r="D36" s="101"/>
      <c r="E36" s="101"/>
      <c r="F36" s="102"/>
      <c r="G36" s="101"/>
      <c r="H36" s="103"/>
      <c r="I36" s="103"/>
      <c r="J36" s="103"/>
      <c r="K36" s="103"/>
      <c r="L36" s="103"/>
      <c r="M36" s="103"/>
      <c r="N36" s="103"/>
      <c r="O36" s="103"/>
      <c r="P36" s="103"/>
      <c r="Q36" s="103"/>
      <c r="R36" s="103">
        <v>6</v>
      </c>
      <c r="S36" s="103"/>
      <c r="T36" s="103"/>
      <c r="U36" s="103"/>
      <c r="V36" s="103"/>
      <c r="W36" s="103"/>
      <c r="X36" s="103">
        <v>7</v>
      </c>
      <c r="Y36" s="103"/>
      <c r="Z36" s="103"/>
      <c r="AA36" s="103"/>
      <c r="AB36" s="103"/>
      <c r="AC36" s="103"/>
      <c r="AD36" s="103">
        <v>8</v>
      </c>
      <c r="AE36" s="103"/>
      <c r="AF36" s="103"/>
      <c r="AG36" s="104"/>
      <c r="AH36" s="104"/>
      <c r="AI36" s="104"/>
      <c r="AJ36" s="104">
        <v>9</v>
      </c>
      <c r="AK36" s="105"/>
      <c r="AL36" s="105"/>
      <c r="AM36" s="78"/>
    </row>
    <row r="37" spans="1:40" s="99" customFormat="1" ht="15" customHeight="1">
      <c r="A37" s="99" t="s">
        <v>164</v>
      </c>
      <c r="B37" s="106"/>
      <c r="C37" s="106"/>
      <c r="D37" s="106"/>
      <c r="E37" s="106"/>
      <c r="F37" s="106"/>
      <c r="G37" s="106"/>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row>
    <row r="38" spans="1:40" s="99" customFormat="1" ht="15" customHeight="1">
      <c r="A38" s="99" t="s">
        <v>165</v>
      </c>
      <c r="B38" s="106"/>
      <c r="C38" s="106"/>
      <c r="D38" s="106"/>
      <c r="E38" s="106"/>
      <c r="F38" s="106"/>
      <c r="G38" s="106"/>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row>
    <row r="39" spans="1:40" s="99" customFormat="1" ht="15" customHeight="1">
      <c r="A39" s="99" t="s">
        <v>166</v>
      </c>
      <c r="B39" s="106"/>
      <c r="C39" s="106"/>
      <c r="D39" s="106"/>
      <c r="E39" s="106"/>
      <c r="F39" s="106"/>
      <c r="G39" s="106"/>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row>
    <row r="40" spans="1:40" s="99" customFormat="1" ht="15" customHeight="1">
      <c r="A40" s="99" t="s">
        <v>167</v>
      </c>
      <c r="B40" s="106"/>
      <c r="C40" s="106"/>
      <c r="D40" s="106"/>
      <c r="E40" s="106"/>
      <c r="F40" s="106"/>
      <c r="G40" s="106"/>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row>
    <row r="41" spans="1:40" ht="15" customHeight="1">
      <c r="A41" s="99" t="s">
        <v>168</v>
      </c>
      <c r="B41" s="107"/>
      <c r="C41" s="99"/>
      <c r="D41" s="99"/>
      <c r="E41" s="99"/>
      <c r="F41" s="99"/>
      <c r="G41" s="99"/>
    </row>
    <row r="42" spans="1:40" ht="15" customHeight="1">
      <c r="A42" s="99" t="s">
        <v>169</v>
      </c>
      <c r="B42" s="107"/>
      <c r="C42" s="99"/>
      <c r="D42" s="99"/>
      <c r="E42" s="99"/>
      <c r="F42" s="99"/>
      <c r="G42" s="99"/>
    </row>
    <row r="43" spans="1:40" ht="15" customHeight="1">
      <c r="A43" s="99"/>
      <c r="B43" s="88" t="s">
        <v>170</v>
      </c>
      <c r="C43" s="351" t="s">
        <v>171</v>
      </c>
      <c r="D43" s="351"/>
      <c r="E43" s="351"/>
      <c r="F43" s="99"/>
      <c r="G43" s="99"/>
    </row>
    <row r="44" spans="1:40" ht="15" customHeight="1">
      <c r="A44" s="99"/>
      <c r="B44" s="108" t="s">
        <v>172</v>
      </c>
      <c r="C44" s="347" t="s">
        <v>173</v>
      </c>
      <c r="D44" s="347"/>
      <c r="E44" s="347"/>
      <c r="F44" s="99"/>
      <c r="G44" s="99"/>
    </row>
    <row r="45" spans="1:40" ht="15" customHeight="1">
      <c r="A45" s="99"/>
      <c r="B45" s="108" t="s">
        <v>174</v>
      </c>
      <c r="C45" s="347" t="s">
        <v>175</v>
      </c>
      <c r="D45" s="347"/>
      <c r="E45" s="347"/>
      <c r="F45" s="99"/>
      <c r="G45" s="99"/>
    </row>
    <row r="46" spans="1:40" ht="15" customHeight="1">
      <c r="A46" s="99"/>
      <c r="B46" s="108" t="s">
        <v>176</v>
      </c>
      <c r="C46" s="347" t="s">
        <v>177</v>
      </c>
      <c r="D46" s="347"/>
      <c r="E46" s="347"/>
      <c r="F46" s="99"/>
      <c r="G46" s="99"/>
    </row>
    <row r="47" spans="1:40" ht="15" customHeight="1">
      <c r="A47" s="99"/>
      <c r="B47" s="108" t="s">
        <v>178</v>
      </c>
      <c r="C47" s="347" t="s">
        <v>179</v>
      </c>
      <c r="D47" s="347"/>
      <c r="E47" s="347"/>
      <c r="F47" s="99"/>
      <c r="G47" s="99"/>
    </row>
    <row r="48" spans="1:40" ht="15" customHeight="1">
      <c r="A48" s="99"/>
      <c r="B48" s="99" t="s">
        <v>180</v>
      </c>
      <c r="C48" s="99"/>
      <c r="D48" s="99"/>
      <c r="E48" s="99"/>
      <c r="F48" s="99"/>
      <c r="G48" s="99"/>
    </row>
    <row r="49" spans="1:7" ht="15" customHeight="1">
      <c r="A49" s="99"/>
      <c r="B49" s="99" t="s">
        <v>181</v>
      </c>
      <c r="C49" s="99"/>
      <c r="D49" s="99"/>
      <c r="E49" s="99"/>
      <c r="F49" s="99"/>
      <c r="G49" s="99"/>
    </row>
    <row r="50" spans="1:7" ht="15" customHeight="1">
      <c r="A50" s="99"/>
      <c r="B50" s="99" t="s">
        <v>182</v>
      </c>
      <c r="C50" s="99"/>
      <c r="D50" s="99"/>
      <c r="E50" s="99"/>
      <c r="F50" s="99"/>
      <c r="G50" s="99"/>
    </row>
    <row r="51" spans="1:7" ht="15" customHeight="1">
      <c r="A51" s="99" t="s">
        <v>183</v>
      </c>
      <c r="B51" s="107"/>
      <c r="C51" s="99"/>
      <c r="D51" s="99"/>
      <c r="E51" s="99"/>
      <c r="F51" s="99"/>
      <c r="G51" s="99"/>
    </row>
    <row r="52" spans="1:7" ht="15" customHeight="1">
      <c r="A52" s="99" t="s">
        <v>184</v>
      </c>
      <c r="B52" s="107"/>
      <c r="C52" s="99"/>
      <c r="D52" s="99"/>
      <c r="E52" s="99"/>
      <c r="F52" s="99"/>
      <c r="G52" s="99"/>
    </row>
    <row r="53" spans="1:7" ht="15" customHeight="1">
      <c r="A53" s="99" t="s">
        <v>185</v>
      </c>
      <c r="B53" s="107"/>
      <c r="C53" s="99"/>
      <c r="D53" s="99"/>
      <c r="E53" s="99"/>
      <c r="F53" s="99"/>
      <c r="G53" s="99"/>
    </row>
    <row r="54" spans="1:7" ht="15" customHeight="1">
      <c r="A54" s="99" t="s">
        <v>186</v>
      </c>
      <c r="B54" s="107"/>
      <c r="C54" s="99"/>
      <c r="D54" s="99"/>
      <c r="E54" s="99"/>
      <c r="F54" s="99"/>
      <c r="G54" s="99"/>
    </row>
    <row r="55" spans="1:7" ht="15" customHeight="1">
      <c r="A55" s="99" t="s">
        <v>187</v>
      </c>
      <c r="B55" s="107"/>
      <c r="C55" s="99"/>
      <c r="D55" s="99"/>
      <c r="E55" s="99"/>
      <c r="F55" s="99"/>
      <c r="G55" s="99"/>
    </row>
    <row r="56" spans="1:7" ht="15" customHeight="1">
      <c r="A56" s="99" t="s">
        <v>188</v>
      </c>
      <c r="B56" s="107"/>
      <c r="C56" s="99"/>
      <c r="D56" s="99"/>
      <c r="E56" s="99"/>
      <c r="F56" s="99"/>
      <c r="G56" s="99"/>
    </row>
    <row r="57" spans="1:7" ht="15" customHeight="1">
      <c r="A57" s="99"/>
      <c r="B57" s="99" t="s">
        <v>189</v>
      </c>
      <c r="C57" s="99"/>
      <c r="D57" s="99"/>
      <c r="E57" s="99"/>
      <c r="F57" s="99"/>
      <c r="G57" s="99"/>
    </row>
    <row r="58" spans="1:7" ht="15" customHeight="1">
      <c r="A58" s="99"/>
      <c r="B58" s="99" t="s">
        <v>190</v>
      </c>
      <c r="C58" s="99"/>
      <c r="D58" s="99"/>
      <c r="E58" s="99"/>
      <c r="F58" s="99"/>
      <c r="G58" s="99"/>
    </row>
    <row r="59" spans="1:7" ht="15" customHeight="1">
      <c r="A59" s="99" t="s">
        <v>191</v>
      </c>
      <c r="B59" s="107"/>
      <c r="C59" s="99"/>
      <c r="D59" s="99"/>
      <c r="E59" s="99"/>
      <c r="F59" s="99"/>
      <c r="G59" s="99"/>
    </row>
    <row r="60" spans="1:7" ht="15" customHeight="1">
      <c r="A60" s="99" t="s">
        <v>192</v>
      </c>
      <c r="B60" s="107"/>
      <c r="C60" s="99"/>
      <c r="D60" s="99"/>
      <c r="E60" s="99"/>
      <c r="F60" s="99"/>
      <c r="G60" s="99"/>
    </row>
    <row r="61" spans="1:7" ht="15" customHeight="1">
      <c r="A61" s="99" t="s">
        <v>193</v>
      </c>
      <c r="B61" s="107"/>
      <c r="C61" s="99"/>
      <c r="D61" s="99"/>
      <c r="E61" s="99"/>
      <c r="F61" s="99"/>
      <c r="G61" s="99"/>
    </row>
    <row r="62" spans="1:7" ht="15" customHeight="1">
      <c r="A62" s="99" t="s">
        <v>194</v>
      </c>
      <c r="B62" s="107"/>
      <c r="C62" s="99"/>
      <c r="D62" s="99"/>
      <c r="E62" s="99"/>
      <c r="F62" s="99"/>
      <c r="G62" s="99"/>
    </row>
    <row r="63" spans="1:7" ht="15" customHeight="1">
      <c r="A63" s="99" t="s">
        <v>195</v>
      </c>
      <c r="B63" s="107"/>
      <c r="C63" s="99"/>
      <c r="D63" s="99"/>
      <c r="E63" s="99"/>
      <c r="F63" s="99"/>
      <c r="G63" s="99"/>
    </row>
    <row r="64" spans="1:7" ht="15" customHeight="1">
      <c r="A64" s="99" t="s">
        <v>196</v>
      </c>
      <c r="B64" s="107"/>
      <c r="C64" s="99"/>
      <c r="D64" s="99"/>
      <c r="E64" s="99"/>
      <c r="F64" s="99"/>
      <c r="G64" s="99"/>
    </row>
    <row r="65" spans="1:7" ht="15" customHeight="1">
      <c r="A65" s="99" t="s">
        <v>197</v>
      </c>
      <c r="B65" s="107"/>
      <c r="C65" s="99"/>
      <c r="D65" s="99"/>
      <c r="E65" s="99"/>
      <c r="F65" s="99"/>
      <c r="G65" s="99"/>
    </row>
    <row r="66" spans="1:7" ht="15" customHeight="1">
      <c r="A66" s="99" t="s">
        <v>198</v>
      </c>
      <c r="B66" s="107"/>
      <c r="C66" s="99"/>
      <c r="D66" s="99"/>
      <c r="E66" s="99"/>
      <c r="F66" s="99"/>
      <c r="G66" s="99"/>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allowBlank="1" showInputMessage="1" sqref="B11" xr:uid="{0E377C35-D1FA-4161-B817-42E73BF9E5B6}"/>
    <dataValidation type="list" allowBlank="1" showInputMessage="1" sqref="B12:B30" xr:uid="{E12C0A4D-E45D-4141-A109-775445EBBB45}">
      <formula1>INDIRECT($AK$1)</formula1>
    </dataValidation>
    <dataValidation type="list" allowBlank="1" showInputMessage="1" showErrorMessage="1" sqref="AK3:AN3" xr:uid="{B8F85DAF-5D67-4D50-A9CF-2A1963E34F2B}">
      <formula1>"４週,歴月"</formula1>
    </dataValidation>
    <dataValidation type="list" allowBlank="1" showInputMessage="1" showErrorMessage="1" sqref="AK4:AN4" xr:uid="{643D990E-0220-4CA0-8B56-E8603E3716F5}">
      <formula1>"予定,実績"</formula1>
    </dataValidation>
    <dataValidation type="list" allowBlank="1" showInputMessage="1" showErrorMessage="1" sqref="C11:C30" xr:uid="{E88F8A39-D4ED-41DA-BB83-DD46253C3AC3}">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4D0A1-FBA3-4F9A-A865-1849F427E4C0}">
  <dimension ref="A1:AQ82"/>
  <sheetViews>
    <sheetView showGridLines="0" view="pageBreakPreview" topLeftCell="A26" zoomScaleNormal="100" zoomScaleSheetLayoutView="100" workbookViewId="0">
      <selection activeCell="A33" sqref="A33:XFD33"/>
    </sheetView>
  </sheetViews>
  <sheetFormatPr defaultColWidth="8.25" defaultRowHeight="21" customHeight="1"/>
  <cols>
    <col min="1" max="1" width="2.58203125" style="81" customWidth="1"/>
    <col min="2" max="2" width="14.08203125" style="75" customWidth="1"/>
    <col min="3" max="3" width="6.58203125" style="81" customWidth="1"/>
    <col min="4" max="5" width="7.58203125" style="81" customWidth="1"/>
    <col min="6" max="36" width="2.58203125" style="81" customWidth="1"/>
    <col min="37" max="37" width="6.58203125" style="81" customWidth="1"/>
    <col min="38" max="39" width="7.58203125" style="81" customWidth="1"/>
    <col min="40" max="40" width="5.58203125" style="81" customWidth="1"/>
    <col min="41" max="16384" width="8.25" style="81"/>
  </cols>
  <sheetData>
    <row r="1" spans="1:40" ht="20.149999999999999" customHeight="1">
      <c r="A1" s="74" t="s">
        <v>141</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142</v>
      </c>
      <c r="AJ1" s="80"/>
      <c r="AK1" s="386" t="s">
        <v>237</v>
      </c>
      <c r="AL1" s="386"/>
      <c r="AM1" s="386"/>
      <c r="AN1" s="386"/>
    </row>
    <row r="2" spans="1:40" ht="18" customHeight="1">
      <c r="A2" s="78"/>
      <c r="B2" s="82"/>
      <c r="C2" s="82"/>
      <c r="D2" s="82"/>
      <c r="E2" s="82"/>
      <c r="F2" s="82"/>
      <c r="G2" s="82"/>
      <c r="H2" s="82"/>
      <c r="I2" s="82"/>
      <c r="J2" s="82"/>
      <c r="K2" s="82"/>
      <c r="L2" s="82"/>
      <c r="M2" s="387">
        <v>2026</v>
      </c>
      <c r="N2" s="387"/>
      <c r="O2" s="387"/>
      <c r="P2" s="387"/>
      <c r="Q2" s="388" t="s">
        <v>144</v>
      </c>
      <c r="R2" s="388"/>
      <c r="S2" s="387"/>
      <c r="T2" s="387"/>
      <c r="U2" s="388" t="s">
        <v>145</v>
      </c>
      <c r="V2" s="388"/>
      <c r="W2" s="82"/>
      <c r="X2" s="82"/>
      <c r="Y2" s="82"/>
      <c r="Z2" s="78"/>
      <c r="AA2" s="78"/>
      <c r="AC2" s="80"/>
      <c r="AD2" s="82"/>
      <c r="AE2" s="82"/>
      <c r="AF2" s="82"/>
      <c r="AG2" s="82"/>
      <c r="AH2" s="82"/>
      <c r="AI2" s="80" t="s">
        <v>146</v>
      </c>
      <c r="AJ2" s="80"/>
      <c r="AK2" s="389"/>
      <c r="AL2" s="389"/>
      <c r="AM2" s="389"/>
      <c r="AN2" s="389"/>
    </row>
    <row r="3" spans="1:40" ht="18" customHeight="1">
      <c r="A3" s="83"/>
      <c r="B3" s="83"/>
      <c r="C3" s="83"/>
      <c r="D3" s="83"/>
      <c r="E3" s="83"/>
      <c r="F3" s="83"/>
      <c r="G3" s="83"/>
      <c r="H3" s="83"/>
      <c r="I3" s="83"/>
      <c r="J3" s="83"/>
      <c r="K3" s="83"/>
      <c r="L3" s="83"/>
      <c r="M3" s="83"/>
      <c r="N3" s="83"/>
      <c r="O3" s="83"/>
      <c r="P3" s="83"/>
      <c r="Q3" s="83"/>
      <c r="R3" s="83"/>
      <c r="S3" s="83"/>
      <c r="T3" s="83"/>
      <c r="U3" s="83"/>
      <c r="V3" s="83"/>
      <c r="W3" s="83"/>
      <c r="Y3" s="84"/>
      <c r="Z3" s="84"/>
      <c r="AA3" s="84"/>
      <c r="AB3" s="78"/>
      <c r="AC3" s="84"/>
      <c r="AD3" s="84"/>
      <c r="AE3" s="84"/>
      <c r="AF3" s="84"/>
      <c r="AG3" s="84"/>
      <c r="AH3" s="84"/>
      <c r="AI3" s="85" t="s">
        <v>147</v>
      </c>
      <c r="AJ3" s="80"/>
      <c r="AK3" s="390"/>
      <c r="AL3" s="390"/>
      <c r="AM3" s="390"/>
      <c r="AN3" s="390"/>
    </row>
    <row r="4" spans="1:40"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78"/>
      <c r="AC4" s="84"/>
      <c r="AD4" s="84"/>
      <c r="AE4" s="84"/>
      <c r="AF4" s="84"/>
      <c r="AG4" s="84"/>
      <c r="AH4" s="84"/>
      <c r="AI4" s="85" t="s">
        <v>148</v>
      </c>
      <c r="AJ4" s="80"/>
      <c r="AK4" s="390"/>
      <c r="AL4" s="390"/>
      <c r="AM4" s="390"/>
      <c r="AN4" s="390"/>
    </row>
    <row r="5" spans="1:40" ht="18" customHeight="1">
      <c r="A5" s="83"/>
      <c r="B5" s="83"/>
      <c r="C5" s="83"/>
      <c r="D5" s="83"/>
      <c r="E5" s="83"/>
      <c r="F5" s="83"/>
      <c r="G5" s="83"/>
      <c r="H5" s="83"/>
      <c r="I5" s="83"/>
      <c r="J5" s="83"/>
      <c r="K5" s="83"/>
      <c r="L5" s="83"/>
      <c r="M5" s="83"/>
      <c r="N5" s="83"/>
      <c r="O5" s="83"/>
      <c r="P5" s="83"/>
      <c r="Q5" s="83"/>
      <c r="R5" s="83"/>
      <c r="S5" s="83"/>
      <c r="U5" s="83"/>
      <c r="V5" s="83"/>
      <c r="W5" s="83"/>
      <c r="Y5" s="84"/>
      <c r="Z5" s="84"/>
      <c r="AA5" s="84"/>
      <c r="AB5" s="78"/>
      <c r="AC5" s="84"/>
      <c r="AD5" s="84"/>
      <c r="AE5" s="84"/>
      <c r="AF5" s="84"/>
      <c r="AG5" s="85" t="s">
        <v>149</v>
      </c>
      <c r="AH5" s="391"/>
      <c r="AI5" s="391"/>
      <c r="AJ5" s="391"/>
      <c r="AK5" s="84" t="s">
        <v>150</v>
      </c>
      <c r="AL5" s="109"/>
      <c r="AM5" s="84" t="s">
        <v>151</v>
      </c>
      <c r="AN5" s="78"/>
    </row>
    <row r="6" spans="1:40" ht="10" customHeight="1">
      <c r="A6" s="78"/>
      <c r="B6" s="86"/>
      <c r="C6" s="86"/>
      <c r="D6" s="86"/>
      <c r="E6" s="86"/>
      <c r="F6" s="86"/>
      <c r="G6" s="86"/>
      <c r="H6" s="86"/>
      <c r="I6" s="86"/>
      <c r="J6" s="86"/>
      <c r="K6" s="86"/>
      <c r="L6" s="86"/>
      <c r="M6" s="86"/>
      <c r="N6" s="86"/>
      <c r="O6" s="86"/>
      <c r="P6" s="86"/>
      <c r="Q6" s="86"/>
      <c r="R6" s="86"/>
      <c r="S6" s="86"/>
      <c r="T6" s="86"/>
      <c r="U6" s="86"/>
      <c r="V6" s="86"/>
      <c r="W6" s="86"/>
      <c r="X6" s="82"/>
      <c r="Y6" s="82"/>
      <c r="Z6" s="82"/>
      <c r="AA6" s="82"/>
      <c r="AB6" s="82"/>
      <c r="AC6" s="82"/>
      <c r="AD6" s="82"/>
      <c r="AE6" s="82"/>
      <c r="AF6" s="82"/>
      <c r="AG6" s="82"/>
      <c r="AH6" s="82"/>
      <c r="AI6" s="82"/>
      <c r="AJ6" s="82"/>
      <c r="AK6" s="82"/>
      <c r="AL6" s="82"/>
      <c r="AM6" s="78"/>
      <c r="AN6" s="78"/>
    </row>
    <row r="7" spans="1:40" ht="15" customHeight="1">
      <c r="A7" s="373" t="s">
        <v>152</v>
      </c>
      <c r="B7" s="377" t="s">
        <v>153</v>
      </c>
      <c r="C7" s="379" t="s">
        <v>154</v>
      </c>
      <c r="D7" s="351" t="s">
        <v>155</v>
      </c>
      <c r="E7" s="371" t="s">
        <v>156</v>
      </c>
      <c r="F7" s="382" t="s">
        <v>157</v>
      </c>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3" t="s">
        <v>158</v>
      </c>
      <c r="AL7" s="357" t="s">
        <v>159</v>
      </c>
      <c r="AM7" s="376" t="s">
        <v>160</v>
      </c>
      <c r="AN7" s="376"/>
    </row>
    <row r="8" spans="1:40" ht="15" customHeight="1">
      <c r="A8" s="373"/>
      <c r="B8" s="378"/>
      <c r="C8" s="380"/>
      <c r="D8" s="351"/>
      <c r="E8" s="371"/>
      <c r="F8" s="351" t="s">
        <v>1</v>
      </c>
      <c r="G8" s="351"/>
      <c r="H8" s="351"/>
      <c r="I8" s="351"/>
      <c r="J8" s="351"/>
      <c r="K8" s="351"/>
      <c r="L8" s="351"/>
      <c r="M8" s="351" t="s">
        <v>2</v>
      </c>
      <c r="N8" s="351"/>
      <c r="O8" s="351"/>
      <c r="P8" s="351"/>
      <c r="Q8" s="351"/>
      <c r="R8" s="351"/>
      <c r="S8" s="351"/>
      <c r="T8" s="351" t="s">
        <v>3</v>
      </c>
      <c r="U8" s="351"/>
      <c r="V8" s="351"/>
      <c r="W8" s="351"/>
      <c r="X8" s="351"/>
      <c r="Y8" s="351"/>
      <c r="Z8" s="351"/>
      <c r="AA8" s="351" t="s">
        <v>4</v>
      </c>
      <c r="AB8" s="351"/>
      <c r="AC8" s="351"/>
      <c r="AD8" s="351"/>
      <c r="AE8" s="351"/>
      <c r="AF8" s="351"/>
      <c r="AG8" s="351"/>
      <c r="AH8" s="351" t="s">
        <v>161</v>
      </c>
      <c r="AI8" s="351"/>
      <c r="AJ8" s="351"/>
      <c r="AK8" s="383"/>
      <c r="AL8" s="357"/>
      <c r="AM8" s="376"/>
      <c r="AN8" s="376"/>
    </row>
    <row r="9" spans="1:40" ht="15" customHeight="1">
      <c r="A9" s="373"/>
      <c r="B9" s="384" t="s">
        <v>201</v>
      </c>
      <c r="C9" s="380"/>
      <c r="D9" s="351"/>
      <c r="E9" s="371"/>
      <c r="F9" s="90">
        <f>DATE($M$2,$S$2,1)</f>
        <v>45992</v>
      </c>
      <c r="G9" s="90">
        <f>DATE($M$2,$S$2,2)</f>
        <v>45993</v>
      </c>
      <c r="H9" s="90">
        <f>DATE($M$2,$S$2,3)</f>
        <v>45994</v>
      </c>
      <c r="I9" s="90">
        <f>DATE($M$2,$S$2,4)</f>
        <v>45995</v>
      </c>
      <c r="J9" s="90">
        <f>DATE($M$2,$S$2,5)</f>
        <v>45996</v>
      </c>
      <c r="K9" s="90">
        <f>DATE($M$2,$S$2,6)</f>
        <v>45997</v>
      </c>
      <c r="L9" s="90">
        <f>DATE($M$2,$S$2,7)</f>
        <v>45998</v>
      </c>
      <c r="M9" s="90">
        <f>DATE($M$2,$S$2,8)</f>
        <v>45999</v>
      </c>
      <c r="N9" s="90">
        <f>DATE($M$2,$S$2,9)</f>
        <v>46000</v>
      </c>
      <c r="O9" s="90">
        <f>DATE($M$2,$S$2,10)</f>
        <v>46001</v>
      </c>
      <c r="P9" s="90">
        <f>DATE($M$2,$S$2,11)</f>
        <v>46002</v>
      </c>
      <c r="Q9" s="90">
        <f>DATE($M$2,$S$2,12)</f>
        <v>46003</v>
      </c>
      <c r="R9" s="90">
        <f>DATE($M$2,$S$2,13)</f>
        <v>46004</v>
      </c>
      <c r="S9" s="90">
        <f>DATE($M$2,$S$2,14)</f>
        <v>46005</v>
      </c>
      <c r="T9" s="90">
        <f>DATE($M$2,$S$2,15)</f>
        <v>46006</v>
      </c>
      <c r="U9" s="90">
        <f>DATE($M$2,$S$2,16)</f>
        <v>46007</v>
      </c>
      <c r="V9" s="90">
        <f>DATE($M$2,$S$2,17)</f>
        <v>46008</v>
      </c>
      <c r="W9" s="90">
        <f>DATE($M$2,$S$2,18)</f>
        <v>46009</v>
      </c>
      <c r="X9" s="90">
        <f>DATE($M$2,$S$2,19)</f>
        <v>46010</v>
      </c>
      <c r="Y9" s="90">
        <f>DATE($M$2,$S$2,20)</f>
        <v>46011</v>
      </c>
      <c r="Z9" s="90">
        <f>DATE($M$2,$S$2,21)</f>
        <v>46012</v>
      </c>
      <c r="AA9" s="90">
        <f>DATE($M$2,$S$2,22)</f>
        <v>46013</v>
      </c>
      <c r="AB9" s="90">
        <f>DATE($M$2,$S$2,23)</f>
        <v>46014</v>
      </c>
      <c r="AC9" s="90">
        <f>DATE($M$2,$S$2,24)</f>
        <v>46015</v>
      </c>
      <c r="AD9" s="90">
        <f>DATE($M$2,$S$2,25)</f>
        <v>46016</v>
      </c>
      <c r="AE9" s="90">
        <f>DATE($M$2,$S$2,26)</f>
        <v>46017</v>
      </c>
      <c r="AF9" s="90">
        <f>DATE($M$2,$S$2,27)</f>
        <v>46018</v>
      </c>
      <c r="AG9" s="90">
        <f>DATE($M$2,$S$2,28)</f>
        <v>46019</v>
      </c>
      <c r="AH9" s="90">
        <f>IF(DAY(EOMONTH(F9,0))&lt;29,"",DATE($M$2,$S$2,29))</f>
        <v>46020</v>
      </c>
      <c r="AI9" s="90">
        <f>IF(DAY(EOMONTH(F9,0))&lt;30,"",DATE($M$2,$S$2,30))</f>
        <v>46021</v>
      </c>
      <c r="AJ9" s="90">
        <f>IF(DAY(EOMONTH(F9,0))&lt;31,"",DATE($M$2,$S$2,31))</f>
        <v>46022</v>
      </c>
      <c r="AK9" s="383"/>
      <c r="AL9" s="357"/>
      <c r="AM9" s="376"/>
      <c r="AN9" s="376"/>
    </row>
    <row r="10" spans="1:40" ht="15" customHeight="1">
      <c r="A10" s="373"/>
      <c r="B10" s="385"/>
      <c r="C10" s="381"/>
      <c r="D10" s="351"/>
      <c r="E10" s="371"/>
      <c r="F10" s="91">
        <f>DATE($M$2,$S$2,1)</f>
        <v>45992</v>
      </c>
      <c r="G10" s="91">
        <f>DATE($M$2,$S$2,2)</f>
        <v>45993</v>
      </c>
      <c r="H10" s="91">
        <f>DATE($M$2,$S$2,3)</f>
        <v>45994</v>
      </c>
      <c r="I10" s="91">
        <f>DATE($M$2,$S$2,4)</f>
        <v>45995</v>
      </c>
      <c r="J10" s="91">
        <f>DATE($M$2,$S$2,5)</f>
        <v>45996</v>
      </c>
      <c r="K10" s="91">
        <f>DATE($M$2,$S$2,6)</f>
        <v>45997</v>
      </c>
      <c r="L10" s="91">
        <f>DATE($M$2,$S$2,7)</f>
        <v>45998</v>
      </c>
      <c r="M10" s="91">
        <f>DATE($M$2,$S$2,8)</f>
        <v>45999</v>
      </c>
      <c r="N10" s="91">
        <f>DATE($M$2,$S$2,9)</f>
        <v>46000</v>
      </c>
      <c r="O10" s="91">
        <f>DATE($M$2,$S$2,10)</f>
        <v>46001</v>
      </c>
      <c r="P10" s="91">
        <f>DATE($M$2,$S$2,11)</f>
        <v>46002</v>
      </c>
      <c r="Q10" s="91">
        <f>DATE($M$2,$S$2,12)</f>
        <v>46003</v>
      </c>
      <c r="R10" s="91">
        <f>DATE($M$2,$S$2,13)</f>
        <v>46004</v>
      </c>
      <c r="S10" s="91">
        <f>DATE($M$2,$S$2,14)</f>
        <v>46005</v>
      </c>
      <c r="T10" s="91">
        <f>DATE($M$2,$S$2,15)</f>
        <v>46006</v>
      </c>
      <c r="U10" s="91">
        <f>DATE($M$2,$S$2,16)</f>
        <v>46007</v>
      </c>
      <c r="V10" s="91">
        <f>DATE($M$2,$S$2,17)</f>
        <v>46008</v>
      </c>
      <c r="W10" s="91">
        <f>DATE($M$2,$S$2,18)</f>
        <v>46009</v>
      </c>
      <c r="X10" s="91">
        <f>DATE($M$2,$S$2,19)</f>
        <v>46010</v>
      </c>
      <c r="Y10" s="91">
        <f>DATE($M$2,$S$2,20)</f>
        <v>46011</v>
      </c>
      <c r="Z10" s="91">
        <f>DATE($M$2,$S$2,21)</f>
        <v>46012</v>
      </c>
      <c r="AA10" s="91">
        <f>DATE($M$2,$S$2,22)</f>
        <v>46013</v>
      </c>
      <c r="AB10" s="91">
        <f>DATE($M$2,$S$2,23)</f>
        <v>46014</v>
      </c>
      <c r="AC10" s="91">
        <f>DATE($M$2,$S$2,24)</f>
        <v>46015</v>
      </c>
      <c r="AD10" s="91">
        <f>DATE($M$2,$S$2,25)</f>
        <v>46016</v>
      </c>
      <c r="AE10" s="91">
        <f>DATE($M$2,$S$2,26)</f>
        <v>46017</v>
      </c>
      <c r="AF10" s="91">
        <f>DATE($M$2,$S$2,27)</f>
        <v>46018</v>
      </c>
      <c r="AG10" s="91">
        <f>DATE($M$2,$S$2,28)</f>
        <v>46019</v>
      </c>
      <c r="AH10" s="91">
        <f>IF(DAY(EOMONTH(F10,0))&lt;29,"",DATE($M$2,$S$2,29))</f>
        <v>46020</v>
      </c>
      <c r="AI10" s="91">
        <f>IF(DAY(EOMONTH(F10,0))&lt;30,"",DATE($M$2,$S$2,30))</f>
        <v>46021</v>
      </c>
      <c r="AJ10" s="91">
        <f>IF(DAY(EOMONTH(F10,0))&lt;31,"",DATE($M$2,$S$2,31))</f>
        <v>46022</v>
      </c>
      <c r="AK10" s="383"/>
      <c r="AL10" s="357"/>
      <c r="AM10" s="376"/>
      <c r="AN10" s="376"/>
    </row>
    <row r="11" spans="1:40" ht="18" customHeight="1">
      <c r="A11" s="87">
        <v>1</v>
      </c>
      <c r="B11" s="110" t="s">
        <v>202</v>
      </c>
      <c r="C11" s="92" t="s">
        <v>172</v>
      </c>
      <c r="D11" s="111"/>
      <c r="E11" s="112"/>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4">
        <f>+SUM(F11:AJ11)</f>
        <v>0</v>
      </c>
      <c r="AL11" s="95">
        <f>IF($AK$3="４週",AK11/4,AK11/(DAY(EOMONTH($F$9,0))/7))</f>
        <v>0</v>
      </c>
      <c r="AM11" s="370"/>
      <c r="AN11" s="370"/>
    </row>
    <row r="12" spans="1:40" ht="18" customHeight="1">
      <c r="A12" s="87">
        <v>2</v>
      </c>
      <c r="B12" s="110" t="s">
        <v>217</v>
      </c>
      <c r="C12" s="92" t="s">
        <v>174</v>
      </c>
      <c r="D12" s="111"/>
      <c r="E12" s="112"/>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4">
        <f t="shared" ref="AK12:AK31" si="0">+SUM(F12:AJ12)</f>
        <v>0</v>
      </c>
      <c r="AL12" s="95">
        <f t="shared" ref="AL12:AL30" si="1">IF($AK$3="４週",AK12/4,AK12/(DAY(EOMONTH($F$9,0))/7))</f>
        <v>0</v>
      </c>
      <c r="AM12" s="370"/>
      <c r="AN12" s="370"/>
    </row>
    <row r="13" spans="1:40" ht="18" customHeight="1">
      <c r="A13" s="87">
        <v>3</v>
      </c>
      <c r="B13" s="110" t="s">
        <v>217</v>
      </c>
      <c r="C13" s="92" t="s">
        <v>176</v>
      </c>
      <c r="D13" s="111"/>
      <c r="E13" s="112"/>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4">
        <f t="shared" si="0"/>
        <v>0</v>
      </c>
      <c r="AL13" s="95">
        <f t="shared" si="1"/>
        <v>0</v>
      </c>
      <c r="AM13" s="370"/>
      <c r="AN13" s="370"/>
    </row>
    <row r="14" spans="1:40" ht="18" customHeight="1">
      <c r="A14" s="87">
        <v>4</v>
      </c>
      <c r="B14" s="110" t="s">
        <v>219</v>
      </c>
      <c r="C14" s="92" t="s">
        <v>178</v>
      </c>
      <c r="D14" s="111"/>
      <c r="E14" s="112"/>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4">
        <f t="shared" si="0"/>
        <v>0</v>
      </c>
      <c r="AL14" s="95">
        <f t="shared" si="1"/>
        <v>0</v>
      </c>
      <c r="AM14" s="370"/>
      <c r="AN14" s="370"/>
    </row>
    <row r="15" spans="1:40" ht="18" customHeight="1">
      <c r="A15" s="87">
        <v>5</v>
      </c>
      <c r="B15" s="110" t="s">
        <v>238</v>
      </c>
      <c r="C15" s="92" t="s">
        <v>174</v>
      </c>
      <c r="D15" s="111"/>
      <c r="E15" s="112"/>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4">
        <f t="shared" si="0"/>
        <v>0</v>
      </c>
      <c r="AL15" s="95">
        <f t="shared" si="1"/>
        <v>0</v>
      </c>
      <c r="AM15" s="370"/>
      <c r="AN15" s="370"/>
    </row>
    <row r="16" spans="1:40" ht="18" customHeight="1">
      <c r="A16" s="87">
        <v>6</v>
      </c>
      <c r="B16" s="110"/>
      <c r="C16" s="92"/>
      <c r="D16" s="111"/>
      <c r="E16" s="112"/>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4">
        <f t="shared" si="0"/>
        <v>0</v>
      </c>
      <c r="AL16" s="95">
        <f t="shared" si="1"/>
        <v>0</v>
      </c>
      <c r="AM16" s="370"/>
      <c r="AN16" s="370"/>
    </row>
    <row r="17" spans="1:40" ht="18" customHeight="1">
      <c r="A17" s="87">
        <v>7</v>
      </c>
      <c r="B17" s="110"/>
      <c r="C17" s="92"/>
      <c r="D17" s="111"/>
      <c r="E17" s="112"/>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f t="shared" si="0"/>
        <v>0</v>
      </c>
      <c r="AL17" s="95">
        <f t="shared" si="1"/>
        <v>0</v>
      </c>
      <c r="AM17" s="370"/>
      <c r="AN17" s="370"/>
    </row>
    <row r="18" spans="1:40" ht="18" customHeight="1">
      <c r="A18" s="87">
        <v>8</v>
      </c>
      <c r="B18" s="110"/>
      <c r="C18" s="92"/>
      <c r="D18" s="111"/>
      <c r="E18" s="112"/>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4">
        <f t="shared" si="0"/>
        <v>0</v>
      </c>
      <c r="AL18" s="95">
        <f t="shared" si="1"/>
        <v>0</v>
      </c>
      <c r="AM18" s="370"/>
      <c r="AN18" s="370"/>
    </row>
    <row r="19" spans="1:40" ht="18" customHeight="1">
      <c r="A19" s="87">
        <v>9</v>
      </c>
      <c r="B19" s="110"/>
      <c r="C19" s="92"/>
      <c r="D19" s="111"/>
      <c r="E19" s="112"/>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4">
        <f t="shared" si="0"/>
        <v>0</v>
      </c>
      <c r="AL19" s="95">
        <f t="shared" si="1"/>
        <v>0</v>
      </c>
      <c r="AM19" s="370"/>
      <c r="AN19" s="370"/>
    </row>
    <row r="20" spans="1:40" ht="18" customHeight="1">
      <c r="A20" s="87">
        <v>10</v>
      </c>
      <c r="B20" s="110"/>
      <c r="C20" s="92"/>
      <c r="D20" s="111"/>
      <c r="E20" s="112"/>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f t="shared" si="0"/>
        <v>0</v>
      </c>
      <c r="AL20" s="95">
        <f t="shared" si="1"/>
        <v>0</v>
      </c>
      <c r="AM20" s="370"/>
      <c r="AN20" s="370"/>
    </row>
    <row r="21" spans="1:40" ht="18" customHeight="1">
      <c r="A21" s="87">
        <v>11</v>
      </c>
      <c r="B21" s="110"/>
      <c r="C21" s="92"/>
      <c r="D21" s="111"/>
      <c r="E21" s="112"/>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4">
        <f t="shared" si="0"/>
        <v>0</v>
      </c>
      <c r="AL21" s="95">
        <f t="shared" si="1"/>
        <v>0</v>
      </c>
      <c r="AM21" s="370"/>
      <c r="AN21" s="370"/>
    </row>
    <row r="22" spans="1:40" ht="18" customHeight="1">
      <c r="A22" s="87">
        <v>12</v>
      </c>
      <c r="B22" s="110"/>
      <c r="C22" s="92"/>
      <c r="D22" s="111"/>
      <c r="E22" s="112"/>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4">
        <f t="shared" si="0"/>
        <v>0</v>
      </c>
      <c r="AL22" s="95">
        <f t="shared" si="1"/>
        <v>0</v>
      </c>
      <c r="AM22" s="370"/>
      <c r="AN22" s="370"/>
    </row>
    <row r="23" spans="1:40" ht="18" customHeight="1">
      <c r="A23" s="87">
        <v>13</v>
      </c>
      <c r="B23" s="110"/>
      <c r="C23" s="92"/>
      <c r="D23" s="111"/>
      <c r="E23" s="11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4">
        <f t="shared" si="0"/>
        <v>0</v>
      </c>
      <c r="AL23" s="95">
        <f t="shared" si="1"/>
        <v>0</v>
      </c>
      <c r="AM23" s="370"/>
      <c r="AN23" s="370"/>
    </row>
    <row r="24" spans="1:40" ht="18" customHeight="1">
      <c r="A24" s="87">
        <v>14</v>
      </c>
      <c r="B24" s="110"/>
      <c r="C24" s="92"/>
      <c r="D24" s="111"/>
      <c r="E24" s="11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4">
        <f t="shared" si="0"/>
        <v>0</v>
      </c>
      <c r="AL24" s="95">
        <f t="shared" si="1"/>
        <v>0</v>
      </c>
      <c r="AM24" s="370"/>
      <c r="AN24" s="370"/>
    </row>
    <row r="25" spans="1:40" ht="18" customHeight="1">
      <c r="A25" s="87">
        <v>15</v>
      </c>
      <c r="B25" s="110"/>
      <c r="C25" s="92"/>
      <c r="D25" s="111"/>
      <c r="E25" s="11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4">
        <f t="shared" si="0"/>
        <v>0</v>
      </c>
      <c r="AL25" s="95">
        <f t="shared" si="1"/>
        <v>0</v>
      </c>
      <c r="AM25" s="370"/>
      <c r="AN25" s="370"/>
    </row>
    <row r="26" spans="1:40" ht="18" customHeight="1">
      <c r="A26" s="87">
        <v>16</v>
      </c>
      <c r="B26" s="110"/>
      <c r="C26" s="92"/>
      <c r="D26" s="111"/>
      <c r="E26" s="11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f t="shared" si="0"/>
        <v>0</v>
      </c>
      <c r="AL26" s="95">
        <f t="shared" si="1"/>
        <v>0</v>
      </c>
      <c r="AM26" s="370"/>
      <c r="AN26" s="370"/>
    </row>
    <row r="27" spans="1:40" ht="18" customHeight="1">
      <c r="A27" s="87">
        <v>17</v>
      </c>
      <c r="B27" s="110"/>
      <c r="C27" s="92"/>
      <c r="D27" s="111"/>
      <c r="E27" s="112"/>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f t="shared" si="0"/>
        <v>0</v>
      </c>
      <c r="AL27" s="95">
        <f t="shared" si="1"/>
        <v>0</v>
      </c>
      <c r="AM27" s="370"/>
      <c r="AN27" s="370"/>
    </row>
    <row r="28" spans="1:40" ht="18" customHeight="1">
      <c r="A28" s="87">
        <v>18</v>
      </c>
      <c r="B28" s="110"/>
      <c r="C28" s="92"/>
      <c r="D28" s="111"/>
      <c r="E28" s="112"/>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4">
        <f t="shared" si="0"/>
        <v>0</v>
      </c>
      <c r="AL28" s="95">
        <f t="shared" si="1"/>
        <v>0</v>
      </c>
      <c r="AM28" s="370"/>
      <c r="AN28" s="370"/>
    </row>
    <row r="29" spans="1:40" ht="18" customHeight="1">
      <c r="A29" s="87">
        <v>19</v>
      </c>
      <c r="B29" s="110"/>
      <c r="C29" s="92"/>
      <c r="D29" s="111"/>
      <c r="E29" s="112"/>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4">
        <f t="shared" si="0"/>
        <v>0</v>
      </c>
      <c r="AL29" s="95">
        <f t="shared" si="1"/>
        <v>0</v>
      </c>
      <c r="AM29" s="370"/>
      <c r="AN29" s="370"/>
    </row>
    <row r="30" spans="1:40" ht="18" customHeight="1">
      <c r="A30" s="87">
        <v>20</v>
      </c>
      <c r="B30" s="110"/>
      <c r="C30" s="92"/>
      <c r="D30" s="111"/>
      <c r="E30" s="112"/>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4">
        <f t="shared" si="0"/>
        <v>0</v>
      </c>
      <c r="AL30" s="95">
        <f t="shared" si="1"/>
        <v>0</v>
      </c>
      <c r="AM30" s="370"/>
      <c r="AN30" s="370"/>
    </row>
    <row r="31" spans="1:40" ht="18" customHeight="1">
      <c r="A31" s="371" t="s">
        <v>36</v>
      </c>
      <c r="B31" s="372"/>
      <c r="C31" s="372"/>
      <c r="D31" s="372"/>
      <c r="E31" s="372"/>
      <c r="F31" s="96">
        <f>+SUM(F11:F30)</f>
        <v>0</v>
      </c>
      <c r="G31" s="96">
        <f t="shared" ref="G31:AJ31" si="2">+SUM(G11:G30)</f>
        <v>0</v>
      </c>
      <c r="H31" s="96">
        <f t="shared" si="2"/>
        <v>0</v>
      </c>
      <c r="I31" s="96">
        <f t="shared" si="2"/>
        <v>0</v>
      </c>
      <c r="J31" s="96">
        <f t="shared" si="2"/>
        <v>0</v>
      </c>
      <c r="K31" s="96">
        <f t="shared" si="2"/>
        <v>0</v>
      </c>
      <c r="L31" s="96">
        <f t="shared" si="2"/>
        <v>0</v>
      </c>
      <c r="M31" s="96">
        <f t="shared" si="2"/>
        <v>0</v>
      </c>
      <c r="N31" s="96">
        <f t="shared" si="2"/>
        <v>0</v>
      </c>
      <c r="O31" s="96">
        <f t="shared" si="2"/>
        <v>0</v>
      </c>
      <c r="P31" s="96">
        <f t="shared" si="2"/>
        <v>0</v>
      </c>
      <c r="Q31" s="96">
        <f t="shared" si="2"/>
        <v>0</v>
      </c>
      <c r="R31" s="96">
        <f t="shared" si="2"/>
        <v>0</v>
      </c>
      <c r="S31" s="96">
        <f t="shared" si="2"/>
        <v>0</v>
      </c>
      <c r="T31" s="96">
        <f t="shared" si="2"/>
        <v>0</v>
      </c>
      <c r="U31" s="96">
        <f t="shared" si="2"/>
        <v>0</v>
      </c>
      <c r="V31" s="96">
        <f t="shared" si="2"/>
        <v>0</v>
      </c>
      <c r="W31" s="96">
        <f t="shared" si="2"/>
        <v>0</v>
      </c>
      <c r="X31" s="96">
        <f t="shared" si="2"/>
        <v>0</v>
      </c>
      <c r="Y31" s="96">
        <f t="shared" si="2"/>
        <v>0</v>
      </c>
      <c r="Z31" s="96">
        <f t="shared" si="2"/>
        <v>0</v>
      </c>
      <c r="AA31" s="96">
        <f t="shared" si="2"/>
        <v>0</v>
      </c>
      <c r="AB31" s="96">
        <f t="shared" si="2"/>
        <v>0</v>
      </c>
      <c r="AC31" s="96">
        <f t="shared" si="2"/>
        <v>0</v>
      </c>
      <c r="AD31" s="96">
        <f t="shared" si="2"/>
        <v>0</v>
      </c>
      <c r="AE31" s="96">
        <f t="shared" si="2"/>
        <v>0</v>
      </c>
      <c r="AF31" s="96">
        <f t="shared" si="2"/>
        <v>0</v>
      </c>
      <c r="AG31" s="96">
        <f t="shared" si="2"/>
        <v>0</v>
      </c>
      <c r="AH31" s="96">
        <f t="shared" si="2"/>
        <v>0</v>
      </c>
      <c r="AI31" s="96">
        <f t="shared" si="2"/>
        <v>0</v>
      </c>
      <c r="AJ31" s="96">
        <f t="shared" si="2"/>
        <v>0</v>
      </c>
      <c r="AK31" s="94">
        <f t="shared" si="0"/>
        <v>0</v>
      </c>
      <c r="AL31" s="95">
        <f>IF($AK$3="４週",AK31/4,AK31/(DAY(EOMONTH($F$9,0))/7))</f>
        <v>0</v>
      </c>
      <c r="AM31" s="373"/>
      <c r="AN31" s="373"/>
    </row>
    <row r="32" spans="1:40" ht="18" customHeight="1">
      <c r="A32" s="372" t="s">
        <v>162</v>
      </c>
      <c r="B32" s="372"/>
      <c r="C32" s="372"/>
      <c r="D32" s="372"/>
      <c r="E32" s="374"/>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6"/>
      <c r="AL32" s="98"/>
      <c r="AM32" s="373"/>
      <c r="AN32" s="373"/>
    </row>
    <row r="33" spans="1:43" ht="15" customHeight="1">
      <c r="A33" s="351" t="s">
        <v>359</v>
      </c>
      <c r="B33" s="351"/>
      <c r="C33" s="351"/>
      <c r="D33" s="351"/>
      <c r="E33" s="351"/>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137"/>
      <c r="AM33" s="375"/>
      <c r="AN33" s="375"/>
    </row>
    <row r="34" spans="1:43" ht="15" customHeight="1">
      <c r="A34" s="86"/>
      <c r="B34" s="86"/>
      <c r="C34" s="86"/>
      <c r="D34" s="86"/>
      <c r="E34" s="86"/>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86"/>
      <c r="AL34" s="86"/>
      <c r="AM34" s="78"/>
    </row>
    <row r="35" spans="1:43" ht="15" customHeight="1">
      <c r="A35" s="86"/>
      <c r="B35" s="86"/>
      <c r="C35" s="86"/>
      <c r="D35" s="86"/>
      <c r="E35" s="86"/>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86"/>
      <c r="AL35" s="86"/>
      <c r="AM35" s="78"/>
    </row>
    <row r="36" spans="1:43" ht="21" customHeight="1">
      <c r="A36" s="77" t="s">
        <v>220</v>
      </c>
      <c r="B36" s="86"/>
      <c r="C36" s="86"/>
      <c r="D36" s="86"/>
      <c r="E36" s="86"/>
      <c r="F36" s="86"/>
      <c r="G36" s="99"/>
      <c r="H36" s="99"/>
      <c r="I36" s="99"/>
      <c r="J36" s="99"/>
      <c r="K36" s="99"/>
      <c r="L36" s="99"/>
      <c r="M36" s="99"/>
      <c r="N36" s="99"/>
      <c r="O36" s="99"/>
      <c r="AM36" s="86"/>
      <c r="AN36" s="78"/>
    </row>
    <row r="37" spans="1:43" ht="25" customHeight="1">
      <c r="A37" s="351"/>
      <c r="B37" s="351"/>
      <c r="C37" s="351"/>
      <c r="D37" s="121">
        <v>4</v>
      </c>
      <c r="E37" s="121">
        <v>5</v>
      </c>
      <c r="F37" s="369">
        <v>6</v>
      </c>
      <c r="G37" s="369"/>
      <c r="H37" s="369"/>
      <c r="I37" s="369">
        <v>7</v>
      </c>
      <c r="J37" s="369"/>
      <c r="K37" s="369"/>
      <c r="L37" s="369">
        <v>8</v>
      </c>
      <c r="M37" s="369"/>
      <c r="N37" s="369"/>
      <c r="O37" s="369">
        <v>9</v>
      </c>
      <c r="P37" s="369"/>
      <c r="Q37" s="369"/>
      <c r="R37" s="369">
        <v>10</v>
      </c>
      <c r="S37" s="369"/>
      <c r="T37" s="369"/>
      <c r="U37" s="369">
        <v>11</v>
      </c>
      <c r="V37" s="369"/>
      <c r="W37" s="369"/>
      <c r="X37" s="369">
        <v>12</v>
      </c>
      <c r="Y37" s="369"/>
      <c r="Z37" s="369"/>
      <c r="AA37" s="369">
        <v>1</v>
      </c>
      <c r="AB37" s="369"/>
      <c r="AC37" s="369"/>
      <c r="AD37" s="369">
        <v>2</v>
      </c>
      <c r="AE37" s="369"/>
      <c r="AF37" s="369"/>
      <c r="AG37" s="369">
        <v>3</v>
      </c>
      <c r="AH37" s="369"/>
      <c r="AI37" s="369"/>
      <c r="AJ37" s="351" t="s">
        <v>5</v>
      </c>
      <c r="AK37" s="351"/>
      <c r="AL37" s="89" t="s">
        <v>221</v>
      </c>
      <c r="AM37" s="113"/>
      <c r="AN37" s="113"/>
      <c r="AO37" s="113"/>
      <c r="AP37" s="113"/>
      <c r="AQ37" s="113"/>
    </row>
    <row r="38" spans="1:43" ht="18" customHeight="1">
      <c r="A38" s="360" t="s">
        <v>222</v>
      </c>
      <c r="B38" s="360"/>
      <c r="C38" s="360"/>
      <c r="D38" s="93"/>
      <c r="E38" s="93"/>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47">
        <f>SUM(D38:AI38)</f>
        <v>0</v>
      </c>
      <c r="AK38" s="347"/>
      <c r="AL38" s="366" t="e">
        <f>ROUNDUP(AJ38/AJ39,1)</f>
        <v>#DIV/0!</v>
      </c>
      <c r="AM38" s="113"/>
      <c r="AN38" s="113"/>
      <c r="AO38" s="113"/>
      <c r="AP38" s="113"/>
      <c r="AQ38" s="113"/>
    </row>
    <row r="39" spans="1:43" ht="18" customHeight="1">
      <c r="A39" s="360" t="s">
        <v>223</v>
      </c>
      <c r="B39" s="360"/>
      <c r="C39" s="360"/>
      <c r="D39" s="93"/>
      <c r="E39" s="93"/>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47">
        <f>+SUM(D39:AI39)</f>
        <v>0</v>
      </c>
      <c r="AK39" s="347"/>
      <c r="AL39" s="368"/>
      <c r="AM39" s="113"/>
      <c r="AN39" s="113"/>
      <c r="AO39" s="113"/>
      <c r="AP39" s="113"/>
      <c r="AQ39" s="113"/>
    </row>
    <row r="40" spans="1:43" ht="5.15" customHeight="1">
      <c r="A40" s="106"/>
      <c r="B40" s="106"/>
      <c r="C40" s="106"/>
      <c r="D40" s="113"/>
      <c r="E40" s="113"/>
      <c r="F40" s="113"/>
      <c r="G40" s="113"/>
      <c r="H40" s="113"/>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114"/>
      <c r="AK40" s="99"/>
      <c r="AL40" s="86"/>
      <c r="AM40" s="86"/>
      <c r="AN40" s="78"/>
    </row>
    <row r="41" spans="1:43" ht="18" customHeight="1">
      <c r="A41" s="77" t="s">
        <v>205</v>
      </c>
      <c r="B41" s="99"/>
      <c r="D41" s="99"/>
      <c r="E41" s="99"/>
      <c r="F41" s="99"/>
      <c r="G41" s="99"/>
      <c r="H41" s="99"/>
      <c r="I41" s="113"/>
      <c r="J41" s="113"/>
      <c r="K41" s="113"/>
      <c r="L41" s="113"/>
      <c r="M41" s="113"/>
      <c r="N41" s="113"/>
      <c r="O41" s="99"/>
      <c r="P41" s="99"/>
      <c r="Q41" s="99"/>
      <c r="R41" s="99"/>
      <c r="S41" s="99"/>
      <c r="T41" s="99"/>
      <c r="U41" s="99"/>
      <c r="V41" s="99"/>
      <c r="W41" s="86"/>
      <c r="X41" s="99"/>
      <c r="Y41" s="99"/>
      <c r="Z41" s="99"/>
      <c r="AA41" s="99"/>
      <c r="AB41" s="99"/>
      <c r="AC41" s="99"/>
      <c r="AD41" s="99"/>
      <c r="AE41" s="99"/>
      <c r="AF41" s="99"/>
      <c r="AG41" s="99"/>
      <c r="AH41" s="99"/>
      <c r="AI41" s="99"/>
      <c r="AJ41" s="114"/>
      <c r="AK41" s="99"/>
      <c r="AL41" s="86"/>
      <c r="AM41" s="86"/>
      <c r="AN41" s="78"/>
    </row>
    <row r="42" spans="1:43" ht="45" customHeight="1">
      <c r="A42" s="351" t="s">
        <v>206</v>
      </c>
      <c r="B42" s="351"/>
      <c r="C42" s="351" t="s">
        <v>217</v>
      </c>
      <c r="D42" s="351"/>
      <c r="E42" s="357" t="s">
        <v>239</v>
      </c>
      <c r="F42" s="357"/>
      <c r="G42" s="357"/>
      <c r="H42" s="357"/>
      <c r="I42" s="113"/>
      <c r="J42" s="113"/>
      <c r="K42" s="113"/>
      <c r="L42" s="113"/>
      <c r="M42" s="113"/>
      <c r="N42" s="113"/>
      <c r="O42" s="113"/>
      <c r="P42" s="113"/>
      <c r="Q42" s="113"/>
      <c r="R42" s="113"/>
      <c r="S42" s="113"/>
      <c r="T42" s="113"/>
      <c r="U42" s="113"/>
      <c r="W42" s="86"/>
      <c r="X42" s="99"/>
      <c r="Y42" s="99"/>
      <c r="Z42" s="99"/>
      <c r="AA42" s="99"/>
      <c r="AB42" s="99"/>
      <c r="AC42" s="99"/>
      <c r="AD42" s="99"/>
      <c r="AE42" s="99"/>
      <c r="AF42" s="99"/>
      <c r="AG42" s="99"/>
      <c r="AH42" s="99"/>
      <c r="AI42" s="99"/>
      <c r="AJ42" s="114"/>
      <c r="AK42" s="99"/>
      <c r="AL42" s="86"/>
      <c r="AM42" s="86"/>
      <c r="AN42" s="78"/>
    </row>
    <row r="43" spans="1:43" ht="18" customHeight="1">
      <c r="A43" s="357" t="s">
        <v>207</v>
      </c>
      <c r="B43" s="357"/>
      <c r="C43" s="358" t="e">
        <f>ROUNDDOWN(IF(AL38&lt;=60,1,1+ROUNDUP((AL38-60)/40,0)),1)</f>
        <v>#DIV/0!</v>
      </c>
      <c r="D43" s="358"/>
      <c r="E43" s="358" t="e">
        <f>ROUNDDOWN(AL38/6,1)</f>
        <v>#DIV/0!</v>
      </c>
      <c r="F43" s="358"/>
      <c r="G43" s="358"/>
      <c r="H43" s="358"/>
      <c r="I43" s="113"/>
      <c r="J43" s="113"/>
      <c r="K43" s="113"/>
      <c r="L43" s="113"/>
      <c r="M43" s="113"/>
      <c r="N43" s="113"/>
      <c r="O43" s="113"/>
      <c r="P43" s="113"/>
      <c r="Q43" s="113"/>
      <c r="R43" s="113"/>
      <c r="S43" s="113"/>
      <c r="T43" s="113"/>
      <c r="U43" s="113"/>
      <c r="W43" s="86"/>
      <c r="X43" s="99"/>
      <c r="Y43" s="99"/>
      <c r="Z43" s="99"/>
      <c r="AA43" s="99"/>
      <c r="AB43" s="99"/>
      <c r="AC43" s="99"/>
      <c r="AD43" s="99"/>
      <c r="AE43" s="99"/>
      <c r="AF43" s="99"/>
      <c r="AG43" s="99"/>
      <c r="AH43" s="99"/>
      <c r="AI43" s="99"/>
      <c r="AJ43" s="114"/>
      <c r="AK43" s="99"/>
      <c r="AL43" s="86"/>
      <c r="AM43" s="86"/>
      <c r="AN43" s="78"/>
    </row>
    <row r="44" spans="1:43" ht="5.15" customHeight="1">
      <c r="A44" s="106"/>
      <c r="B44" s="106"/>
      <c r="C44" s="106"/>
      <c r="D44" s="106"/>
      <c r="E44" s="106"/>
      <c r="F44" s="106"/>
      <c r="G44" s="106"/>
      <c r="H44" s="106"/>
      <c r="I44" s="106"/>
      <c r="J44" s="99"/>
      <c r="K44" s="99"/>
      <c r="L44" s="99"/>
      <c r="M44" s="114"/>
      <c r="N44" s="99"/>
      <c r="O44" s="99"/>
      <c r="P44" s="99"/>
      <c r="Q44" s="113"/>
      <c r="W44" s="86"/>
      <c r="X44" s="99"/>
      <c r="Y44" s="99"/>
      <c r="Z44" s="99"/>
      <c r="AA44" s="99"/>
      <c r="AB44" s="99"/>
      <c r="AC44" s="99"/>
      <c r="AD44" s="99"/>
      <c r="AE44" s="99"/>
      <c r="AF44" s="99"/>
      <c r="AG44" s="99"/>
      <c r="AH44" s="99"/>
      <c r="AI44" s="99"/>
      <c r="AJ44" s="114"/>
      <c r="AK44" s="99"/>
      <c r="AL44" s="86"/>
      <c r="AM44" s="86"/>
      <c r="AN44" s="78"/>
    </row>
    <row r="45" spans="1:43" ht="21" customHeight="1">
      <c r="A45" s="77" t="s">
        <v>208</v>
      </c>
      <c r="B45" s="81"/>
      <c r="C45" s="82"/>
      <c r="D45" s="82"/>
      <c r="E45" s="82"/>
      <c r="F45" s="82"/>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82"/>
      <c r="AM45" s="82"/>
      <c r="AN45" s="78"/>
    </row>
    <row r="46" spans="1:43" ht="25" customHeight="1">
      <c r="A46" s="78"/>
      <c r="B46" s="86"/>
      <c r="C46" s="348" t="str">
        <f>IF(VLOOKUP($AK$1,選択肢!$A$1:$J$32,C51,FALSE)=0,"-",VLOOKUP($AK$1,選択肢!$A$1:$J$32,C51,FALSE))</f>
        <v>管理者</v>
      </c>
      <c r="D46" s="349"/>
      <c r="E46" s="355" t="str">
        <f>IF(VLOOKUP($AK$1,選択肢!$A$1:$J$32,E51,FALSE)=0,"-",VLOOKUP($AK$1,選択肢!$A$1:$J$32,E51,FALSE))</f>
        <v>サービス管理責任者</v>
      </c>
      <c r="F46" s="355"/>
      <c r="G46" s="355"/>
      <c r="H46" s="355"/>
      <c r="I46" s="348" t="str">
        <f>IF(VLOOKUP($AK$1,選択肢!$A$1:$J$32,I51,FALSE)=0,"-",VLOOKUP($AK$1,選択肢!$A$1:$J$32,I51,FALSE))</f>
        <v>看護職員</v>
      </c>
      <c r="J46" s="349"/>
      <c r="K46" s="349"/>
      <c r="L46" s="349"/>
      <c r="M46" s="349"/>
      <c r="N46" s="350"/>
      <c r="O46" s="348" t="str">
        <f>IF(VLOOKUP($AK$1,選択肢!$A$1:$J$32,O51,FALSE)=0,"-",VLOOKUP($AK$1,選択肢!$A$1:$J$32,O51,FALSE))</f>
        <v>理学療法士</v>
      </c>
      <c r="P46" s="349"/>
      <c r="Q46" s="349"/>
      <c r="R46" s="349"/>
      <c r="S46" s="349"/>
      <c r="T46" s="350"/>
      <c r="U46" s="348" t="str">
        <f>IF(VLOOKUP($AK$1,選択肢!$A$1:$J$32,U51,FALSE)=0,"-",VLOOKUP($AK$1,選択肢!$A$1:$J$32,U51,FALSE))</f>
        <v>作業療法士</v>
      </c>
      <c r="V46" s="349"/>
      <c r="W46" s="349"/>
      <c r="X46" s="349"/>
      <c r="Y46" s="349"/>
      <c r="Z46" s="350"/>
      <c r="AA46" s="348" t="str">
        <f>IF(VLOOKUP($AK$1,選択肢!$A$1:$J$32,AA51,FALSE)=0,"-",VLOOKUP($AK$1,選択肢!$A$1:$J$32,AA51,FALSE))</f>
        <v>言語聴覚士</v>
      </c>
      <c r="AB46" s="349"/>
      <c r="AC46" s="349"/>
      <c r="AD46" s="349"/>
      <c r="AE46" s="349"/>
      <c r="AF46" s="350"/>
      <c r="AG46" s="355" t="str">
        <f>IF(VLOOKUP($AK$1,選択肢!$A$1:$J$32,AG51,FALSE)=0,"-",VLOOKUP($AK$1,選択肢!$A$1:$J$32,AG51,FALSE))</f>
        <v>生活支援員</v>
      </c>
      <c r="AH46" s="355"/>
      <c r="AI46" s="355"/>
      <c r="AJ46" s="355"/>
      <c r="AK46" s="355"/>
      <c r="AL46" s="355" t="str">
        <f>IF(VLOOKUP($AK$1,選択肢!$A$1:$J$32,AL51,FALSE)=0,"-",VLOOKUP($AK$1,選択肢!$A$1:$J$32,AL51,FALSE))</f>
        <v>-</v>
      </c>
      <c r="AM46" s="355"/>
      <c r="AN46" s="78"/>
    </row>
    <row r="47" spans="1:43" ht="18" customHeight="1">
      <c r="A47" s="78"/>
      <c r="B47" s="86"/>
      <c r="C47" s="118" t="s">
        <v>210</v>
      </c>
      <c r="D47" s="118" t="s">
        <v>212</v>
      </c>
      <c r="E47" s="119" t="s">
        <v>210</v>
      </c>
      <c r="F47" s="356" t="s">
        <v>212</v>
      </c>
      <c r="G47" s="356"/>
      <c r="H47" s="356"/>
      <c r="I47" s="352" t="s">
        <v>210</v>
      </c>
      <c r="J47" s="353"/>
      <c r="K47" s="354"/>
      <c r="L47" s="352" t="s">
        <v>212</v>
      </c>
      <c r="M47" s="353"/>
      <c r="N47" s="354"/>
      <c r="O47" s="352" t="s">
        <v>210</v>
      </c>
      <c r="P47" s="353"/>
      <c r="Q47" s="354"/>
      <c r="R47" s="352" t="s">
        <v>212</v>
      </c>
      <c r="S47" s="353"/>
      <c r="T47" s="354"/>
      <c r="U47" s="352" t="s">
        <v>210</v>
      </c>
      <c r="V47" s="353"/>
      <c r="W47" s="354"/>
      <c r="X47" s="352" t="s">
        <v>212</v>
      </c>
      <c r="Y47" s="353"/>
      <c r="Z47" s="354"/>
      <c r="AA47" s="352" t="s">
        <v>210</v>
      </c>
      <c r="AB47" s="353"/>
      <c r="AC47" s="354"/>
      <c r="AD47" s="352" t="s">
        <v>212</v>
      </c>
      <c r="AE47" s="353"/>
      <c r="AF47" s="354"/>
      <c r="AG47" s="352" t="s">
        <v>210</v>
      </c>
      <c r="AH47" s="353"/>
      <c r="AI47" s="354"/>
      <c r="AJ47" s="352" t="s">
        <v>212</v>
      </c>
      <c r="AK47" s="354"/>
      <c r="AL47" s="119" t="s">
        <v>209</v>
      </c>
      <c r="AM47" s="119" t="s">
        <v>211</v>
      </c>
      <c r="AN47" s="78"/>
    </row>
    <row r="48" spans="1:43" ht="18" customHeight="1">
      <c r="A48" s="78"/>
      <c r="B48" s="88" t="s">
        <v>213</v>
      </c>
      <c r="C48" s="119">
        <f>COUNTIFS($B$11:$B$30,C$46,$C$11:$C$30,"A",$E$11:$E$30,"*")</f>
        <v>0</v>
      </c>
      <c r="D48" s="119">
        <f>COUNTIFS($B$11:$B$30,C$46,$C$11:$C$30,"B",$E$11:$E$30,"*")</f>
        <v>0</v>
      </c>
      <c r="E48" s="119">
        <f>COUNTIFS($B$11:$B$30,E$46,$C$11:$C$30,"A",$E$11:$E$30,"*")</f>
        <v>0</v>
      </c>
      <c r="F48" s="352">
        <f>COUNTIFS($B$11:$B$30,E$46,$C$11:$C$30,"B",$E$11:$E$30,"*")</f>
        <v>0</v>
      </c>
      <c r="G48" s="353"/>
      <c r="H48" s="354"/>
      <c r="I48" s="352">
        <f>COUNTIFS($B$11:$B$30,I$46,$C$11:$C$30,"A",$E$11:$E$30,"*")</f>
        <v>0</v>
      </c>
      <c r="J48" s="353"/>
      <c r="K48" s="354"/>
      <c r="L48" s="352">
        <f>COUNTIFS($B$11:$B$30,I$46,$C$11:$C$30,"B",$E$11:$E$30,"*")</f>
        <v>0</v>
      </c>
      <c r="M48" s="353"/>
      <c r="N48" s="354"/>
      <c r="O48" s="352">
        <f>COUNTIFS($B$11:$B$30,O$46,$C$11:$C$30,"A",$E$11:$E$30,"*")</f>
        <v>0</v>
      </c>
      <c r="P48" s="353"/>
      <c r="Q48" s="354"/>
      <c r="R48" s="352">
        <f>COUNTIFS($B$11:$B$30,O$46,$C$11:$C$30,"B",$E$11:$E$30,"*")</f>
        <v>0</v>
      </c>
      <c r="S48" s="353"/>
      <c r="T48" s="354"/>
      <c r="U48" s="352">
        <f>COUNTIFS($B$11:$B$30,U$46,$C$11:$C$30,"A",$E$11:$E$30,"*")</f>
        <v>0</v>
      </c>
      <c r="V48" s="353"/>
      <c r="W48" s="354"/>
      <c r="X48" s="352">
        <f>COUNTIFS($B$11:$B$30,U$46,$C$11:$C$30,"B",$E$11:$E$30,"*")</f>
        <v>0</v>
      </c>
      <c r="Y48" s="353"/>
      <c r="Z48" s="354"/>
      <c r="AA48" s="352">
        <f>COUNTIFS($B$11:$B$30,AA$46,$C$11:$C$30,"A",$E$11:$E$30,"*")</f>
        <v>0</v>
      </c>
      <c r="AB48" s="353"/>
      <c r="AC48" s="354"/>
      <c r="AD48" s="352">
        <f>COUNTIFS($B$11:$B$30,AA$46,$C$11:$C$30,"B",$E$11:$E$30,"*")</f>
        <v>0</v>
      </c>
      <c r="AE48" s="353"/>
      <c r="AF48" s="354"/>
      <c r="AG48" s="352">
        <f>COUNTIFS($B$11:$B$30,AG$46,$C$11:$C$30,"A",$E$11:$E$30,"*")</f>
        <v>0</v>
      </c>
      <c r="AH48" s="353"/>
      <c r="AI48" s="354"/>
      <c r="AJ48" s="352">
        <f>COUNTIFS($B$11:$B$30,AG$46,$C$11:$C$30,"B",$E$11:$E$30,"*")</f>
        <v>0</v>
      </c>
      <c r="AK48" s="354"/>
      <c r="AL48" s="119">
        <f>COUNTIFS($B$11:$B$30,AL$46,$C$11:$C$30,"A",$E$11:$E$30,"*")</f>
        <v>0</v>
      </c>
      <c r="AM48" s="119">
        <f>COUNTIFS($B$11:$B$30,AL$46,$C$11:$C$30,"B",$E$11:$E$30,"*")</f>
        <v>0</v>
      </c>
      <c r="AN48" s="78"/>
    </row>
    <row r="49" spans="1:40" ht="18" customHeight="1">
      <c r="A49" s="78"/>
      <c r="B49" s="89" t="s">
        <v>214</v>
      </c>
      <c r="C49" s="119">
        <f>COUNTIFS($B$11:$B$30,C$46,$C$11:$C$30,"C",$E$11:$E$30,"*")</f>
        <v>0</v>
      </c>
      <c r="D49" s="119">
        <f>COUNTIFS($B$11:$B$30,C$46,$C$11:$C$30,"D",$E$11:$E$30,"*")</f>
        <v>0</v>
      </c>
      <c r="E49" s="119">
        <f>COUNTIFS($B$11:$B$30,E$46,$C$11:$C$30,"C",$E$11:$E$30,"*")</f>
        <v>0</v>
      </c>
      <c r="F49" s="352">
        <f>COUNTIFS($B$11:$B$30,E$46,$C$11:$C$30,"D",$E$11:$E$30,"*")</f>
        <v>0</v>
      </c>
      <c r="G49" s="353"/>
      <c r="H49" s="354"/>
      <c r="I49" s="352">
        <f>COUNTIFS($B$11:$B$30,I$46,$C$11:$C$30,"C",$E$11:$E$30,"*")</f>
        <v>0</v>
      </c>
      <c r="J49" s="353"/>
      <c r="K49" s="354"/>
      <c r="L49" s="352">
        <f>COUNTIFS($B$11:$B$30,I$46,$C$11:$C$30,"D",$E$11:$E$30,"*")</f>
        <v>0</v>
      </c>
      <c r="M49" s="353"/>
      <c r="N49" s="354"/>
      <c r="O49" s="352">
        <f>COUNTIFS($B$11:$B$30,O$46,$C$11:$C$30,"C",$E$11:$E$30,"*")</f>
        <v>0</v>
      </c>
      <c r="P49" s="353"/>
      <c r="Q49" s="354"/>
      <c r="R49" s="352">
        <f>COUNTIFS($B$11:$B$30,O$46,$C$11:$C$30,"D",$E$11:$E$30,"*")</f>
        <v>0</v>
      </c>
      <c r="S49" s="353"/>
      <c r="T49" s="354"/>
      <c r="U49" s="352">
        <f>COUNTIFS($B$11:$B$30,U$46,$C$11:$C$30,"C",$E$11:$E$30,"*")</f>
        <v>0</v>
      </c>
      <c r="V49" s="353"/>
      <c r="W49" s="354"/>
      <c r="X49" s="352">
        <f>COUNTIFS($B$11:$B$30,U$46,$C$11:$C$30,"D",$E$11:$E$30,"*")</f>
        <v>0</v>
      </c>
      <c r="Y49" s="353"/>
      <c r="Z49" s="354"/>
      <c r="AA49" s="352">
        <f>COUNTIFS($B$11:$B$30,AA$46,$C$11:$C$30,"C",$E$11:$E$30,"*")</f>
        <v>0</v>
      </c>
      <c r="AB49" s="353"/>
      <c r="AC49" s="354"/>
      <c r="AD49" s="352">
        <f>COUNTIFS($B$11:$B$30,AA$46,$C$11:$C$30,"D",$E$11:$E$30,"*")</f>
        <v>0</v>
      </c>
      <c r="AE49" s="353"/>
      <c r="AF49" s="354"/>
      <c r="AG49" s="352">
        <f>COUNTIFS($B$11:$B$30,AG$46,$C$11:$C$30,"C",$E$11:$E$30,"*")</f>
        <v>0</v>
      </c>
      <c r="AH49" s="353"/>
      <c r="AI49" s="354"/>
      <c r="AJ49" s="352">
        <f>COUNTIFS($B$11:$B$30,AG$46,$C$11:$C$30,"D",$E$11:$E$30,"*")</f>
        <v>0</v>
      </c>
      <c r="AK49" s="354"/>
      <c r="AL49" s="119">
        <f>COUNTIFS($B$11:$B$30,AL$46,$C$11:$C$30,"C",$E$11:$E$30,"*")</f>
        <v>0</v>
      </c>
      <c r="AM49" s="119">
        <f>COUNTIFS($B$11:$B$30,AL$46,$C$11:$C$30,"D",$E$11:$E$30,"*")</f>
        <v>0</v>
      </c>
      <c r="AN49" s="78"/>
    </row>
    <row r="50" spans="1:40" ht="25" customHeight="1">
      <c r="A50" s="78"/>
      <c r="B50" s="89" t="s">
        <v>215</v>
      </c>
      <c r="C50" s="348" t="str">
        <f>IF($AK$3="４週",SUMIFS($AK$11:$AK$30,$B$11:$B$30,C46)/4/$AH$5,IF($AK$3="歴月",SUMIFS($AK$11:$AK$30,$B$11:$B$30,C46)/$AL$5,"記載する期間を選択してください"))</f>
        <v>記載する期間を選択してください</v>
      </c>
      <c r="D50" s="350"/>
      <c r="E50" s="348" t="str">
        <f>IF($AK$3="４週",SUMIFS($AK$11:$AK$30,$B$11:$B$30,E46)/4/$AH$5,IF($AK$3="歴月",SUMIFS($AK$11:$AK$30,$B$11:$B$30,E46)/$AL$5,"記載する期間を選択してください"))</f>
        <v>記載する期間を選択してください</v>
      </c>
      <c r="F50" s="349"/>
      <c r="G50" s="349"/>
      <c r="H50" s="350"/>
      <c r="I50" s="348" t="str">
        <f>IF($AK$3="４週",SUMIFS($AK$11:$AK$30,$B$11:$B$30,I46)/4/$AH$5,IF($AK$3="歴月",SUMIFS($AK$11:$AK$30,$B$11:$B$30,I46)/$AL$5,"記載する期間を選択してください"))</f>
        <v>記載する期間を選択してください</v>
      </c>
      <c r="J50" s="349"/>
      <c r="K50" s="349"/>
      <c r="L50" s="349"/>
      <c r="M50" s="349"/>
      <c r="N50" s="350"/>
      <c r="O50" s="348" t="str">
        <f>IF($AK$3="４週",SUMIFS($AK$11:$AK$30,$B$11:$B$30,O46)/4/$AH$5,IF($AK$3="歴月",SUMIFS($AK$11:$AK$30,$B$11:$B$30,O46)/$AL$5,"記載する期間を選択してください"))</f>
        <v>記載する期間を選択してください</v>
      </c>
      <c r="P50" s="349"/>
      <c r="Q50" s="349"/>
      <c r="R50" s="349"/>
      <c r="S50" s="349"/>
      <c r="T50" s="350"/>
      <c r="U50" s="348" t="str">
        <f>IF($AK$3="４週",SUMIFS($AK$11:$AK$30,$B$11:$B$30,U46)/4/$AH$5,IF($AK$3="歴月",SUMIFS($AK$11:$AK$30,$B$11:$B$30,U46)/$AL$5,"記載する期間を選択してください"))</f>
        <v>記載する期間を選択してください</v>
      </c>
      <c r="V50" s="349"/>
      <c r="W50" s="349"/>
      <c r="X50" s="349"/>
      <c r="Y50" s="349"/>
      <c r="Z50" s="350"/>
      <c r="AA50" s="348" t="str">
        <f>IF($AK$3="４週",SUMIFS($AK$11:$AK$30,$B$11:$B$30,AA46)/4/$AH$5,IF($AK$3="歴月",SUMIFS($AK$11:$AK$30,$B$11:$B$30,AA46)/$AL$5,"記載する期間を選択してください"))</f>
        <v>記載する期間を選択してください</v>
      </c>
      <c r="AB50" s="349"/>
      <c r="AC50" s="349"/>
      <c r="AD50" s="349"/>
      <c r="AE50" s="349"/>
      <c r="AF50" s="350"/>
      <c r="AG50" s="348" t="str">
        <f>IF($AK$3="４週",SUMIFS($AK$11:$AK$30,$B$11:$B$30,AG46)/4/$AH$5,IF($AK$3="歴月",SUMIFS($AK$11:$AK$30,$B$11:$B$30,AG46)/$AL$5,"記載する期間を選択してください"))</f>
        <v>記載する期間を選択してください</v>
      </c>
      <c r="AH50" s="349"/>
      <c r="AI50" s="349"/>
      <c r="AJ50" s="349"/>
      <c r="AK50" s="350"/>
      <c r="AL50" s="348" t="str">
        <f>IF($AK$3="４週",SUMIFS($AK$11:$AK$30,$B$11:$B$30,AL46)/4/$AH$5,IF($AK$3="歴月",SUMIFS($AK$11:$AK$30,$B$11:$B$30,AL46)/$AL$5,"記載する期間を選択してください"))</f>
        <v>記載する期間を選択してください</v>
      </c>
      <c r="AM50" s="350"/>
      <c r="AN50" s="78"/>
    </row>
    <row r="51" spans="1:40" ht="5.15" customHeight="1">
      <c r="A51" s="78"/>
      <c r="B51" s="81"/>
      <c r="C51" s="103">
        <v>2</v>
      </c>
      <c r="D51" s="103"/>
      <c r="E51" s="103">
        <v>3</v>
      </c>
      <c r="F51" s="103"/>
      <c r="G51" s="103"/>
      <c r="H51" s="103"/>
      <c r="I51" s="103">
        <v>4</v>
      </c>
      <c r="J51" s="103"/>
      <c r="K51" s="103"/>
      <c r="L51" s="103"/>
      <c r="M51" s="103"/>
      <c r="N51" s="103"/>
      <c r="O51" s="103">
        <v>5</v>
      </c>
      <c r="P51" s="103"/>
      <c r="Q51" s="103"/>
      <c r="R51" s="103"/>
      <c r="S51" s="103"/>
      <c r="T51" s="103"/>
      <c r="U51" s="103">
        <v>6</v>
      </c>
      <c r="V51" s="103"/>
      <c r="W51" s="103"/>
      <c r="X51" s="103"/>
      <c r="Y51" s="103"/>
      <c r="Z51" s="103"/>
      <c r="AA51" s="103">
        <v>7</v>
      </c>
      <c r="AB51" s="103"/>
      <c r="AC51" s="103"/>
      <c r="AD51" s="103"/>
      <c r="AE51" s="103"/>
      <c r="AF51" s="103"/>
      <c r="AG51" s="103">
        <v>8</v>
      </c>
      <c r="AH51" s="103"/>
      <c r="AI51" s="103"/>
      <c r="AJ51" s="103"/>
      <c r="AK51" s="103"/>
      <c r="AL51" s="103">
        <v>9</v>
      </c>
      <c r="AM51" s="120"/>
      <c r="AN51" s="78"/>
    </row>
    <row r="52" spans="1:40" ht="15" customHeight="1">
      <c r="A52" s="99" t="s">
        <v>163</v>
      </c>
      <c r="B52" s="100"/>
      <c r="C52" s="101"/>
      <c r="D52" s="101"/>
      <c r="E52" s="101"/>
      <c r="F52" s="102"/>
      <c r="G52" s="101"/>
      <c r="H52" s="103"/>
      <c r="I52" s="103"/>
      <c r="J52" s="103"/>
      <c r="K52" s="103"/>
      <c r="L52" s="103"/>
      <c r="M52" s="103"/>
      <c r="N52" s="103"/>
      <c r="O52" s="103"/>
      <c r="P52" s="103"/>
      <c r="Q52" s="103"/>
      <c r="R52" s="103">
        <v>6</v>
      </c>
      <c r="S52" s="103"/>
      <c r="T52" s="103"/>
      <c r="U52" s="103"/>
      <c r="V52" s="103"/>
      <c r="W52" s="103"/>
      <c r="X52" s="103">
        <v>7</v>
      </c>
      <c r="Y52" s="103"/>
      <c r="Z52" s="103"/>
      <c r="AA52" s="103"/>
      <c r="AB52" s="103"/>
      <c r="AC52" s="103"/>
      <c r="AD52" s="103">
        <v>8</v>
      </c>
      <c r="AE52" s="103"/>
      <c r="AF52" s="103"/>
      <c r="AG52" s="104"/>
      <c r="AH52" s="104"/>
      <c r="AI52" s="104"/>
      <c r="AJ52" s="104">
        <v>9</v>
      </c>
      <c r="AK52" s="105"/>
      <c r="AL52" s="105"/>
      <c r="AM52" s="78"/>
    </row>
    <row r="53" spans="1:40" s="99" customFormat="1" ht="15" customHeight="1">
      <c r="A53" s="99" t="s">
        <v>164</v>
      </c>
      <c r="B53" s="106"/>
      <c r="C53" s="106"/>
      <c r="D53" s="106"/>
      <c r="E53" s="106"/>
      <c r="F53" s="106"/>
      <c r="G53" s="106"/>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40" s="99" customFormat="1" ht="15" customHeight="1">
      <c r="A54" s="99" t="s">
        <v>165</v>
      </c>
      <c r="B54" s="106"/>
      <c r="C54" s="106"/>
      <c r="D54" s="106"/>
      <c r="E54" s="106"/>
      <c r="F54" s="106"/>
      <c r="G54" s="106"/>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40" s="99" customFormat="1" ht="15" customHeight="1">
      <c r="A55" s="99" t="s">
        <v>166</v>
      </c>
      <c r="B55" s="106"/>
      <c r="C55" s="106"/>
      <c r="D55" s="106"/>
      <c r="E55" s="106"/>
      <c r="F55" s="106"/>
      <c r="G55" s="106"/>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99" customFormat="1" ht="15" customHeight="1">
      <c r="A56" s="99" t="s">
        <v>167</v>
      </c>
      <c r="B56" s="106"/>
      <c r="C56" s="106"/>
      <c r="D56" s="106"/>
      <c r="E56" s="106"/>
      <c r="F56" s="106"/>
      <c r="G56" s="106"/>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ht="15" customHeight="1">
      <c r="A57" s="99" t="s">
        <v>168</v>
      </c>
      <c r="B57" s="107"/>
      <c r="C57" s="99"/>
      <c r="D57" s="99"/>
      <c r="E57" s="99"/>
      <c r="F57" s="99"/>
      <c r="G57" s="99"/>
    </row>
    <row r="58" spans="1:40" ht="15" customHeight="1">
      <c r="A58" s="99" t="s">
        <v>169</v>
      </c>
      <c r="B58" s="107"/>
      <c r="C58" s="99"/>
      <c r="D58" s="99"/>
      <c r="E58" s="99"/>
      <c r="F58" s="99"/>
      <c r="G58" s="99"/>
    </row>
    <row r="59" spans="1:40" ht="15" customHeight="1">
      <c r="A59" s="99"/>
      <c r="B59" s="88" t="s">
        <v>170</v>
      </c>
      <c r="C59" s="351" t="s">
        <v>171</v>
      </c>
      <c r="D59" s="351"/>
      <c r="E59" s="351"/>
      <c r="F59" s="99"/>
      <c r="G59" s="99"/>
    </row>
    <row r="60" spans="1:40" ht="15" customHeight="1">
      <c r="A60" s="99"/>
      <c r="B60" s="108" t="s">
        <v>172</v>
      </c>
      <c r="C60" s="347" t="s">
        <v>173</v>
      </c>
      <c r="D60" s="347"/>
      <c r="E60" s="347"/>
      <c r="F60" s="99"/>
      <c r="G60" s="99"/>
    </row>
    <row r="61" spans="1:40" ht="15" customHeight="1">
      <c r="A61" s="99"/>
      <c r="B61" s="108" t="s">
        <v>174</v>
      </c>
      <c r="C61" s="347" t="s">
        <v>175</v>
      </c>
      <c r="D61" s="347"/>
      <c r="E61" s="347"/>
      <c r="F61" s="99"/>
      <c r="G61" s="99"/>
    </row>
    <row r="62" spans="1:40" ht="15" customHeight="1">
      <c r="A62" s="99"/>
      <c r="B62" s="108" t="s">
        <v>176</v>
      </c>
      <c r="C62" s="347" t="s">
        <v>177</v>
      </c>
      <c r="D62" s="347"/>
      <c r="E62" s="347"/>
      <c r="F62" s="99"/>
      <c r="G62" s="99"/>
    </row>
    <row r="63" spans="1:40" ht="15" customHeight="1">
      <c r="A63" s="99"/>
      <c r="B63" s="108" t="s">
        <v>178</v>
      </c>
      <c r="C63" s="347" t="s">
        <v>179</v>
      </c>
      <c r="D63" s="347"/>
      <c r="E63" s="347"/>
      <c r="F63" s="99"/>
      <c r="G63" s="99"/>
    </row>
    <row r="64" spans="1:40" ht="15" customHeight="1">
      <c r="A64" s="99"/>
      <c r="B64" s="99" t="s">
        <v>180</v>
      </c>
      <c r="C64" s="99"/>
      <c r="D64" s="99"/>
      <c r="E64" s="99"/>
      <c r="F64" s="99"/>
      <c r="G64" s="99"/>
    </row>
    <row r="65" spans="1:7" ht="15" customHeight="1">
      <c r="A65" s="99"/>
      <c r="B65" s="99" t="s">
        <v>181</v>
      </c>
      <c r="C65" s="99"/>
      <c r="D65" s="99"/>
      <c r="E65" s="99"/>
      <c r="F65" s="99"/>
      <c r="G65" s="99"/>
    </row>
    <row r="66" spans="1:7" ht="15" customHeight="1">
      <c r="A66" s="99"/>
      <c r="B66" s="99" t="s">
        <v>182</v>
      </c>
      <c r="C66" s="99"/>
      <c r="D66" s="99"/>
      <c r="E66" s="99"/>
      <c r="F66" s="99"/>
      <c r="G66" s="99"/>
    </row>
    <row r="67" spans="1:7" ht="15" customHeight="1">
      <c r="A67" s="99" t="s">
        <v>183</v>
      </c>
      <c r="B67" s="107"/>
      <c r="C67" s="99"/>
      <c r="D67" s="99"/>
      <c r="E67" s="99"/>
      <c r="F67" s="99"/>
      <c r="G67" s="99"/>
    </row>
    <row r="68" spans="1:7" ht="15" customHeight="1">
      <c r="A68" s="99" t="s">
        <v>184</v>
      </c>
      <c r="B68" s="107"/>
      <c r="C68" s="99"/>
      <c r="D68" s="99"/>
      <c r="E68" s="99"/>
      <c r="F68" s="99"/>
      <c r="G68" s="99"/>
    </row>
    <row r="69" spans="1:7" ht="15" customHeight="1">
      <c r="A69" s="99" t="s">
        <v>185</v>
      </c>
      <c r="B69" s="107"/>
      <c r="C69" s="99"/>
      <c r="D69" s="99"/>
      <c r="E69" s="99"/>
      <c r="F69" s="99"/>
      <c r="G69" s="99"/>
    </row>
    <row r="70" spans="1:7" ht="15" customHeight="1">
      <c r="A70" s="99" t="s">
        <v>186</v>
      </c>
      <c r="B70" s="107"/>
      <c r="C70" s="99"/>
      <c r="D70" s="99"/>
      <c r="E70" s="99"/>
      <c r="F70" s="99"/>
      <c r="G70" s="99"/>
    </row>
    <row r="71" spans="1:7" ht="15" customHeight="1">
      <c r="A71" s="99" t="s">
        <v>187</v>
      </c>
      <c r="B71" s="107"/>
      <c r="C71" s="99"/>
      <c r="D71" s="99"/>
      <c r="E71" s="99"/>
      <c r="F71" s="99"/>
      <c r="G71" s="99"/>
    </row>
    <row r="72" spans="1:7" ht="15" customHeight="1">
      <c r="A72" s="99" t="s">
        <v>188</v>
      </c>
      <c r="B72" s="107"/>
      <c r="C72" s="99"/>
      <c r="D72" s="99"/>
      <c r="E72" s="99"/>
      <c r="F72" s="99"/>
      <c r="G72" s="99"/>
    </row>
    <row r="73" spans="1:7" ht="15" customHeight="1">
      <c r="A73" s="99"/>
      <c r="B73" s="99" t="s">
        <v>189</v>
      </c>
      <c r="C73" s="99"/>
      <c r="D73" s="99"/>
      <c r="E73" s="99"/>
      <c r="F73" s="99"/>
      <c r="G73" s="99"/>
    </row>
    <row r="74" spans="1:7" ht="15" customHeight="1">
      <c r="A74" s="99"/>
      <c r="B74" s="99" t="s">
        <v>190</v>
      </c>
      <c r="C74" s="99"/>
      <c r="D74" s="99"/>
      <c r="E74" s="99"/>
      <c r="F74" s="99"/>
      <c r="G74" s="99"/>
    </row>
    <row r="75" spans="1:7" ht="15" customHeight="1">
      <c r="A75" s="99" t="s">
        <v>191</v>
      </c>
      <c r="B75" s="107"/>
      <c r="C75" s="99"/>
      <c r="D75" s="99"/>
      <c r="E75" s="99"/>
      <c r="F75" s="99"/>
      <c r="G75" s="99"/>
    </row>
    <row r="76" spans="1:7" ht="15" customHeight="1">
      <c r="A76" s="99" t="s">
        <v>192</v>
      </c>
      <c r="B76" s="107"/>
      <c r="C76" s="99"/>
      <c r="D76" s="99"/>
      <c r="E76" s="99"/>
      <c r="F76" s="99"/>
      <c r="G76" s="99"/>
    </row>
    <row r="77" spans="1:7" ht="15" customHeight="1">
      <c r="A77" s="99" t="s">
        <v>193</v>
      </c>
      <c r="B77" s="107"/>
      <c r="C77" s="99"/>
      <c r="D77" s="99"/>
      <c r="E77" s="99"/>
      <c r="F77" s="99"/>
      <c r="G77" s="99"/>
    </row>
    <row r="78" spans="1:7" ht="15" customHeight="1">
      <c r="A78" s="99" t="s">
        <v>194</v>
      </c>
      <c r="B78" s="107"/>
      <c r="C78" s="99"/>
      <c r="D78" s="99"/>
      <c r="E78" s="99"/>
      <c r="F78" s="99"/>
      <c r="G78" s="99"/>
    </row>
    <row r="79" spans="1:7" ht="15" customHeight="1">
      <c r="A79" s="99" t="s">
        <v>195</v>
      </c>
      <c r="B79" s="107"/>
      <c r="C79" s="99"/>
      <c r="D79" s="99"/>
      <c r="E79" s="99"/>
      <c r="F79" s="99"/>
      <c r="G79" s="99"/>
    </row>
    <row r="80" spans="1:7" ht="15" customHeight="1">
      <c r="A80" s="99" t="s">
        <v>196</v>
      </c>
      <c r="B80" s="107"/>
      <c r="C80" s="99"/>
      <c r="D80" s="99"/>
      <c r="E80" s="99"/>
      <c r="F80" s="99"/>
      <c r="G80" s="99"/>
    </row>
    <row r="81" spans="1:7" ht="15" customHeight="1">
      <c r="A81" s="99" t="s">
        <v>197</v>
      </c>
      <c r="B81" s="107"/>
      <c r="C81" s="99"/>
      <c r="D81" s="99"/>
      <c r="E81" s="99"/>
      <c r="F81" s="99"/>
      <c r="G81" s="99"/>
    </row>
    <row r="82" spans="1:7" ht="15" customHeight="1">
      <c r="A82" s="99" t="s">
        <v>198</v>
      </c>
      <c r="B82" s="107"/>
      <c r="C82" s="99"/>
      <c r="D82" s="99"/>
      <c r="E82" s="99"/>
      <c r="F82" s="99"/>
      <c r="G82" s="99"/>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B12" xr:uid="{7E0803A4-FE91-43CA-8035-10E345B31BBE}"/>
    <dataValidation type="list" allowBlank="1" showInputMessage="1" sqref="B13:B30" xr:uid="{6E2FA943-C0B8-4695-88BE-C9122DC5C446}">
      <formula1>INDIRECT($AK$1)</formula1>
    </dataValidation>
    <dataValidation type="list" allowBlank="1" showInputMessage="1" showErrorMessage="1" sqref="AK3:AN3" xr:uid="{83DEB7C5-6612-4B74-9842-18D377E99651}">
      <formula1>"４週,歴月"</formula1>
    </dataValidation>
    <dataValidation type="list" allowBlank="1" showInputMessage="1" showErrorMessage="1" sqref="AK4:AN4" xr:uid="{13036CAE-EB4A-4A33-9FFF-858FAC52FC3F}">
      <formula1>"予定,実績"</formula1>
    </dataValidation>
    <dataValidation type="whole" operator="greaterThanOrEqual" allowBlank="1" showInputMessage="1" showErrorMessage="1" sqref="I38:I39 D38:F39 AG38:AG39 AD38:AD39 AA38:AA39 X38:X39 U38:U39 R38:R39 O38:O39 L38:L39" xr:uid="{BD4B4D7B-21EF-4A57-A56C-F4E4AAB1DE5D}">
      <formula1>0</formula1>
    </dataValidation>
    <dataValidation operator="greaterThanOrEqual" allowBlank="1" showInputMessage="1" showErrorMessage="1" sqref="I44 AJ38:AJ39 AL38 L40 L44 I40" xr:uid="{C5D8B08C-F076-45F2-8ED7-82D473666EA1}"/>
    <dataValidation type="list" allowBlank="1" showInputMessage="1" showErrorMessage="1" sqref="C11:C30" xr:uid="{57A91804-EB92-4916-87CA-0D3C366311F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52</vt:i4>
      </vt:variant>
    </vt:vector>
  </HeadingPairs>
  <TitlesOfParts>
    <vt:vector size="70" baseType="lpstr">
      <vt:lpstr>提出書類確認リスト</vt:lpstr>
      <vt:lpstr>加算算定状況 </vt:lpstr>
      <vt:lpstr>就労・生産活動</vt:lpstr>
      <vt:lpstr>利用者負担額</vt:lpstr>
      <vt:lpstr>避難・救出訓練等実施状況</vt:lpstr>
      <vt:lpstr>義務化取組実施状況</vt:lpstr>
      <vt:lpstr>勤務形態一覧表（生活介護）</vt:lpstr>
      <vt:lpstr>勤務形態一覧表（重度障害者等包括支援）</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vt:lpstr>
      <vt:lpstr>勤務形態一覧表（就労継続支援B型）</vt:lpstr>
      <vt:lpstr>勤務形態一覧表（就労定着支援）</vt:lpstr>
      <vt:lpstr>勤務形態一覧表（自立生活援助）</vt:lpstr>
      <vt:lpstr>選択肢</vt:lpstr>
      <vt:lpstr>'加算算定状況 '!Print_Area</vt:lpstr>
      <vt:lpstr>義務化取組実施状況!Print_Area</vt:lpstr>
      <vt:lpstr>'勤務形態一覧表（機能訓練）'!Print_Area</vt:lpstr>
      <vt:lpstr>'勤務形態一覧表（自立生活援助）'!Print_Area</vt:lpstr>
      <vt:lpstr>'勤務形態一覧表（就労移行支援）'!Print_Area</vt:lpstr>
      <vt:lpstr>'勤務形態一覧表（就労継続支援A型）'!Print_Area</vt:lpstr>
      <vt:lpstr>'勤務形態一覧表（就労継続支援B型）'!Print_Area</vt:lpstr>
      <vt:lpstr>'勤務形態一覧表（就労選択支援）'!Print_Area</vt:lpstr>
      <vt:lpstr>'勤務形態一覧表（就労定着支援）'!Print_Area</vt:lpstr>
      <vt:lpstr>'勤務形態一覧表（重度障害者等包括支援）'!Print_Area</vt:lpstr>
      <vt:lpstr>'勤務形態一覧表（生活介護）'!Print_Area</vt:lpstr>
      <vt:lpstr>'勤務形態一覧表（生活訓練）'!Print_Area</vt:lpstr>
      <vt:lpstr>'勤務形態一覧表（認定指定就労移行支援）'!Print_Area</vt:lpstr>
      <vt:lpstr>就労・生産活動!Print_Area</vt:lpstr>
      <vt:lpstr>提出書類確認リスト!Print_Area</vt:lpstr>
      <vt:lpstr>避難・救出訓練等実施状況!Print_Area</vt:lpstr>
      <vt:lpstr>利用者負担額!Print_Area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2023-05-16T04:09:49Z</dcterms:created>
  <dcterms:modified xsi:type="dcterms:W3CDTF">2026-06-10T01:41:13Z</dcterms:modified>
</cp:coreProperties>
</file>