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1AC43635-A3A5-47BB-BF39-AE39A372B022}" xr6:coauthVersionLast="47" xr6:coauthVersionMax="47" xr10:uidLastSave="{00000000-0000-0000-0000-000000000000}"/>
  <bookViews>
    <workbookView xWindow="-120" yWindow="-120" windowWidth="24240" windowHeight="13020" xr2:uid="{AF0517FB-13B9-4C45-BF74-3C6D20FAE37D}"/>
    <workbookView xWindow="-120" yWindow="-120" windowWidth="24240" windowHeight="13020" xr2:uid="{3E5D7EDF-8C30-419E-8B2D-8E2C06C8A7E5}"/>
  </bookViews>
  <sheets>
    <sheet name="様式第1号_交付申請書" sheetId="3" r:id="rId1"/>
    <sheet name="様式第1号_別紙(1) 経費所要額調" sheetId="4" r:id="rId2"/>
    <sheet name="様式第1号_別紙(2) 事業計画書" sheetId="20" r:id="rId3"/>
    <sheet name="様式第2号_変更承認申請書" sheetId="25" r:id="rId4"/>
    <sheet name="様式第3号_事業遂行状況報告書" sheetId="6" r:id="rId5"/>
    <sheet name="様式第3号_別表" sheetId="7" r:id="rId6"/>
    <sheet name="様式第4号_事業実績報告書" sheetId="8" r:id="rId7"/>
    <sheet name="様式第4号_別紙(1) 経費所要額精算書" sheetId="9" r:id="rId8"/>
    <sheet name="様式第4号_別紙(2) 事業実績報告書" sheetId="22" r:id="rId9"/>
    <sheet name="様式第5号_消費税仕入控除" sheetId="13" r:id="rId10"/>
    <sheet name="管理用（このシートは削除しないでください）" sheetId="16" r:id="rId11"/>
  </sheets>
  <definedNames>
    <definedName name="_xlnm.Print_Area" localSheetId="0">様式第1号_交付申請書!$A$1:$J$47</definedName>
    <definedName name="_xlnm.Print_Area" localSheetId="1">'様式第1号_別紙(1) 経費所要額調'!$A$1:$H$23</definedName>
    <definedName name="_xlnm.Print_Area" localSheetId="2">'様式第1号_別紙(2) 事業計画書'!$A$1:$I$59</definedName>
    <definedName name="_xlnm.Print_Area" localSheetId="3">様式第2号_変更承認申請書!$A$1:$J$36</definedName>
    <definedName name="_xlnm.Print_Area" localSheetId="4">様式第3号_事業遂行状況報告書!$A$1:$J$55</definedName>
    <definedName name="_xlnm.Print_Area" localSheetId="5">様式第3号_別表!$A$1:$O$57</definedName>
    <definedName name="_xlnm.Print_Area" localSheetId="6">様式第4号_事業実績報告書!$A$1:$J$55</definedName>
    <definedName name="_xlnm.Print_Area" localSheetId="7">'様式第4号_別紙(1) 経費所要額精算書'!$A$1:$L$24</definedName>
    <definedName name="_xlnm.Print_Area" localSheetId="8">'様式第4号_別紙(2) 事業実績報告書'!$A$1:$I$58</definedName>
    <definedName name="_xlnm.Print_Area" localSheetId="9">様式第5号_消費税仕入控除!$A$1:$J$33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22" l="1"/>
  <c r="N10" i="4"/>
  <c r="N11" i="4"/>
  <c r="N12" i="4"/>
  <c r="N13" i="4"/>
  <c r="N14" i="4"/>
  <c r="N15" i="4"/>
  <c r="N16" i="4"/>
  <c r="N17" i="4"/>
  <c r="M10" i="4"/>
  <c r="M11" i="4"/>
  <c r="M12" i="4"/>
  <c r="M13" i="4"/>
  <c r="M14" i="4"/>
  <c r="M15" i="4"/>
  <c r="M16" i="4"/>
  <c r="M17" i="4"/>
  <c r="L10" i="4"/>
  <c r="L11" i="4"/>
  <c r="L12" i="4"/>
  <c r="L13" i="4"/>
  <c r="L14" i="4"/>
  <c r="L15" i="4"/>
  <c r="L16" i="4"/>
  <c r="L17" i="4"/>
  <c r="K10" i="4"/>
  <c r="K11" i="4"/>
  <c r="K12" i="4"/>
  <c r="K13" i="4"/>
  <c r="K14" i="4"/>
  <c r="K15" i="4"/>
  <c r="K16" i="4"/>
  <c r="K17" i="4"/>
  <c r="J10" i="4"/>
  <c r="J11" i="4"/>
  <c r="J12" i="4"/>
  <c r="J13" i="4"/>
  <c r="J14" i="4"/>
  <c r="J15" i="4"/>
  <c r="J16" i="4"/>
  <c r="J17" i="4"/>
  <c r="N9" i="4"/>
  <c r="M9" i="4"/>
  <c r="L9" i="4"/>
  <c r="K9" i="4"/>
  <c r="J9" i="4"/>
  <c r="N10" i="9"/>
  <c r="N11" i="9"/>
  <c r="N12" i="9"/>
  <c r="N13" i="9"/>
  <c r="N14" i="9"/>
  <c r="N15" i="9"/>
  <c r="N16" i="9"/>
  <c r="N17" i="9"/>
  <c r="N9" i="9"/>
  <c r="O10" i="9"/>
  <c r="O11" i="9"/>
  <c r="O12" i="9"/>
  <c r="O13" i="9"/>
  <c r="O14" i="9"/>
  <c r="O15" i="9"/>
  <c r="O16" i="9"/>
  <c r="O17" i="9"/>
  <c r="O9" i="9"/>
  <c r="P10" i="9"/>
  <c r="P11" i="9"/>
  <c r="P12" i="9"/>
  <c r="P13" i="9"/>
  <c r="P14" i="9"/>
  <c r="P15" i="9"/>
  <c r="P16" i="9"/>
  <c r="P17" i="9"/>
  <c r="P9" i="9"/>
  <c r="R10" i="9"/>
  <c r="R11" i="9"/>
  <c r="R12" i="9"/>
  <c r="R13" i="9"/>
  <c r="R14" i="9"/>
  <c r="R15" i="9"/>
  <c r="R16" i="9"/>
  <c r="R17" i="9"/>
  <c r="R9" i="9"/>
  <c r="Q10" i="9"/>
  <c r="Q11" i="9"/>
  <c r="Q12" i="9"/>
  <c r="Q13" i="9"/>
  <c r="Q14" i="9"/>
  <c r="Q15" i="9"/>
  <c r="Q16" i="9"/>
  <c r="Q17" i="9"/>
  <c r="Q9" i="9"/>
  <c r="D9" i="9"/>
  <c r="E49" i="20"/>
  <c r="I11" i="9"/>
  <c r="I13" i="9"/>
  <c r="I15" i="9"/>
  <c r="I17" i="9"/>
  <c r="L11" i="9"/>
  <c r="L13" i="9"/>
  <c r="L15" i="9"/>
  <c r="L17" i="9"/>
  <c r="G9" i="4"/>
  <c r="I18" i="9" l="1"/>
  <c r="G9" i="9"/>
  <c r="A5" i="7"/>
  <c r="L9" i="9" l="1"/>
  <c r="I52" i="7"/>
  <c r="I48" i="7"/>
  <c r="E52" i="7"/>
  <c r="E48" i="7"/>
  <c r="G15" i="4" l="1"/>
  <c r="D15" i="4"/>
  <c r="G14" i="4"/>
  <c r="D14" i="4"/>
  <c r="G17" i="4" l="1"/>
  <c r="D17" i="4"/>
  <c r="G16" i="4"/>
  <c r="D16" i="4"/>
  <c r="G17" i="9"/>
  <c r="D17" i="9"/>
  <c r="G16" i="9"/>
  <c r="D16" i="9"/>
  <c r="G15" i="9"/>
  <c r="D15" i="9"/>
  <c r="G14" i="9"/>
  <c r="D14" i="9"/>
  <c r="G13" i="9"/>
  <c r="D13" i="9"/>
  <c r="G12" i="9"/>
  <c r="D12" i="9"/>
  <c r="G11" i="9"/>
  <c r="D11" i="9"/>
  <c r="G10" i="9"/>
  <c r="D10" i="9"/>
  <c r="D9" i="4" l="1"/>
  <c r="G8" i="9" l="1"/>
  <c r="G12" i="4"/>
  <c r="G10" i="4"/>
  <c r="G8" i="4"/>
  <c r="D7" i="22" l="1"/>
  <c r="D8" i="9"/>
  <c r="D12" i="4"/>
  <c r="D10" i="4"/>
  <c r="D8" i="4"/>
  <c r="B45" i="7" l="1"/>
  <c r="I19" i="7" l="1"/>
  <c r="F19" i="7"/>
  <c r="C19" i="7"/>
  <c r="E41" i="22"/>
  <c r="E48" i="22" s="1"/>
  <c r="E42" i="20"/>
  <c r="H37" i="20"/>
  <c r="G37" i="20" s="1"/>
  <c r="E37" i="20"/>
  <c r="E38" i="20" s="1"/>
  <c r="G36" i="20"/>
  <c r="G35" i="20"/>
  <c r="G34" i="20"/>
  <c r="G33" i="20"/>
  <c r="G32" i="20"/>
  <c r="G31" i="20"/>
  <c r="G30" i="20"/>
  <c r="G29" i="20"/>
  <c r="G28" i="20"/>
  <c r="H26" i="20"/>
  <c r="E26" i="20"/>
  <c r="G25" i="20"/>
  <c r="G24" i="20"/>
  <c r="G23" i="20"/>
  <c r="G22" i="20"/>
  <c r="G21" i="20"/>
  <c r="G20" i="20"/>
  <c r="G19" i="20"/>
  <c r="G18" i="20"/>
  <c r="G17" i="20"/>
  <c r="G35" i="22"/>
  <c r="G34" i="22"/>
  <c r="G33" i="22"/>
  <c r="G32" i="22"/>
  <c r="G31" i="22"/>
  <c r="G30" i="22"/>
  <c r="G29" i="22"/>
  <c r="G28" i="22"/>
  <c r="G27" i="22"/>
  <c r="G24" i="22"/>
  <c r="G23" i="22"/>
  <c r="G22" i="22"/>
  <c r="G21" i="22"/>
  <c r="G20" i="22"/>
  <c r="G19" i="22"/>
  <c r="G18" i="22"/>
  <c r="G17" i="22"/>
  <c r="G16" i="22"/>
  <c r="H36" i="22"/>
  <c r="G36" i="22" s="1"/>
  <c r="E36" i="22"/>
  <c r="H25" i="22"/>
  <c r="G25" i="22" s="1"/>
  <c r="I5" i="7"/>
  <c r="D5" i="7"/>
  <c r="L18" i="9"/>
  <c r="K18" i="9"/>
  <c r="J18" i="9"/>
  <c r="H18" i="9"/>
  <c r="F18" i="9"/>
  <c r="E18" i="9"/>
  <c r="B18" i="9"/>
  <c r="C18" i="9" s="1"/>
  <c r="F18" i="4"/>
  <c r="E18" i="4"/>
  <c r="B18" i="4"/>
  <c r="C18" i="4" s="1"/>
  <c r="H6" i="22"/>
  <c r="D6" i="22"/>
  <c r="D4" i="22"/>
  <c r="L23" i="7"/>
  <c r="G18" i="9"/>
  <c r="D18" i="9"/>
  <c r="E22" i="8"/>
  <c r="E22" i="3"/>
  <c r="F24" i="13"/>
  <c r="F20" i="13"/>
  <c r="G13" i="4"/>
  <c r="G11" i="4"/>
  <c r="D13" i="4"/>
  <c r="D11" i="4"/>
  <c r="H37" i="22" l="1"/>
  <c r="H48" i="22" s="1"/>
  <c r="E37" i="22"/>
  <c r="H38" i="20"/>
  <c r="G38" i="20" s="1"/>
  <c r="G26" i="20"/>
  <c r="G37" i="22"/>
  <c r="H49" i="20"/>
  <c r="G18" i="4"/>
  <c r="D18" i="4"/>
  <c r="H18" i="4"/>
</calcChain>
</file>

<file path=xl/sharedStrings.xml><?xml version="1.0" encoding="utf-8"?>
<sst xmlns="http://schemas.openxmlformats.org/spreadsheetml/2006/main" count="543" uniqueCount="269">
  <si>
    <t>　　　　　　</t>
  </si>
  <si>
    <t>総事業費</t>
  </si>
  <si>
    <t>差引額</t>
  </si>
  <si>
    <t>基 準 額</t>
  </si>
  <si>
    <t>選 定 額</t>
  </si>
  <si>
    <t xml:space="preserve">         円</t>
  </si>
  <si>
    <t>　　　　円</t>
  </si>
  <si>
    <t xml:space="preserve">       円</t>
  </si>
  <si>
    <t>施設名</t>
  </si>
  <si>
    <t>　　　</t>
  </si>
  <si>
    <t xml:space="preserve">        ㎡</t>
  </si>
  <si>
    <t xml:space="preserve">            円</t>
  </si>
  <si>
    <t>　　　　　</t>
  </si>
  <si>
    <t>　　　　　　　　　　　　　　　　　　　　　　　　　　　　　　</t>
  </si>
  <si>
    <t>施工期間</t>
  </si>
  <si>
    <t xml:space="preserve">  　　  円</t>
  </si>
  <si>
    <t>小  計</t>
  </si>
  <si>
    <t xml:space="preserve">  　現在竣工量</t>
  </si>
  <si>
    <t xml:space="preserve">  　まで竣工見込量</t>
  </si>
  <si>
    <t xml:space="preserve"> 工事名</t>
  </si>
  <si>
    <t>　　</t>
  </si>
  <si>
    <t>　　　　　　　　　　　　　　　　　　　　　　　　　　　　　　　　　　　　　　　　　　　　　　　　　</t>
  </si>
  <si>
    <t xml:space="preserve"> 設計事務</t>
  </si>
  <si>
    <t xml:space="preserve"> 入札事務</t>
  </si>
  <si>
    <t xml:space="preserve"> 整地工事</t>
  </si>
  <si>
    <t xml:space="preserve"> 基礎工事</t>
  </si>
  <si>
    <t xml:space="preserve"> ○○工事</t>
  </si>
  <si>
    <t>　３．繰越予定状況</t>
  </si>
  <si>
    <t>基準額</t>
  </si>
  <si>
    <t>選定額</t>
  </si>
  <si>
    <t>円</t>
  </si>
  <si>
    <t>番号</t>
    <rPh sb="0" eb="2">
      <t>バンゴウ</t>
    </rPh>
    <phoneticPr fontId="1"/>
  </si>
  <si>
    <t>　　　　　　　　　　　　　　の交付申請書</t>
    <phoneticPr fontId="1"/>
  </si>
  <si>
    <t>合計</t>
    <rPh sb="0" eb="2">
      <t>ゴウケイ</t>
    </rPh>
    <phoneticPr fontId="1"/>
  </si>
  <si>
    <t>対象経費の
支出予定額</t>
    <phoneticPr fontId="1"/>
  </si>
  <si>
    <t>経　　費　　所　　要　　額　　調</t>
    <phoneticPr fontId="1"/>
  </si>
  <si>
    <t>事　　　　業　　　　計　　　　画　　　　書</t>
    <phoneticPr fontId="1"/>
  </si>
  <si>
    <t>面　積　</t>
    <phoneticPr fontId="1"/>
  </si>
  <si>
    <t>単　価　</t>
    <phoneticPr fontId="1"/>
  </si>
  <si>
    <t>備　　考　</t>
    <phoneticPr fontId="1"/>
  </si>
  <si>
    <t>金　　額　</t>
    <phoneticPr fontId="1"/>
  </si>
  <si>
    <t>費　　目</t>
    <phoneticPr fontId="1"/>
  </si>
  <si>
    <t>区　分</t>
    <phoneticPr fontId="1"/>
  </si>
  <si>
    <t>補助対象事業分</t>
    <rPh sb="0" eb="2">
      <t>ホジョ</t>
    </rPh>
    <rPh sb="2" eb="4">
      <t>タイショウ</t>
    </rPh>
    <rPh sb="4" eb="7">
      <t>ジギョウブン</t>
    </rPh>
    <phoneticPr fontId="1"/>
  </si>
  <si>
    <t>経　　費　　所　　要　　額　　精　　算　　書</t>
    <phoneticPr fontId="1"/>
  </si>
  <si>
    <t xml:space="preserve">　　　　　　　　　　　　　　　　 　　　　　   　　　　　　　　　　　 　　　　　　　　　　　　　　　　　　　　　　　　　 </t>
    <phoneticPr fontId="1"/>
  </si>
  <si>
    <t>対象経費の
実支出額</t>
    <phoneticPr fontId="1"/>
  </si>
  <si>
    <t>差引過△
不足額</t>
    <phoneticPr fontId="1"/>
  </si>
  <si>
    <t>事　　業　　実　　績　　報　　告　　書</t>
    <phoneticPr fontId="1"/>
  </si>
  <si>
    <t>　　　　　　　　　　　　　　の補助対象事業の遂行状況報告書</t>
    <phoneticPr fontId="1"/>
  </si>
  <si>
    <t>　　　　　　　　　　　　　　の事業実績報告書</t>
    <rPh sb="15" eb="17">
      <t>ジギョウ</t>
    </rPh>
    <rPh sb="17" eb="19">
      <t>ジッセキ</t>
    </rPh>
    <phoneticPr fontId="1"/>
  </si>
  <si>
    <t>補助事業者名</t>
    <phoneticPr fontId="1"/>
  </si>
  <si>
    <t>円</t>
    <rPh sb="0" eb="1">
      <t>エン</t>
    </rPh>
    <phoneticPr fontId="1"/>
  </si>
  <si>
    <t>　添付書類</t>
    <phoneticPr fontId="1"/>
  </si>
  <si>
    <t>　２．工事進捗状況</t>
    <phoneticPr fontId="1"/>
  </si>
  <si>
    <t>事 業 区 分</t>
    <phoneticPr fontId="1"/>
  </si>
  <si>
    <t>施 設 名</t>
    <rPh sb="0" eb="1">
      <t>シ</t>
    </rPh>
    <rPh sb="2" eb="3">
      <t>セツ</t>
    </rPh>
    <rPh sb="4" eb="5">
      <t>メイ</t>
    </rPh>
    <phoneticPr fontId="1"/>
  </si>
  <si>
    <t>　１．事業施行状況</t>
    <phoneticPr fontId="1"/>
  </si>
  <si>
    <t>区 分</t>
    <phoneticPr fontId="1"/>
  </si>
  <si>
    <t>施 工 面 積</t>
    <rPh sb="0" eb="1">
      <t>シ</t>
    </rPh>
    <rPh sb="2" eb="3">
      <t>コウ</t>
    </rPh>
    <rPh sb="4" eb="5">
      <t>メン</t>
    </rPh>
    <rPh sb="6" eb="7">
      <t>セキ</t>
    </rPh>
    <phoneticPr fontId="1"/>
  </si>
  <si>
    <t>工 事 施 工 率</t>
    <rPh sb="0" eb="1">
      <t>コウ</t>
    </rPh>
    <rPh sb="2" eb="3">
      <t>コト</t>
    </rPh>
    <rPh sb="4" eb="5">
      <t>シ</t>
    </rPh>
    <rPh sb="6" eb="7">
      <t>コウ</t>
    </rPh>
    <rPh sb="8" eb="9">
      <t>リツ</t>
    </rPh>
    <phoneticPr fontId="1"/>
  </si>
  <si>
    <t>金 額</t>
    <rPh sb="0" eb="1">
      <t>キン</t>
    </rPh>
    <rPh sb="2" eb="3">
      <t>ガク</t>
    </rPh>
    <phoneticPr fontId="1"/>
  </si>
  <si>
    <t>備 考</t>
    <rPh sb="0" eb="1">
      <t>ビ</t>
    </rPh>
    <rPh sb="2" eb="3">
      <t>コウ</t>
    </rPh>
    <phoneticPr fontId="1"/>
  </si>
  <si>
    <t>㎡</t>
    <phoneticPr fontId="1"/>
  </si>
  <si>
    <t>％</t>
    <phoneticPr fontId="1"/>
  </si>
  <si>
    <t>（全体契約額）</t>
    <rPh sb="1" eb="3">
      <t>ゼンタイ</t>
    </rPh>
    <rPh sb="3" eb="6">
      <t>ケイヤクガク</t>
    </rPh>
    <phoneticPr fontId="1"/>
  </si>
  <si>
    <t>（うち国庫補助金分）</t>
    <rPh sb="3" eb="5">
      <t>コッコ</t>
    </rPh>
    <rPh sb="5" eb="8">
      <t>ホジョキン</t>
    </rPh>
    <rPh sb="8" eb="9">
      <t>ブン</t>
    </rPh>
    <phoneticPr fontId="1"/>
  </si>
  <si>
    <t>計</t>
    <phoneticPr fontId="1"/>
  </si>
  <si>
    <t>請 負 契 約 額</t>
    <rPh sb="0" eb="1">
      <t>ショウ</t>
    </rPh>
    <rPh sb="2" eb="3">
      <t>フ</t>
    </rPh>
    <rPh sb="4" eb="5">
      <t>チギリ</t>
    </rPh>
    <rPh sb="6" eb="7">
      <t>ヤク</t>
    </rPh>
    <rPh sb="8" eb="9">
      <t>ガク</t>
    </rPh>
    <phoneticPr fontId="1"/>
  </si>
  <si>
    <t>年 度 内 完 成 （見 込）</t>
    <rPh sb="0" eb="1">
      <t>トシ</t>
    </rPh>
    <rPh sb="2" eb="3">
      <t>ド</t>
    </rPh>
    <rPh sb="4" eb="5">
      <t>ウチ</t>
    </rPh>
    <rPh sb="6" eb="7">
      <t>カン</t>
    </rPh>
    <rPh sb="8" eb="9">
      <t>シゲル</t>
    </rPh>
    <rPh sb="11" eb="12">
      <t>ケン</t>
    </rPh>
    <rPh sb="13" eb="14">
      <t>コミ</t>
    </rPh>
    <phoneticPr fontId="1"/>
  </si>
  <si>
    <t>繰 越 予 定</t>
    <rPh sb="0" eb="1">
      <t>クリ</t>
    </rPh>
    <rPh sb="2" eb="3">
      <t>コシ</t>
    </rPh>
    <rPh sb="4" eb="5">
      <t>ヨ</t>
    </rPh>
    <rPh sb="6" eb="7">
      <t>サダム</t>
    </rPh>
    <phoneticPr fontId="1"/>
  </si>
  <si>
    <t>繰 越 理 由</t>
    <rPh sb="0" eb="1">
      <t>クリ</t>
    </rPh>
    <rPh sb="2" eb="3">
      <t>コシ</t>
    </rPh>
    <rPh sb="4" eb="5">
      <t>リ</t>
    </rPh>
    <rPh sb="6" eb="7">
      <t>ヨシ</t>
    </rPh>
    <phoneticPr fontId="1"/>
  </si>
  <si>
    <t>年 度 末 現 在 （見 込）</t>
    <rPh sb="0" eb="1">
      <t>トシ</t>
    </rPh>
    <rPh sb="2" eb="3">
      <t>ド</t>
    </rPh>
    <rPh sb="4" eb="5">
      <t>スエ</t>
    </rPh>
    <rPh sb="6" eb="7">
      <t>ゲン</t>
    </rPh>
    <rPh sb="8" eb="9">
      <t>ザイ</t>
    </rPh>
    <rPh sb="11" eb="12">
      <t>ケン</t>
    </rPh>
    <rPh sb="13" eb="14">
      <t>コミ</t>
    </rPh>
    <phoneticPr fontId="1"/>
  </si>
  <si>
    <t>別　表</t>
    <phoneticPr fontId="1"/>
  </si>
  <si>
    <t>所在地</t>
    <rPh sb="0" eb="3">
      <t>ショザイチ</t>
    </rPh>
    <phoneticPr fontId="1"/>
  </si>
  <si>
    <t>所 在 地</t>
    <rPh sb="0" eb="1">
      <t>ショ</t>
    </rPh>
    <rPh sb="1" eb="2">
      <t>トコロドコロ</t>
    </rPh>
    <rPh sb="2" eb="3">
      <t>ザイ</t>
    </rPh>
    <rPh sb="4" eb="5">
      <t>チ</t>
    </rPh>
    <phoneticPr fontId="1"/>
  </si>
  <si>
    <t>合　計</t>
    <rPh sb="0" eb="1">
      <t>ゴウ</t>
    </rPh>
    <rPh sb="2" eb="3">
      <t>ケイ</t>
    </rPh>
    <phoneticPr fontId="4"/>
  </si>
  <si>
    <t>円</t>
    <rPh sb="0" eb="1">
      <t>エン</t>
    </rPh>
    <phoneticPr fontId="4"/>
  </si>
  <si>
    <t>（内　訳）</t>
    <rPh sb="1" eb="2">
      <t>ウチ</t>
    </rPh>
    <rPh sb="3" eb="4">
      <t>ヤク</t>
    </rPh>
    <phoneticPr fontId="4"/>
  </si>
  <si>
    <t>(2)  地方債</t>
    <phoneticPr fontId="4"/>
  </si>
  <si>
    <t>計</t>
    <rPh sb="0" eb="1">
      <t>ケイ</t>
    </rPh>
    <phoneticPr fontId="4"/>
  </si>
  <si>
    <t>補助対象外事業分</t>
    <rPh sb="0" eb="2">
      <t>ホジョ</t>
    </rPh>
    <rPh sb="2" eb="4">
      <t>タイショウ</t>
    </rPh>
    <rPh sb="4" eb="5">
      <t>ソト</t>
    </rPh>
    <rPh sb="5" eb="8">
      <t>ジギョウブン</t>
    </rPh>
    <phoneticPr fontId="1"/>
  </si>
  <si>
    <t>区分</t>
    <rPh sb="0" eb="2">
      <t>クブン</t>
    </rPh>
    <phoneticPr fontId="4"/>
  </si>
  <si>
    <t>金額</t>
    <rPh sb="0" eb="2">
      <t>キンガク</t>
    </rPh>
    <phoneticPr fontId="4"/>
  </si>
  <si>
    <t>備考</t>
    <rPh sb="0" eb="2">
      <t>ビコウ</t>
    </rPh>
    <phoneticPr fontId="4"/>
  </si>
  <si>
    <t>建物の構造及び面積</t>
    <phoneticPr fontId="4"/>
  </si>
  <si>
    <t>←プルダウンで選択</t>
    <rPh sb="7" eb="9">
      <t>センタク</t>
    </rPh>
    <phoneticPr fontId="4"/>
  </si>
  <si>
    <t>　年度消費税及び地方消費税に係る仕入控除税額報告書</t>
    <phoneticPr fontId="1"/>
  </si>
  <si>
    <t>施工内容</t>
    <rPh sb="0" eb="2">
      <t>セコウ</t>
    </rPh>
    <rPh sb="2" eb="4">
      <t>ナイヨウ</t>
    </rPh>
    <phoneticPr fontId="4"/>
  </si>
  <si>
    <t>整備費内訳　　　　　　　　　　　　　　　　　　　　　　　　</t>
    <phoneticPr fontId="4"/>
  </si>
  <si>
    <t>財源内訳</t>
    <phoneticPr fontId="4"/>
  </si>
  <si>
    <t>その他　参考事項　</t>
    <phoneticPr fontId="4"/>
  </si>
  <si>
    <t xml:space="preserve"> 自　　年　月　日</t>
    <phoneticPr fontId="1"/>
  </si>
  <si>
    <t xml:space="preserve"> 至　　年　月　日</t>
    <phoneticPr fontId="1"/>
  </si>
  <si>
    <t>施工内容</t>
    <rPh sb="0" eb="2">
      <t>セコウ</t>
    </rPh>
    <rPh sb="2" eb="4">
      <t>ナイヨウ</t>
    </rPh>
    <phoneticPr fontId="1"/>
  </si>
  <si>
    <t>←プルダウンから選択</t>
    <rPh sb="8" eb="10">
      <t>センタク</t>
    </rPh>
    <phoneticPr fontId="4"/>
  </si>
  <si>
    <t>←第2号様式別紙2より自動で反映</t>
    <rPh sb="1" eb="2">
      <t>ダイ</t>
    </rPh>
    <rPh sb="3" eb="4">
      <t>ゴウ</t>
    </rPh>
    <rPh sb="4" eb="6">
      <t>ヨウシキ</t>
    </rPh>
    <rPh sb="6" eb="8">
      <t>ベッシ</t>
    </rPh>
    <rPh sb="11" eb="13">
      <t>ジドウ</t>
    </rPh>
    <rPh sb="14" eb="16">
      <t>ハンエイ</t>
    </rPh>
    <phoneticPr fontId="4"/>
  </si>
  <si>
    <t>○階建</t>
    <rPh sb="1" eb="2">
      <t>カイ</t>
    </rPh>
    <rPh sb="2" eb="3">
      <t>ダ</t>
    </rPh>
    <phoneticPr fontId="4"/>
  </si>
  <si>
    <t>構造</t>
    <rPh sb="0" eb="2">
      <t>コウゾウ</t>
    </rPh>
    <phoneticPr fontId="1"/>
  </si>
  <si>
    <t>←構造はプルダウンから選択</t>
    <rPh sb="1" eb="3">
      <t>コウゾウ</t>
    </rPh>
    <rPh sb="11" eb="13">
      <t>センタク</t>
    </rPh>
    <phoneticPr fontId="4"/>
  </si>
  <si>
    <t>構造：</t>
    <rPh sb="0" eb="2">
      <t>コウゾウ</t>
    </rPh>
    <phoneticPr fontId="4"/>
  </si>
  <si>
    <t>　　　　単価、小計、合計は自動計算</t>
    <rPh sb="4" eb="6">
      <t>タンカ</t>
    </rPh>
    <rPh sb="7" eb="9">
      <t>ショウケイ</t>
    </rPh>
    <rPh sb="10" eb="12">
      <t>ゴウケイ</t>
    </rPh>
    <rPh sb="13" eb="15">
      <t>ジドウ</t>
    </rPh>
    <rPh sb="15" eb="17">
      <t>ケイサン</t>
    </rPh>
    <phoneticPr fontId="4"/>
  </si>
  <si>
    <t>←国と都道府県の合計は自動計算</t>
    <rPh sb="1" eb="2">
      <t>クニ</t>
    </rPh>
    <rPh sb="3" eb="7">
      <t>トドウフケン</t>
    </rPh>
    <rPh sb="8" eb="10">
      <t>ゴウケイ</t>
    </rPh>
    <rPh sb="11" eb="13">
      <t>ジドウ</t>
    </rPh>
    <rPh sb="13" eb="15">
      <t>ケイサン</t>
    </rPh>
    <phoneticPr fontId="4"/>
  </si>
  <si>
    <t>←自動計算</t>
    <rPh sb="1" eb="3">
      <t>ジドウ</t>
    </rPh>
    <rPh sb="3" eb="5">
      <t>ケイサン</t>
    </rPh>
    <phoneticPr fontId="4"/>
  </si>
  <si>
    <t>←１．「事業施工状況」の日付を自動で反映</t>
    <rPh sb="4" eb="6">
      <t>ジギョウ</t>
    </rPh>
    <rPh sb="6" eb="8">
      <t>セコウ</t>
    </rPh>
    <rPh sb="8" eb="10">
      <t>ジョウキョウ</t>
    </rPh>
    <rPh sb="12" eb="14">
      <t>ヒヅケ</t>
    </rPh>
    <rPh sb="15" eb="17">
      <t>ジドウ</t>
    </rPh>
    <rPh sb="18" eb="20">
      <t>ハンエイ</t>
    </rPh>
    <phoneticPr fontId="4"/>
  </si>
  <si>
    <t>新築</t>
    <rPh sb="0" eb="2">
      <t>シンチク</t>
    </rPh>
    <phoneticPr fontId="2"/>
  </si>
  <si>
    <t>移転新築</t>
    <rPh sb="0" eb="2">
      <t>イテン</t>
    </rPh>
    <rPh sb="2" eb="4">
      <t>シンチク</t>
    </rPh>
    <phoneticPr fontId="2"/>
  </si>
  <si>
    <t>改築</t>
    <rPh sb="0" eb="2">
      <t>カイチク</t>
    </rPh>
    <phoneticPr fontId="2"/>
  </si>
  <si>
    <t>増築</t>
    <rPh sb="0" eb="2">
      <t>ゾウチク</t>
    </rPh>
    <phoneticPr fontId="2"/>
  </si>
  <si>
    <t>改修</t>
    <rPh sb="0" eb="2">
      <t>カイシュウ</t>
    </rPh>
    <phoneticPr fontId="2"/>
  </si>
  <si>
    <t>鉄骨鉄筋コンクリート造</t>
    <rPh sb="0" eb="2">
      <t>テッコツ</t>
    </rPh>
    <rPh sb="2" eb="4">
      <t>テッキン</t>
    </rPh>
    <phoneticPr fontId="2"/>
  </si>
  <si>
    <t>鉄筋コンクリート造</t>
    <rPh sb="0" eb="2">
      <t>テッキン</t>
    </rPh>
    <phoneticPr fontId="2"/>
  </si>
  <si>
    <t>鉄骨造（鉄筋コンクリート造と同等の強度）</t>
    <rPh sb="0" eb="2">
      <t>テッコツ</t>
    </rPh>
    <rPh sb="4" eb="6">
      <t>テッキン</t>
    </rPh>
    <rPh sb="12" eb="13">
      <t>ヅク</t>
    </rPh>
    <rPh sb="14" eb="16">
      <t>ドウトウ</t>
    </rPh>
    <rPh sb="17" eb="19">
      <t>キョウド</t>
    </rPh>
    <phoneticPr fontId="2"/>
  </si>
  <si>
    <t>鉄骨造（ブロック造と同等の強度）</t>
    <rPh sb="0" eb="2">
      <t>テッコツ</t>
    </rPh>
    <rPh sb="8" eb="9">
      <t>ツク</t>
    </rPh>
    <rPh sb="10" eb="12">
      <t>ドウトウ</t>
    </rPh>
    <rPh sb="13" eb="15">
      <t>キョウド</t>
    </rPh>
    <phoneticPr fontId="2"/>
  </si>
  <si>
    <t>ブロック造</t>
    <rPh sb="4" eb="5">
      <t>ヅク</t>
    </rPh>
    <phoneticPr fontId="2"/>
  </si>
  <si>
    <t>木造</t>
    <rPh sb="0" eb="2">
      <t>モクゾウ</t>
    </rPh>
    <phoneticPr fontId="2"/>
  </si>
  <si>
    <t>プレハブ造</t>
    <rPh sb="4" eb="5">
      <t>ツク</t>
    </rPh>
    <phoneticPr fontId="2"/>
  </si>
  <si>
    <t>その他</t>
    <rPh sb="2" eb="3">
      <t>タ</t>
    </rPh>
    <phoneticPr fontId="2"/>
  </si>
  <si>
    <t>へき地診療所施設整備事業</t>
  </si>
  <si>
    <t>過疎地域等特定診療所施設整備事業</t>
  </si>
  <si>
    <t>へき地保健指導所施設整備事業</t>
  </si>
  <si>
    <t>研修医のための研修施設整備事業</t>
  </si>
  <si>
    <t>臨床研修病院施設整備事業</t>
  </si>
  <si>
    <t>へき地医療拠点病院施設整備事業</t>
  </si>
  <si>
    <t>医師臨床研修病院研修医環境整備事業</t>
  </si>
  <si>
    <t>離島等患者宿泊施設施設整備事業</t>
  </si>
  <si>
    <t>分娩取扱施設施設整備事業</t>
  </si>
  <si>
    <t>院内感染対策施設整備事業</t>
  </si>
  <si>
    <t>延べ面積</t>
    <phoneticPr fontId="4"/>
  </si>
  <si>
    <t>建築面積 　</t>
    <rPh sb="0" eb="2">
      <t>ケンチク</t>
    </rPh>
    <phoneticPr fontId="4"/>
  </si>
  <si>
    <t>着工</t>
    <phoneticPr fontId="1"/>
  </si>
  <si>
    <t>～</t>
    <phoneticPr fontId="4"/>
  </si>
  <si>
    <t xml:space="preserve"> 　 年   月　 日</t>
    <phoneticPr fontId="4"/>
  </si>
  <si>
    <t>　　 年   月　 日</t>
    <phoneticPr fontId="4"/>
  </si>
  <si>
    <t>　竣工</t>
    <phoneticPr fontId="4"/>
  </si>
  <si>
    <t xml:space="preserve"> 至　　年　月　日</t>
    <phoneticPr fontId="1"/>
  </si>
  <si>
    <t>所要額計算</t>
    <rPh sb="0" eb="3">
      <t>ショヨウガク</t>
    </rPh>
    <rPh sb="3" eb="5">
      <t>ケイサン</t>
    </rPh>
    <phoneticPr fontId="1"/>
  </si>
  <si>
    <t>国庫補助
基本額係数</t>
    <rPh sb="0" eb="2">
      <t>コッコ</t>
    </rPh>
    <rPh sb="2" eb="4">
      <t>ホジョ</t>
    </rPh>
    <rPh sb="5" eb="8">
      <t>キホンガク</t>
    </rPh>
    <rPh sb="8" eb="10">
      <t>ケイスウ</t>
    </rPh>
    <phoneticPr fontId="1"/>
  </si>
  <si>
    <t>-</t>
    <phoneticPr fontId="1"/>
  </si>
  <si>
    <t>-</t>
    <phoneticPr fontId="1"/>
  </si>
  <si>
    <t>a</t>
    <phoneticPr fontId="1"/>
  </si>
  <si>
    <t>b</t>
  </si>
  <si>
    <t>b</t>
    <phoneticPr fontId="1"/>
  </si>
  <si>
    <t>c</t>
    <phoneticPr fontId="1"/>
  </si>
  <si>
    <t>分類</t>
    <rPh sb="0" eb="2">
      <t>ブンルイ</t>
    </rPh>
    <phoneticPr fontId="1"/>
  </si>
  <si>
    <t>国庫補助
所要額係数
（直接、都道府県）</t>
    <rPh sb="0" eb="2">
      <t>コッコ</t>
    </rPh>
    <rPh sb="2" eb="4">
      <t>ホジョ</t>
    </rPh>
    <rPh sb="5" eb="8">
      <t>ショヨウガク</t>
    </rPh>
    <rPh sb="8" eb="10">
      <t>ケイスウ</t>
    </rPh>
    <rPh sb="12" eb="14">
      <t>チョクセツ</t>
    </rPh>
    <rPh sb="15" eb="19">
      <t>トドウフケン</t>
    </rPh>
    <phoneticPr fontId="1"/>
  </si>
  <si>
    <t>国庫補助
所要額係数
（間接）</t>
    <rPh sb="0" eb="2">
      <t>コッコ</t>
    </rPh>
    <rPh sb="2" eb="4">
      <t>ホジョ</t>
    </rPh>
    <rPh sb="5" eb="8">
      <t>ショヨウガク</t>
    </rPh>
    <rPh sb="8" eb="10">
      <t>ケイスウ</t>
    </rPh>
    <rPh sb="12" eb="14">
      <t>カンセツ</t>
    </rPh>
    <phoneticPr fontId="1"/>
  </si>
  <si>
    <t>再分類</t>
    <rPh sb="0" eb="3">
      <t>サイブンルイ</t>
    </rPh>
    <phoneticPr fontId="1"/>
  </si>
  <si>
    <t>A</t>
  </si>
  <si>
    <t>A</t>
    <phoneticPr fontId="1"/>
  </si>
  <si>
    <t>B</t>
    <phoneticPr fontId="1"/>
  </si>
  <si>
    <t>　　年　月　日</t>
    <rPh sb="2" eb="3">
      <t>ネン</t>
    </rPh>
    <rPh sb="4" eb="5">
      <t>ツキ</t>
    </rPh>
    <rPh sb="6" eb="7">
      <t>ニチ</t>
    </rPh>
    <phoneticPr fontId="1"/>
  </si>
  <si>
    <t>　事業区分</t>
    <rPh sb="3" eb="5">
      <t>クブン</t>
    </rPh>
    <phoneticPr fontId="1"/>
  </si>
  <si>
    <t>(1)  補助金</t>
    <phoneticPr fontId="4"/>
  </si>
  <si>
    <t>　　　　うち国</t>
    <phoneticPr fontId="4"/>
  </si>
  <si>
    <t>　　　　うち都道府県</t>
    <phoneticPr fontId="4"/>
  </si>
  <si>
    <t>(4)  その他（診療収入等）</t>
    <rPh sb="9" eb="11">
      <t>シンリョウ</t>
    </rPh>
    <rPh sb="11" eb="13">
      <t>シュウニュウ</t>
    </rPh>
    <rPh sb="13" eb="14">
      <t>トウ</t>
    </rPh>
    <phoneticPr fontId="4"/>
  </si>
  <si>
    <t xml:space="preserve">   ○年</t>
    <phoneticPr fontId="1"/>
  </si>
  <si>
    <t xml:space="preserve">   ○年</t>
    <phoneticPr fontId="1"/>
  </si>
  <si>
    <t>事業区分</t>
    <rPh sb="2" eb="4">
      <t>クブン</t>
    </rPh>
    <phoneticPr fontId="4"/>
  </si>
  <si>
    <t>(1)  補助金</t>
    <phoneticPr fontId="4"/>
  </si>
  <si>
    <t>　年　月　日</t>
    <rPh sb="1" eb="2">
      <t>ネン</t>
    </rPh>
    <rPh sb="3" eb="4">
      <t>ツキ</t>
    </rPh>
    <rPh sb="5" eb="6">
      <t>ニチ</t>
    </rPh>
    <phoneticPr fontId="1"/>
  </si>
  <si>
    <t>補助財産を取得する際に、当該補助財産を取得するための抵当権設定の有無</t>
    <phoneticPr fontId="4"/>
  </si>
  <si>
    <t>補助財産を取得する際に、当該補助財産を取得するための抵当権設定の有無</t>
    <phoneticPr fontId="4"/>
  </si>
  <si>
    <t>医療施設ブロック塀改修等施設整備事業</t>
    <phoneticPr fontId="1"/>
  </si>
  <si>
    <t>b</t>
    <phoneticPr fontId="1"/>
  </si>
  <si>
    <t>南海トラフ及び日本海溝・千島海溝周辺海溝型地震に係る津波避難対策緊急事業</t>
    <rPh sb="5" eb="6">
      <t>オヨ</t>
    </rPh>
    <rPh sb="7" eb="9">
      <t>ニホン</t>
    </rPh>
    <rPh sb="9" eb="11">
      <t>カイコウ</t>
    </rPh>
    <rPh sb="12" eb="14">
      <t>チシマ</t>
    </rPh>
    <rPh sb="14" eb="16">
      <t>カイコウ</t>
    </rPh>
    <rPh sb="16" eb="18">
      <t>シュウヘン</t>
    </rPh>
    <rPh sb="18" eb="20">
      <t>カイコウ</t>
    </rPh>
    <rPh sb="20" eb="21">
      <t>ガタ</t>
    </rPh>
    <phoneticPr fontId="1"/>
  </si>
  <si>
    <t>新興感染症対応力強化事業（病室の感染対策に係る整備）</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3"/>
  </si>
  <si>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3"/>
  </si>
  <si>
    <t>a</t>
  </si>
  <si>
    <t>-</t>
  </si>
  <si>
    <t>【留意事項】</t>
    <rPh sb="1" eb="3">
      <t>リュウイ</t>
    </rPh>
    <rPh sb="3" eb="5">
      <t>ジコウ</t>
    </rPh>
    <phoneticPr fontId="1"/>
  </si>
  <si>
    <t>　 整備費内訳の「費目」欄は、交付要綱の５（交付額の算定方法）の対象経費に定める各部門に区分して記入すること。</t>
    <phoneticPr fontId="4"/>
  </si>
  <si>
    <t>　 １　工事予定を点線の棒線で示し、その上に工事進捗状況を実線の棒線で示すこと。</t>
    <phoneticPr fontId="1"/>
  </si>
  <si>
    <t>　 ２　工事名ごとに工事進捗状況（出来高）を％をもって示すこと。</t>
    <phoneticPr fontId="1"/>
  </si>
  <si>
    <t>　 請負契約額欄の（うち国庫補助金分）は、交付決定額を記入すること。</t>
    <phoneticPr fontId="1"/>
  </si>
  <si>
    <t>寄附金その
他の収入額</t>
    <rPh sb="0" eb="2">
      <t>キフ</t>
    </rPh>
    <phoneticPr fontId="1"/>
  </si>
  <si>
    <t>(3)  寄附金</t>
    <rPh sb="5" eb="7">
      <t>キフ</t>
    </rPh>
    <phoneticPr fontId="4"/>
  </si>
  <si>
    <t>解剖・死亡時画像診断等施設整備事業</t>
    <rPh sb="0" eb="2">
      <t>カイボウ</t>
    </rPh>
    <rPh sb="8" eb="10">
      <t>シンダン</t>
    </rPh>
    <rPh sb="10" eb="11">
      <t>トウ</t>
    </rPh>
    <phoneticPr fontId="1"/>
  </si>
  <si>
    <t>重点医師偏在対策支援区域における診療所の承継・開業支援事業</t>
    <rPh sb="0" eb="2">
      <t>ジュウテン</t>
    </rPh>
    <rPh sb="2" eb="4">
      <t>イシ</t>
    </rPh>
    <rPh sb="4" eb="6">
      <t>ヘンザイ</t>
    </rPh>
    <rPh sb="6" eb="8">
      <t>タイサク</t>
    </rPh>
    <rPh sb="8" eb="10">
      <t>シエン</t>
    </rPh>
    <rPh sb="10" eb="12">
      <t>クイキ</t>
    </rPh>
    <rPh sb="16" eb="19">
      <t>シンリョウジョ</t>
    </rPh>
    <rPh sb="20" eb="22">
      <t>ショウケイ</t>
    </rPh>
    <rPh sb="23" eb="25">
      <t>カイギョウ</t>
    </rPh>
    <rPh sb="25" eb="27">
      <t>シエン</t>
    </rPh>
    <rPh sb="27" eb="29">
      <t>ジギョウ</t>
    </rPh>
    <phoneticPr fontId="1"/>
  </si>
  <si>
    <t>Ａ</t>
    <phoneticPr fontId="1"/>
  </si>
  <si>
    <t>Ｂ</t>
    <phoneticPr fontId="1"/>
  </si>
  <si>
    <t>Ａ-Ｂ=Ｃ</t>
    <phoneticPr fontId="1"/>
  </si>
  <si>
    <t>Ｄ</t>
    <phoneticPr fontId="1"/>
  </si>
  <si>
    <t>Ｅ</t>
    <phoneticPr fontId="1"/>
  </si>
  <si>
    <t>Ｆ</t>
    <phoneticPr fontId="1"/>
  </si>
  <si>
    <t>Ｇ</t>
    <phoneticPr fontId="1"/>
  </si>
  <si>
    <t>　事業区分及び施設の名称</t>
    <phoneticPr fontId="1"/>
  </si>
  <si>
    <t>重点医師偏在対策支援区域における医師の勤務・生活環境改善のための施設整備事業</t>
    <rPh sb="0" eb="2">
      <t>ジュウテン</t>
    </rPh>
    <rPh sb="2" eb="4">
      <t>イシ</t>
    </rPh>
    <rPh sb="4" eb="6">
      <t>ヘンザイ</t>
    </rPh>
    <rPh sb="6" eb="8">
      <t>タイサク</t>
    </rPh>
    <rPh sb="8" eb="10">
      <t>シエン</t>
    </rPh>
    <rPh sb="10" eb="12">
      <t>クイキ</t>
    </rPh>
    <rPh sb="16" eb="18">
      <t>イシ</t>
    </rPh>
    <rPh sb="19" eb="21">
      <t>キンム</t>
    </rPh>
    <rPh sb="22" eb="24">
      <t>セイカツ</t>
    </rPh>
    <rPh sb="24" eb="26">
      <t>カンキョウ</t>
    </rPh>
    <rPh sb="26" eb="28">
      <t>カイゼン</t>
    </rPh>
    <rPh sb="32" eb="34">
      <t>シセツ</t>
    </rPh>
    <rPh sb="34" eb="36">
      <t>セイビ</t>
    </rPh>
    <rPh sb="36" eb="38">
      <t>ジギョウ</t>
    </rPh>
    <phoneticPr fontId="1"/>
  </si>
  <si>
    <t>県費
補助所要額</t>
    <rPh sb="1" eb="2">
      <t>ヒ</t>
    </rPh>
    <rPh sb="3" eb="5">
      <t>ホジョ</t>
    </rPh>
    <rPh sb="5" eb="7">
      <t>ショヨウ</t>
    </rPh>
    <rPh sb="7" eb="8">
      <t>ガク</t>
    </rPh>
    <phoneticPr fontId="1"/>
  </si>
  <si>
    <t>補助事業者名：</t>
  </si>
  <si>
    <t>２　「選定額」欄は、(D)と(E)とを比較して少ない方の額を記入すること。</t>
    <phoneticPr fontId="1"/>
  </si>
  <si>
    <t>市町村
補 助 額</t>
    <rPh sb="0" eb="3">
      <t>シチョウソン</t>
    </rPh>
    <phoneticPr fontId="1"/>
  </si>
  <si>
    <t>県費補助
受入済額</t>
    <rPh sb="0" eb="2">
      <t>ケンピ</t>
    </rPh>
    <phoneticPr fontId="1"/>
  </si>
  <si>
    <t>県補助
交付決定額</t>
    <rPh sb="0" eb="1">
      <t>ケン</t>
    </rPh>
    <phoneticPr fontId="1"/>
  </si>
  <si>
    <t>県費補助
所 要 額</t>
    <rPh sb="0" eb="2">
      <t>ケンピ</t>
    </rPh>
    <phoneticPr fontId="1"/>
  </si>
  <si>
    <t>１　「事業区分」欄、上段には交付の対象となる事業の名称を、下段には施設の名称を記載すること。</t>
    <phoneticPr fontId="1"/>
  </si>
  <si>
    <t>２　「選定額」欄は、(D)と(E)とを比較して少ない方の額を記入すること。</t>
    <phoneticPr fontId="1"/>
  </si>
  <si>
    <t>３　（Ｇ）欄は、間接補助事業についてのみ記載すること。</t>
    <phoneticPr fontId="1"/>
  </si>
  <si>
    <t>　岡山県知事　　殿</t>
    <rPh sb="1" eb="4">
      <t>オカヤマケン</t>
    </rPh>
    <rPh sb="4" eb="6">
      <t>チジ</t>
    </rPh>
    <phoneticPr fontId="1"/>
  </si>
  <si>
    <t>　　年度岡山県医療施設等施設整備費補助金</t>
    <rPh sb="4" eb="7">
      <t>オカヤマケン</t>
    </rPh>
    <phoneticPr fontId="1"/>
  </si>
  <si>
    <t>　標記について、次のとおり補助金を交付されるよう関係書類を添えて申請します。</t>
    <phoneticPr fontId="1"/>
  </si>
  <si>
    <t>　補助申請額</t>
    <phoneticPr fontId="1"/>
  </si>
  <si>
    <t>　添付書類</t>
    <rPh sb="1" eb="3">
      <t>テンプ</t>
    </rPh>
    <rPh sb="3" eb="5">
      <t>ショルイ</t>
    </rPh>
    <phoneticPr fontId="1"/>
  </si>
  <si>
    <t>　（１）工事仕様書</t>
    <rPh sb="4" eb="6">
      <t>コウジ</t>
    </rPh>
    <rPh sb="6" eb="9">
      <t>シヨウショ</t>
    </rPh>
    <phoneticPr fontId="1"/>
  </si>
  <si>
    <t>　（２）工事設計図</t>
    <rPh sb="4" eb="9">
      <t>コウジセッケイズ</t>
    </rPh>
    <phoneticPr fontId="1"/>
  </si>
  <si>
    <t>補助事業者が市町村の場合、役員一覧表及び誓約書の提出は要しない。</t>
    <phoneticPr fontId="1"/>
  </si>
  <si>
    <t>(注)</t>
    <phoneticPr fontId="1"/>
  </si>
  <si>
    <t>　（４）歳入歳出予算書（見込書）抄本（当該補助事業の支出予定額を備考欄に</t>
    <rPh sb="4" eb="8">
      <t>サイニュウサイシュツ</t>
    </rPh>
    <rPh sb="8" eb="11">
      <t>ヨサンショ</t>
    </rPh>
    <rPh sb="12" eb="14">
      <t>ミコミ</t>
    </rPh>
    <rPh sb="14" eb="15">
      <t>ショ</t>
    </rPh>
    <rPh sb="16" eb="18">
      <t>ショウホン</t>
    </rPh>
    <phoneticPr fontId="1"/>
  </si>
  <si>
    <t>　 記入すること）</t>
    <phoneticPr fontId="1"/>
  </si>
  <si>
    <t>　申請書到達日前３ケ月以内のもの。）の写し</t>
    <phoneticPr fontId="1"/>
  </si>
  <si>
    <t>　（５）県税完納証明  （「県徴収金等の滞納がないこと」の証明書。補助金交付</t>
    <phoneticPr fontId="1"/>
  </si>
  <si>
    <t>　（６）その他参考となる書類</t>
    <phoneticPr fontId="1"/>
  </si>
  <si>
    <t>様式第３号</t>
    <rPh sb="0" eb="2">
      <t>ヨウシキ</t>
    </rPh>
    <rPh sb="2" eb="3">
      <t>ダイ</t>
    </rPh>
    <phoneticPr fontId="1"/>
  </si>
  <si>
    <t>様式第２号</t>
    <phoneticPr fontId="1"/>
  </si>
  <si>
    <t>　このことについて、別表のとおり報告します。</t>
    <phoneticPr fontId="1"/>
  </si>
  <si>
    <t>　補助精算額</t>
    <phoneticPr fontId="1"/>
  </si>
  <si>
    <t>（２）完成後の建物の全景及び事業の概要を示す写真</t>
    <phoneticPr fontId="1"/>
  </si>
  <si>
    <t>（３）契約書の写し</t>
    <phoneticPr fontId="1"/>
  </si>
  <si>
    <t>　岡山県知事　　殿</t>
    <phoneticPr fontId="1"/>
  </si>
  <si>
    <t>　岡山県補助金等交付規則第１４条に基づく額の確定額又は事業実績　　　
　報告書による精算額</t>
    <phoneticPr fontId="1"/>
  </si>
  <si>
    <t>　消費税及び地方消費税の申告により確定した消費税及び地方消費税　　　
　に係る仕入控除税額（補助金返還相当額）</t>
    <rPh sb="1" eb="4">
      <t>ショウヒゼイ</t>
    </rPh>
    <rPh sb="4" eb="5">
      <t>オヨ</t>
    </rPh>
    <rPh sb="6" eb="8">
      <t>チホウ</t>
    </rPh>
    <rPh sb="8" eb="11">
      <t>ショウヒゼイ</t>
    </rPh>
    <rPh sb="12" eb="14">
      <t>シンコク</t>
    </rPh>
    <rPh sb="17" eb="19">
      <t>カクテイ</t>
    </rPh>
    <rPh sb="21" eb="24">
      <t>ショウヒゼイ</t>
    </rPh>
    <rPh sb="24" eb="25">
      <t>オヨ</t>
    </rPh>
    <rPh sb="26" eb="28">
      <t>チホウ</t>
    </rPh>
    <rPh sb="28" eb="31">
      <t>ショウヒゼイ</t>
    </rPh>
    <rPh sb="37" eb="38">
      <t>カカ</t>
    </rPh>
    <rPh sb="39" eb="41">
      <t>シイレ</t>
    </rPh>
    <rPh sb="41" eb="43">
      <t>コウジョ</t>
    </rPh>
    <rPh sb="43" eb="45">
      <t>ゼイガク</t>
    </rPh>
    <rPh sb="46" eb="49">
      <t>ホジョキン</t>
    </rPh>
    <rPh sb="49" eb="51">
      <t>ヘンカン</t>
    </rPh>
    <rPh sb="51" eb="53">
      <t>ソウトウ</t>
    </rPh>
    <rPh sb="53" eb="54">
      <t>ガク</t>
    </rPh>
    <phoneticPr fontId="1"/>
  </si>
  <si>
    <t>　・２の消費税及び地方消費税に係る仕入控除税額の積算内訳</t>
    <phoneticPr fontId="1"/>
  </si>
  <si>
    <t>様式第１号</t>
    <phoneticPr fontId="1"/>
  </si>
  <si>
    <t>　変更（中止又は廃止）の理由</t>
    <rPh sb="12" eb="14">
      <t>リユウ</t>
    </rPh>
    <phoneticPr fontId="1"/>
  </si>
  <si>
    <t>　経費所要額調　</t>
    <phoneticPr fontId="1"/>
  </si>
  <si>
    <t>　事業計画書</t>
    <phoneticPr fontId="1"/>
  </si>
  <si>
    <t>変更の場合における３、４、５の書類は様式第１号に準じて作成すること。　　</t>
    <phoneticPr fontId="1"/>
  </si>
  <si>
    <t>様式第５号</t>
    <phoneticPr fontId="1"/>
  </si>
  <si>
    <t>別紙(２)</t>
    <phoneticPr fontId="1"/>
  </si>
  <si>
    <t>別紙(１)</t>
    <phoneticPr fontId="1"/>
  </si>
  <si>
    <t>補助事業者名</t>
    <rPh sb="0" eb="2">
      <t>ホジョ</t>
    </rPh>
    <rPh sb="2" eb="6">
      <t>ジギョウシャメイ</t>
    </rPh>
    <phoneticPr fontId="4"/>
  </si>
  <si>
    <t>　経費所要額調（別紙(１)）</t>
    <phoneticPr fontId="1"/>
  </si>
  <si>
    <t>　事業計画書（別紙(２)）</t>
    <phoneticPr fontId="1"/>
  </si>
  <si>
    <t>　役員一覧表（別紙(３)）</t>
    <rPh sb="1" eb="3">
      <t>ヤクイン</t>
    </rPh>
    <rPh sb="3" eb="6">
      <t>イチランヒョウ</t>
    </rPh>
    <phoneticPr fontId="1"/>
  </si>
  <si>
    <t>　誓約書（別紙(４)）</t>
    <rPh sb="1" eb="4">
      <t>セイヤクショ</t>
    </rPh>
    <rPh sb="5" eb="7">
      <t>ベッシ</t>
    </rPh>
    <phoneticPr fontId="1"/>
  </si>
  <si>
    <t>　（３）工事仕訳書</t>
    <rPh sb="4" eb="6">
      <t>コウジ</t>
    </rPh>
    <rPh sb="6" eb="8">
      <t>シワケ</t>
    </rPh>
    <rPh sb="8" eb="9">
      <t>ショ</t>
    </rPh>
    <phoneticPr fontId="1"/>
  </si>
  <si>
    <t>　　　　　　　　　　　　　　交付決定変更（補助事業中止(廃止)）の承認申請書</t>
    <phoneticPr fontId="1"/>
  </si>
  <si>
    <t>　　年度岡山県医療施設等施設整備費補助金の</t>
    <rPh sb="4" eb="7">
      <t>オカヤマケン</t>
    </rPh>
    <phoneticPr fontId="1"/>
  </si>
  <si>
    <t>　変更の内容</t>
    <rPh sb="1" eb="3">
      <t>ヘンコウ</t>
    </rPh>
    <rPh sb="4" eb="6">
      <t>ナイヨウ</t>
    </rPh>
    <phoneticPr fontId="1"/>
  </si>
  <si>
    <t>　経費所要額精算書　（別紙(１)）</t>
    <phoneticPr fontId="1"/>
  </si>
  <si>
    <t>　事業実績報告書　 　（別紙(２)）</t>
    <phoneticPr fontId="1"/>
  </si>
  <si>
    <t>様式第４号</t>
    <phoneticPr fontId="1"/>
  </si>
  <si>
    <t>　添付書類</t>
    <rPh sb="1" eb="5">
      <t>テンプショルイ</t>
    </rPh>
    <phoneticPr fontId="1"/>
  </si>
  <si>
    <t>　・補助金の交付決定を受けた年度の消費税の確定申告書及び付表２の写し等</t>
    <phoneticPr fontId="1"/>
  </si>
  <si>
    <t>補助事業者名：</t>
    <phoneticPr fontId="1"/>
  </si>
  <si>
    <t>H</t>
    <phoneticPr fontId="1"/>
  </si>
  <si>
    <t>I</t>
    <phoneticPr fontId="1"/>
  </si>
  <si>
    <t>J</t>
    <phoneticPr fontId="1"/>
  </si>
  <si>
    <t>J－H=K</t>
    <phoneticPr fontId="1"/>
  </si>
  <si>
    <t>敷地の状況</t>
    <rPh sb="0" eb="2">
      <t>シキチ</t>
    </rPh>
    <rPh sb="3" eb="5">
      <t>ジョウキョウ</t>
    </rPh>
    <phoneticPr fontId="4"/>
  </si>
  <si>
    <t>敷地面積 　</t>
    <rPh sb="0" eb="2">
      <t>シキチ</t>
    </rPh>
    <phoneticPr fontId="4"/>
  </si>
  <si>
    <t>㎡</t>
    <phoneticPr fontId="4"/>
  </si>
  <si>
    <t>敷地の状況</t>
    <rPh sb="0" eb="2">
      <t>シキチ</t>
    </rPh>
    <rPh sb="3" eb="5">
      <t>ジョウキョウ</t>
    </rPh>
    <phoneticPr fontId="1"/>
  </si>
  <si>
    <t>自己所有</t>
    <rPh sb="0" eb="4">
      <t>ジコショユウ</t>
    </rPh>
    <phoneticPr fontId="1"/>
  </si>
  <si>
    <t>借地</t>
    <rPh sb="0" eb="2">
      <t>シャクチ</t>
    </rPh>
    <phoneticPr fontId="1"/>
  </si>
  <si>
    <t>買入（予定）</t>
    <rPh sb="0" eb="2">
      <t>カイイレ</t>
    </rPh>
    <rPh sb="3" eb="5">
      <t>ヨテイ</t>
    </rPh>
    <phoneticPr fontId="1"/>
  </si>
  <si>
    <t>　　　　年　　月　　日付け、岡山県指令保医第　　　　号で交付決定を受けた　　　　年度岡山県医療施設等施設整備費補助金について、交付決定通知により付された条件に基づき、下記のとおり報告します。</t>
    <rPh sb="20" eb="21">
      <t>イ</t>
    </rPh>
    <phoneticPr fontId="1"/>
  </si>
  <si>
    <r>
      <rPr>
        <u/>
        <sz val="9"/>
        <rFont val="ＭＳ Ｐゴシック"/>
        <family val="3"/>
        <charset val="128"/>
      </rPr>
      <t xml:space="preserve">           ㎡</t>
    </r>
    <r>
      <rPr>
        <sz val="9"/>
        <rFont val="ＭＳ Ｐゴシック"/>
        <family val="3"/>
        <charset val="128"/>
      </rPr>
      <t xml:space="preserve"> </t>
    </r>
    <phoneticPr fontId="4"/>
  </si>
  <si>
    <t>事  業  区  分
施　設　名</t>
    <rPh sb="0" eb="1">
      <t>コト</t>
    </rPh>
    <rPh sb="3" eb="4">
      <t>ギョウ</t>
    </rPh>
    <rPh sb="6" eb="7">
      <t>ク</t>
    </rPh>
    <rPh sb="9" eb="10">
      <t>ブン</t>
    </rPh>
    <rPh sb="11" eb="12">
      <t>シ</t>
    </rPh>
    <rPh sb="13" eb="14">
      <t>セツ</t>
    </rPh>
    <rPh sb="15" eb="16">
      <t>ナ</t>
    </rPh>
    <phoneticPr fontId="1"/>
  </si>
  <si>
    <t>　　　年　　月　　日岡山県指令保医第　　　　号で交付決定を受けた　  　年度岡山県医療施設等施設整備費補助金の実績について、次のとおり関係書類を添えて報告します。</t>
    <rPh sb="16" eb="17">
      <t>イ</t>
    </rPh>
    <rPh sb="17" eb="18">
      <t>ダイ</t>
    </rPh>
    <phoneticPr fontId="1"/>
  </si>
  <si>
    <r>
      <t>　事業</t>
    </r>
    <r>
      <rPr>
        <sz val="11"/>
        <rFont val="ＭＳ Ｐゴシック"/>
        <family val="3"/>
        <charset val="128"/>
      </rPr>
      <t>区分</t>
    </r>
    <rPh sb="3" eb="5">
      <t>クブン</t>
    </rPh>
    <phoneticPr fontId="1"/>
  </si>
  <si>
    <r>
      <t>（１）</t>
    </r>
    <r>
      <rPr>
        <sz val="11"/>
        <rFont val="ＭＳ Ｐゴシック"/>
        <family val="3"/>
        <charset val="128"/>
      </rPr>
      <t>歳入歳出決算書（見込書）抄本（当該補助事業の決算額を備考欄に記入すること。）</t>
    </r>
    <rPh sb="3" eb="5">
      <t>サイニュウ</t>
    </rPh>
    <rPh sb="5" eb="7">
      <t>サイシュツ</t>
    </rPh>
    <rPh sb="7" eb="9">
      <t>ケッサン</t>
    </rPh>
    <rPh sb="9" eb="10">
      <t>ショ</t>
    </rPh>
    <rPh sb="11" eb="13">
      <t>ミコミ</t>
    </rPh>
    <rPh sb="13" eb="14">
      <t>ショ</t>
    </rPh>
    <rPh sb="15" eb="17">
      <t>ショウホン</t>
    </rPh>
    <rPh sb="18" eb="20">
      <t>トウガイ</t>
    </rPh>
    <rPh sb="20" eb="22">
      <t>ホジョ</t>
    </rPh>
    <rPh sb="22" eb="24">
      <t>ジギョウ</t>
    </rPh>
    <rPh sb="25" eb="27">
      <t>ケッサン</t>
    </rPh>
    <rPh sb="27" eb="28">
      <t>ガク</t>
    </rPh>
    <rPh sb="29" eb="31">
      <t>ビコウ</t>
    </rPh>
    <rPh sb="31" eb="32">
      <t>ラン</t>
    </rPh>
    <rPh sb="33" eb="35">
      <t>キニュウ</t>
    </rPh>
    <phoneticPr fontId="1"/>
  </si>
  <si>
    <r>
      <rPr>
        <sz val="11"/>
        <rFont val="ＭＳ Ｐゴシック"/>
        <family val="3"/>
        <charset val="128"/>
      </rPr>
      <t>（４）</t>
    </r>
    <r>
      <rPr>
        <sz val="11"/>
        <rFont val="ＭＳ Ｐゴシック"/>
        <family val="3"/>
        <charset val="128"/>
        <scheme val="minor"/>
      </rPr>
      <t>完成後の建物の構造概要及び平面図（各室の用途を示すこと。）</t>
    </r>
    <phoneticPr fontId="1"/>
  </si>
  <si>
    <r>
      <rPr>
        <sz val="11"/>
        <rFont val="ＭＳ Ｐゴシック"/>
        <family val="3"/>
        <charset val="128"/>
      </rPr>
      <t>（５）</t>
    </r>
    <r>
      <rPr>
        <sz val="11"/>
        <rFont val="ＭＳ Ｐゴシック"/>
        <family val="3"/>
        <charset val="128"/>
        <scheme val="minor"/>
      </rPr>
      <t>工事仕様書、工事設計図及び工事仕訳書</t>
    </r>
    <phoneticPr fontId="1"/>
  </si>
  <si>
    <r>
      <rPr>
        <sz val="11"/>
        <rFont val="ＭＳ Ｐゴシック"/>
        <family val="3"/>
        <charset val="128"/>
      </rPr>
      <t>（６）</t>
    </r>
    <r>
      <rPr>
        <sz val="11"/>
        <rFont val="ＭＳ Ｐゴシック"/>
        <family val="3"/>
        <charset val="128"/>
        <scheme val="minor"/>
      </rPr>
      <t>建築基準法第７条第３項の規定による竣工検査書の写し</t>
    </r>
    <phoneticPr fontId="1"/>
  </si>
  <si>
    <r>
      <rPr>
        <sz val="11"/>
        <rFont val="ＭＳ Ｐゴシック"/>
        <family val="3"/>
        <charset val="128"/>
      </rPr>
      <t>（７）</t>
    </r>
    <r>
      <rPr>
        <sz val="11"/>
        <rFont val="ＭＳ Ｐゴシック"/>
        <family val="3"/>
        <charset val="128"/>
        <scheme val="minor"/>
      </rPr>
      <t>その他参考となるべき書類</t>
    </r>
    <phoneticPr fontId="1"/>
  </si>
  <si>
    <t>　○年　　月　　日現在</t>
    <phoneticPr fontId="1"/>
  </si>
  <si>
    <t>　　　年　　月　　日岡山県指令保医第　　　号で交付決定通知のあった令和　　年度岡山県医療施設等施設整備費補助金について、下記のとおり変更（事業を中止又は廃止）したいので、関係書類を添えて、その承認を申請します。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</si>
</sst>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quot;金 &quot;#,###"/>
    <numFmt numFmtId="178" formatCode="#,##0_);[Red]\(#,##0\)"/>
    <numFmt numFmtId="179" formatCode="#,##0.00;&quot;△ &quot;#,##0.00"/>
    <numFmt numFmtId="180" formatCode="#,##0.00_);[Red]\(#,##0.00\)"/>
    <numFmt numFmtId="181" formatCode="#,##0_ "/>
    <numFmt numFmtId="182" formatCode="&quot;（&quot;@&quot;）&quot;"/>
    <numFmt numFmtId="183" formatCode="\(@\)"/>
  </numFmts>
  <fonts count="36"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sz val="12"/>
      <color indexed="8"/>
      <name val="ＭＳ Ｐゴシック"/>
      <family val="3"/>
      <charset val="128"/>
    </font>
    <font>
      <sz val="6"/>
      <name val="ＭＳ Ｐゴシック"/>
      <family val="3"/>
      <charset val="128"/>
    </font>
    <font>
      <sz val="12"/>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8"/>
      <color theme="1"/>
      <name val="ＭＳ Ｐゴシック"/>
      <family val="3"/>
      <charset val="128"/>
      <scheme val="minor"/>
    </font>
    <font>
      <sz val="9"/>
      <name val="ＭＳ Ｐゴシック"/>
      <family val="3"/>
      <charset val="128"/>
    </font>
    <font>
      <sz val="11"/>
      <name val="ＭＳ Ｐゴシック"/>
      <family val="3"/>
      <charset val="128"/>
    </font>
    <font>
      <sz val="12"/>
      <name val="ＭＳ 明朝"/>
      <family val="1"/>
      <charset val="128"/>
    </font>
    <font>
      <sz val="12"/>
      <name val="ＭＳ Ｐゴシック"/>
      <family val="3"/>
      <charset val="128"/>
      <scheme val="major"/>
    </font>
    <font>
      <sz val="6"/>
      <name val="ＭＳ Ｐゴシック"/>
      <family val="3"/>
      <charset val="128"/>
      <scheme val="minor"/>
    </font>
    <font>
      <strike/>
      <sz val="12"/>
      <name val="ＭＳ Ｐゴシック"/>
      <family val="3"/>
      <charset val="128"/>
    </font>
    <font>
      <u/>
      <sz val="9"/>
      <name val="ＭＳ Ｐゴシック"/>
      <family val="3"/>
      <charset val="128"/>
    </font>
    <font>
      <b/>
      <sz val="9"/>
      <name val="ＭＳ Ｐゴシック"/>
      <family val="3"/>
      <charset val="128"/>
    </font>
    <font>
      <sz val="10"/>
      <name val="ＭＳ Ｐゴシック"/>
      <family val="3"/>
      <charset val="128"/>
    </font>
    <font>
      <sz val="11"/>
      <name val="ＭＳ Ｐゴシック"/>
      <family val="3"/>
      <charset val="128"/>
      <scheme val="minor"/>
    </font>
    <font>
      <b/>
      <sz val="11"/>
      <name val="ＭＳ Ｐゴシック"/>
      <family val="3"/>
      <charset val="128"/>
      <scheme val="minor"/>
    </font>
    <font>
      <sz val="8"/>
      <name val="ＭＳ Ｐゴシック"/>
      <family val="3"/>
      <charset val="128"/>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tint="-0.14999847407452621"/>
        <bgColor indexed="64"/>
      </patternFill>
    </fill>
    <fill>
      <patternFill patternType="solid">
        <fgColor theme="9" tint="0.79998168889431442"/>
        <bgColor indexed="64"/>
      </patternFill>
    </fill>
  </fills>
  <borders count="87">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rgb="FF000000"/>
      </right>
      <top/>
      <bottom style="medium">
        <color rgb="FF000000"/>
      </bottom>
      <diagonal/>
    </border>
    <border>
      <left/>
      <right style="thick">
        <color rgb="FF000000"/>
      </right>
      <top/>
      <bottom style="medium">
        <color rgb="FF000000"/>
      </bottom>
      <diagonal/>
    </border>
    <border>
      <left style="medium">
        <color rgb="FF000000"/>
      </left>
      <right style="thick">
        <color rgb="FF000000"/>
      </right>
      <top style="medium">
        <color rgb="FF000000"/>
      </top>
      <bottom/>
      <diagonal/>
    </border>
    <border>
      <left style="thick">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ck">
        <color rgb="FF000000"/>
      </right>
      <top/>
      <bottom/>
      <diagonal/>
    </border>
    <border>
      <left style="medium">
        <color rgb="FF000000"/>
      </left>
      <right style="thick">
        <color rgb="FF000000"/>
      </right>
      <top/>
      <bottom style="thick">
        <color rgb="FF000000"/>
      </bottom>
      <diagonal/>
    </border>
    <border>
      <left style="medium">
        <color rgb="FF000000"/>
      </left>
      <right style="thick">
        <color rgb="FF000000"/>
      </right>
      <top/>
      <bottom style="double">
        <color indexed="64"/>
      </bottom>
      <diagonal/>
    </border>
    <border>
      <left style="thick">
        <color rgb="FF000000"/>
      </left>
      <right style="medium">
        <color rgb="FF000000"/>
      </right>
      <top/>
      <bottom/>
      <diagonal/>
    </border>
    <border>
      <left style="thick">
        <color rgb="FF000000"/>
      </left>
      <right style="medium">
        <color rgb="FF000000"/>
      </right>
      <top/>
      <bottom style="double">
        <color indexed="64"/>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medium">
        <color rgb="FF000000"/>
      </right>
      <top/>
      <bottom/>
      <diagonal/>
    </border>
    <border>
      <left style="medium">
        <color rgb="FF000000"/>
      </left>
      <right style="medium">
        <color rgb="FF000000"/>
      </right>
      <top/>
      <bottom style="double">
        <color indexed="64"/>
      </bottom>
      <diagonal/>
    </border>
    <border>
      <left style="medium">
        <color rgb="FF000000"/>
      </left>
      <right style="medium">
        <color rgb="FF000000"/>
      </right>
      <top/>
      <bottom style="thick">
        <color rgb="FF000000"/>
      </bottom>
      <diagonal/>
    </border>
    <border>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style="thick">
        <color rgb="FF000000"/>
      </left>
      <right style="medium">
        <color rgb="FF000000"/>
      </right>
      <top/>
      <bottom style="hair">
        <color indexed="64"/>
      </bottom>
      <diagonal/>
    </border>
    <border>
      <left style="medium">
        <color rgb="FF000000"/>
      </left>
      <right style="medium">
        <color rgb="FF000000"/>
      </right>
      <top/>
      <bottom style="hair">
        <color indexed="64"/>
      </bottom>
      <diagonal/>
    </border>
    <border>
      <left style="medium">
        <color rgb="FF000000"/>
      </left>
      <right style="thick">
        <color rgb="FF000000"/>
      </right>
      <top/>
      <bottom style="hair">
        <color indexed="64"/>
      </bottom>
      <diagonal/>
    </border>
    <border>
      <left style="medium">
        <color rgb="FF000000"/>
      </left>
      <right style="thick">
        <color indexed="64"/>
      </right>
      <top style="thick">
        <color rgb="FF000000"/>
      </top>
      <bottom/>
      <diagonal/>
    </border>
    <border>
      <left style="medium">
        <color rgb="FF000000"/>
      </left>
      <right style="thick">
        <color indexed="64"/>
      </right>
      <top/>
      <bottom style="medium">
        <color rgb="FF000000"/>
      </bottom>
      <diagonal/>
    </border>
    <border>
      <left style="medium">
        <color rgb="FF000000"/>
      </left>
      <right style="thick">
        <color indexed="64"/>
      </right>
      <top style="medium">
        <color rgb="FF000000"/>
      </top>
      <bottom/>
      <diagonal/>
    </border>
    <border>
      <left style="medium">
        <color rgb="FF000000"/>
      </left>
      <right style="thick">
        <color indexed="64"/>
      </right>
      <top/>
      <bottom/>
      <diagonal/>
    </border>
    <border>
      <left style="medium">
        <color rgb="FF000000"/>
      </left>
      <right style="thick">
        <color indexed="64"/>
      </right>
      <top/>
      <bottom style="hair">
        <color indexed="64"/>
      </bottom>
      <diagonal/>
    </border>
    <border>
      <left style="medium">
        <color rgb="FF000000"/>
      </left>
      <right style="thick">
        <color indexed="64"/>
      </right>
      <top/>
      <bottom style="double">
        <color indexed="64"/>
      </bottom>
      <diagonal/>
    </border>
    <border>
      <left style="medium">
        <color rgb="FF000000"/>
      </left>
      <right style="thick">
        <color indexed="64"/>
      </right>
      <top/>
      <bottom style="thick">
        <color rgb="FF000000"/>
      </bottom>
      <diagonal/>
    </border>
  </borders>
  <cellStyleXfs count="4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8" fillId="0" borderId="0" applyNumberFormat="0" applyFill="0" applyBorder="0" applyAlignment="0" applyProtection="0">
      <alignment vertical="center"/>
    </xf>
    <xf numFmtId="0" fontId="9" fillId="26" borderId="49" applyNumberFormat="0" applyAlignment="0" applyProtection="0">
      <alignment vertical="center"/>
    </xf>
    <xf numFmtId="0" fontId="10" fillId="27" borderId="0" applyNumberFormat="0" applyBorder="0" applyAlignment="0" applyProtection="0">
      <alignment vertical="center"/>
    </xf>
    <xf numFmtId="0" fontId="6" fillId="28" borderId="50" applyNumberFormat="0" applyFont="0" applyAlignment="0" applyProtection="0">
      <alignment vertical="center"/>
    </xf>
    <xf numFmtId="0" fontId="11" fillId="0" borderId="51" applyNumberFormat="0" applyFill="0" applyAlignment="0" applyProtection="0">
      <alignment vertical="center"/>
    </xf>
    <xf numFmtId="0" fontId="12" fillId="29" borderId="0" applyNumberFormat="0" applyBorder="0" applyAlignment="0" applyProtection="0">
      <alignment vertical="center"/>
    </xf>
    <xf numFmtId="0" fontId="13" fillId="30" borderId="52" applyNumberFormat="0" applyAlignment="0" applyProtection="0">
      <alignment vertical="center"/>
    </xf>
    <xf numFmtId="0" fontId="14" fillId="0" borderId="0" applyNumberFormat="0" applyFill="0" applyBorder="0" applyAlignment="0" applyProtection="0">
      <alignment vertical="center"/>
    </xf>
    <xf numFmtId="0" fontId="15" fillId="0" borderId="53" applyNumberFormat="0" applyFill="0" applyAlignment="0" applyProtection="0">
      <alignment vertical="center"/>
    </xf>
    <xf numFmtId="0" fontId="16" fillId="0" borderId="54" applyNumberFormat="0" applyFill="0" applyAlignment="0" applyProtection="0">
      <alignment vertical="center"/>
    </xf>
    <xf numFmtId="0" fontId="17" fillId="0" borderId="55" applyNumberFormat="0" applyFill="0" applyAlignment="0" applyProtection="0">
      <alignment vertical="center"/>
    </xf>
    <xf numFmtId="0" fontId="17" fillId="0" borderId="0" applyNumberFormat="0" applyFill="0" applyBorder="0" applyAlignment="0" applyProtection="0">
      <alignment vertical="center"/>
    </xf>
    <xf numFmtId="0" fontId="18" fillId="0" borderId="56" applyNumberFormat="0" applyFill="0" applyAlignment="0" applyProtection="0">
      <alignment vertical="center"/>
    </xf>
    <xf numFmtId="0" fontId="19" fillId="30" borderId="57" applyNumberFormat="0" applyAlignment="0" applyProtection="0">
      <alignment vertical="center"/>
    </xf>
    <xf numFmtId="0" fontId="20" fillId="0" borderId="0" applyNumberFormat="0" applyFill="0" applyBorder="0" applyAlignment="0" applyProtection="0">
      <alignment vertical="center"/>
    </xf>
    <xf numFmtId="0" fontId="21" fillId="31" borderId="52" applyNumberFormat="0" applyAlignment="0" applyProtection="0">
      <alignment vertical="center"/>
    </xf>
    <xf numFmtId="0" fontId="22" fillId="32" borderId="0" applyNumberFormat="0" applyBorder="0" applyAlignment="0" applyProtection="0">
      <alignment vertical="center"/>
    </xf>
    <xf numFmtId="0" fontId="6" fillId="0" borderId="0">
      <alignment vertical="center"/>
    </xf>
  </cellStyleXfs>
  <cellXfs count="315">
    <xf numFmtId="0" fontId="0" fillId="0" borderId="0" xfId="0">
      <alignment vertical="center"/>
    </xf>
    <xf numFmtId="0" fontId="0" fillId="0" borderId="0" xfId="0"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12" fontId="0" fillId="0" borderId="0" xfId="0" applyNumberFormat="1" applyAlignment="1">
      <alignment horizontal="center" vertical="center"/>
    </xf>
    <xf numFmtId="0" fontId="24" fillId="0" borderId="69" xfId="0" applyFont="1" applyBorder="1" applyAlignment="1">
      <alignment horizontal="center" vertical="center" wrapText="1"/>
    </xf>
    <xf numFmtId="0" fontId="25" fillId="0" borderId="0" xfId="0" applyFont="1">
      <alignment vertical="center"/>
    </xf>
    <xf numFmtId="0" fontId="26" fillId="0" borderId="0" xfId="0" applyFont="1">
      <alignment vertical="center"/>
    </xf>
    <xf numFmtId="0" fontId="27" fillId="0" borderId="0" xfId="0" applyFont="1">
      <alignment vertical="center"/>
    </xf>
    <xf numFmtId="0" fontId="5" fillId="0" borderId="0" xfId="0" applyFont="1">
      <alignment vertical="center"/>
    </xf>
    <xf numFmtId="0" fontId="5" fillId="0" borderId="0" xfId="0" applyFont="1" applyAlignment="1">
      <alignment vertical="top" wrapText="1"/>
    </xf>
    <xf numFmtId="0" fontId="5" fillId="0" borderId="0" xfId="0" applyFont="1" applyAlignment="1">
      <alignment horizontal="right" vertical="center"/>
    </xf>
    <xf numFmtId="0" fontId="5" fillId="0" borderId="0" xfId="0" applyFont="1" applyAlignment="1">
      <alignment vertical="top"/>
    </xf>
    <xf numFmtId="183" fontId="24" fillId="0" borderId="58" xfId="0" applyNumberFormat="1" applyFont="1" applyBorder="1" applyAlignment="1">
      <alignment horizontal="center" vertical="center" wrapText="1"/>
    </xf>
    <xf numFmtId="0" fontId="24" fillId="0" borderId="0" xfId="0" applyFont="1" applyAlignment="1">
      <alignment horizontal="left" vertical="center" indent="1"/>
    </xf>
    <xf numFmtId="0" fontId="24" fillId="0" borderId="70" xfId="0" applyFont="1" applyBorder="1" applyAlignment="1">
      <alignment horizontal="center" vertical="center" wrapText="1"/>
    </xf>
    <xf numFmtId="183" fontId="24" fillId="0" borderId="59" xfId="0" applyNumberFormat="1" applyFont="1" applyBorder="1" applyAlignment="1">
      <alignment horizontal="center" vertical="center" wrapText="1"/>
    </xf>
    <xf numFmtId="0" fontId="5" fillId="0" borderId="0" xfId="0" applyFont="1" applyAlignment="1">
      <alignment vertical="center" wrapText="1"/>
    </xf>
    <xf numFmtId="177" fontId="5" fillId="0" borderId="0" xfId="0" applyNumberFormat="1" applyFont="1" applyAlignment="1">
      <alignment horizontal="right" vertical="center" shrinkToFit="1"/>
    </xf>
    <xf numFmtId="0" fontId="29" fillId="0" borderId="0" xfId="0" applyFont="1">
      <alignment vertical="center"/>
    </xf>
    <xf numFmtId="0" fontId="5" fillId="0" borderId="0" xfId="0" applyFont="1" applyAlignment="1">
      <alignment horizontal="left" vertical="center" indent="1"/>
    </xf>
    <xf numFmtId="0" fontId="24" fillId="0" borderId="0" xfId="0" applyFont="1">
      <alignment vertical="center"/>
    </xf>
    <xf numFmtId="0" fontId="25" fillId="0" borderId="0" xfId="0" applyFont="1" applyAlignment="1">
      <alignment horizontal="center" vertical="center"/>
    </xf>
    <xf numFmtId="0" fontId="24" fillId="0" borderId="30"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19" xfId="0" applyFont="1" applyBorder="1" applyAlignment="1">
      <alignment vertical="center" wrapText="1"/>
    </xf>
    <xf numFmtId="0" fontId="24" fillId="0" borderId="30" xfId="0" applyFont="1" applyBorder="1" applyAlignment="1">
      <alignment vertical="center" wrapText="1"/>
    </xf>
    <xf numFmtId="0" fontId="24" fillId="0" borderId="0" xfId="0" applyFont="1" applyAlignment="1">
      <alignment horizontal="right" vertical="center" wrapText="1"/>
    </xf>
    <xf numFmtId="0" fontId="24" fillId="34" borderId="31" xfId="0" applyFont="1" applyFill="1" applyBorder="1" applyAlignment="1">
      <alignment vertical="center" wrapText="1"/>
    </xf>
    <xf numFmtId="0" fontId="24" fillId="34" borderId="0" xfId="0" applyFont="1" applyFill="1" applyAlignment="1">
      <alignment vertical="center" wrapText="1"/>
    </xf>
    <xf numFmtId="0" fontId="24" fillId="0" borderId="17" xfId="0" applyFont="1" applyBorder="1" applyAlignment="1">
      <alignment vertical="center" wrapText="1"/>
    </xf>
    <xf numFmtId="0" fontId="24" fillId="0" borderId="0" xfId="0" applyFont="1" applyAlignment="1">
      <alignment vertical="center" wrapText="1"/>
    </xf>
    <xf numFmtId="0" fontId="24" fillId="0" borderId="31" xfId="0" applyFont="1" applyBorder="1" applyAlignment="1">
      <alignment vertical="center" wrapText="1"/>
    </xf>
    <xf numFmtId="0" fontId="24" fillId="0" borderId="22" xfId="0" applyFont="1" applyBorder="1" applyAlignment="1">
      <alignment vertical="center" wrapText="1"/>
    </xf>
    <xf numFmtId="0" fontId="24" fillId="0" borderId="28" xfId="0" applyFont="1" applyBorder="1" applyAlignment="1">
      <alignment horizontal="right" vertical="center" wrapText="1"/>
    </xf>
    <xf numFmtId="0" fontId="24" fillId="34" borderId="21" xfId="0" applyFont="1" applyFill="1" applyBorder="1" applyAlignment="1">
      <alignment vertical="center" wrapText="1"/>
    </xf>
    <xf numFmtId="0" fontId="24" fillId="0" borderId="9" xfId="0" applyFont="1" applyBorder="1" applyAlignment="1">
      <alignment vertical="center" wrapText="1"/>
    </xf>
    <xf numFmtId="0" fontId="24" fillId="0" borderId="29" xfId="0" applyFont="1" applyBorder="1" applyAlignment="1">
      <alignment vertical="center" wrapText="1"/>
    </xf>
    <xf numFmtId="0" fontId="24" fillId="0" borderId="11" xfId="0" applyFont="1" applyBorder="1" applyAlignment="1">
      <alignment horizontal="right" vertical="top" wrapText="1"/>
    </xf>
    <xf numFmtId="0" fontId="24" fillId="0" borderId="11" xfId="0" applyFont="1" applyBorder="1" applyAlignment="1">
      <alignment horizontal="center" vertical="center" textRotation="255" wrapText="1"/>
    </xf>
    <xf numFmtId="180" fontId="24" fillId="0" borderId="11" xfId="0" applyNumberFormat="1" applyFont="1" applyBorder="1" applyAlignment="1">
      <alignment vertical="center" wrapText="1"/>
    </xf>
    <xf numFmtId="178" fontId="24" fillId="34" borderId="11" xfId="0" applyNumberFormat="1" applyFont="1" applyFill="1" applyBorder="1" applyAlignment="1">
      <alignment vertical="center" wrapText="1"/>
    </xf>
    <xf numFmtId="0" fontId="24" fillId="0" borderId="23" xfId="0" applyFont="1" applyBorder="1" applyAlignment="1">
      <alignment vertical="center" wrapText="1"/>
    </xf>
    <xf numFmtId="180" fontId="24" fillId="0" borderId="30" xfId="0" applyNumberFormat="1" applyFont="1" applyBorder="1" applyAlignment="1">
      <alignment vertical="center" wrapText="1"/>
    </xf>
    <xf numFmtId="178" fontId="24" fillId="0" borderId="30" xfId="0" applyNumberFormat="1" applyFont="1" applyBorder="1" applyAlignment="1">
      <alignment vertical="center" wrapText="1"/>
    </xf>
    <xf numFmtId="0" fontId="24" fillId="0" borderId="29" xfId="0" applyFont="1" applyBorder="1" applyAlignment="1">
      <alignment horizontal="right" vertical="top" wrapText="1"/>
    </xf>
    <xf numFmtId="0" fontId="24" fillId="0" borderId="9" xfId="0" applyFont="1" applyBorder="1" applyAlignment="1">
      <alignment horizontal="center" vertical="center" textRotation="255" wrapText="1"/>
    </xf>
    <xf numFmtId="0" fontId="24" fillId="34" borderId="9" xfId="0" applyFont="1" applyFill="1" applyBorder="1" applyAlignment="1">
      <alignment vertical="center" wrapText="1"/>
    </xf>
    <xf numFmtId="0" fontId="24" fillId="34" borderId="17" xfId="0" applyFont="1" applyFill="1" applyBorder="1" applyAlignment="1">
      <alignment vertical="center" wrapText="1"/>
    </xf>
    <xf numFmtId="0" fontId="24" fillId="34" borderId="18" xfId="0" applyFont="1" applyFill="1" applyBorder="1" applyAlignment="1">
      <alignment vertical="center" wrapText="1"/>
    </xf>
    <xf numFmtId="0" fontId="24" fillId="34" borderId="22" xfId="0" applyFont="1" applyFill="1" applyBorder="1" applyAlignment="1">
      <alignment vertical="center" wrapText="1"/>
    </xf>
    <xf numFmtId="0" fontId="24" fillId="0" borderId="18" xfId="0" applyFont="1" applyBorder="1" applyAlignment="1">
      <alignment vertical="center" wrapText="1"/>
    </xf>
    <xf numFmtId="0" fontId="24" fillId="0" borderId="18"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22" xfId="0" applyFont="1" applyBorder="1" applyAlignment="1">
      <alignment horizontal="center" vertical="center" wrapText="1"/>
    </xf>
    <xf numFmtId="0" fontId="32" fillId="0" borderId="0" xfId="0" applyFont="1" applyAlignment="1">
      <alignment vertical="center" wrapText="1"/>
    </xf>
    <xf numFmtId="49" fontId="24" fillId="0" borderId="0" xfId="0" applyNumberFormat="1" applyFont="1">
      <alignment vertical="center"/>
    </xf>
    <xf numFmtId="0" fontId="25" fillId="0" borderId="0" xfId="0" applyFont="1" applyAlignment="1">
      <alignment vertical="top" wrapText="1"/>
    </xf>
    <xf numFmtId="0" fontId="24" fillId="0" borderId="74" xfId="0" applyFont="1" applyBorder="1" applyAlignment="1">
      <alignment horizontal="right" vertical="center" shrinkToFit="1"/>
    </xf>
    <xf numFmtId="0" fontId="25" fillId="34" borderId="0" xfId="0" applyFont="1" applyFill="1">
      <alignment vertical="center"/>
    </xf>
    <xf numFmtId="0" fontId="24" fillId="0" borderId="61" xfId="0" applyFont="1" applyBorder="1" applyAlignment="1">
      <alignment vertical="center" wrapText="1"/>
    </xf>
    <xf numFmtId="0" fontId="24" fillId="0" borderId="62" xfId="0" applyFont="1" applyBorder="1" applyAlignment="1">
      <alignment horizontal="right" vertical="top" wrapText="1"/>
    </xf>
    <xf numFmtId="0" fontId="24" fillId="0" borderId="60" xfId="0" applyFont="1" applyBorder="1" applyAlignment="1">
      <alignment horizontal="right" vertical="top" wrapText="1"/>
    </xf>
    <xf numFmtId="0" fontId="24" fillId="34" borderId="66" xfId="0" applyFont="1" applyFill="1" applyBorder="1" applyAlignment="1">
      <alignment vertical="center" wrapText="1"/>
    </xf>
    <xf numFmtId="176" fontId="24" fillId="0" borderId="71" xfId="0" applyNumberFormat="1" applyFont="1" applyBorder="1" applyAlignment="1">
      <alignment vertical="center" shrinkToFit="1"/>
    </xf>
    <xf numFmtId="176" fontId="24" fillId="0" borderId="63" xfId="0" applyNumberFormat="1" applyFont="1" applyBorder="1" applyAlignment="1">
      <alignment vertical="center" shrinkToFit="1"/>
    </xf>
    <xf numFmtId="12" fontId="25" fillId="0" borderId="0" xfId="0" applyNumberFormat="1" applyFont="1">
      <alignment vertical="center"/>
    </xf>
    <xf numFmtId="0" fontId="24" fillId="34" borderId="77" xfId="0" applyFont="1" applyFill="1" applyBorder="1" applyAlignment="1">
      <alignment vertical="center" wrapText="1"/>
    </xf>
    <xf numFmtId="176" fontId="24" fillId="34" borderId="78" xfId="0" applyNumberFormat="1" applyFont="1" applyFill="1" applyBorder="1" applyAlignment="1">
      <alignment vertical="center" shrinkToFit="1"/>
    </xf>
    <xf numFmtId="176" fontId="24" fillId="0" borderId="78" xfId="0" applyNumberFormat="1" applyFont="1" applyBorder="1" applyAlignment="1">
      <alignment vertical="center" shrinkToFit="1"/>
    </xf>
    <xf numFmtId="176" fontId="24" fillId="0" borderId="79" xfId="0" applyNumberFormat="1" applyFont="1" applyBorder="1" applyAlignment="1">
      <alignment vertical="center" shrinkToFit="1"/>
    </xf>
    <xf numFmtId="0" fontId="24" fillId="34" borderId="67" xfId="0" applyFont="1" applyFill="1" applyBorder="1" applyAlignment="1">
      <alignment vertical="center" wrapText="1"/>
    </xf>
    <xf numFmtId="176" fontId="24" fillId="34" borderId="72" xfId="0" applyNumberFormat="1" applyFont="1" applyFill="1" applyBorder="1" applyAlignment="1">
      <alignment vertical="center" shrinkToFit="1"/>
    </xf>
    <xf numFmtId="176" fontId="24" fillId="0" borderId="72" xfId="0" applyNumberFormat="1" applyFont="1" applyBorder="1" applyAlignment="1">
      <alignment vertical="center" shrinkToFit="1"/>
    </xf>
    <xf numFmtId="176" fontId="24" fillId="0" borderId="65" xfId="0" applyNumberFormat="1" applyFont="1" applyBorder="1" applyAlignment="1">
      <alignment vertical="center" shrinkToFit="1"/>
    </xf>
    <xf numFmtId="0" fontId="24" fillId="0" borderId="68" xfId="0" applyFont="1" applyBorder="1" applyAlignment="1">
      <alignment horizontal="right" vertical="center" wrapText="1"/>
    </xf>
    <xf numFmtId="176" fontId="24" fillId="0" borderId="73" xfId="0" applyNumberFormat="1" applyFont="1" applyBorder="1" applyAlignment="1">
      <alignment vertical="center" shrinkToFit="1"/>
    </xf>
    <xf numFmtId="176" fontId="24" fillId="0" borderId="64" xfId="0" applyNumberFormat="1" applyFont="1" applyBorder="1" applyAlignment="1">
      <alignment vertical="center" shrinkToFit="1"/>
    </xf>
    <xf numFmtId="0" fontId="33" fillId="0" borderId="0" xfId="0" applyFont="1">
      <alignment vertical="center"/>
    </xf>
    <xf numFmtId="0" fontId="33" fillId="0" borderId="0" xfId="0" applyFont="1" applyAlignment="1">
      <alignment vertical="center" wrapText="1"/>
    </xf>
    <xf numFmtId="0" fontId="34" fillId="0" borderId="0" xfId="0" applyFont="1">
      <alignment vertical="center"/>
    </xf>
    <xf numFmtId="0" fontId="35" fillId="0" borderId="0" xfId="0" applyFont="1">
      <alignment vertical="center"/>
    </xf>
    <xf numFmtId="0" fontId="24" fillId="0" borderId="7" xfId="0" applyFont="1" applyBorder="1" applyAlignment="1">
      <alignment vertical="center" wrapText="1"/>
    </xf>
    <xf numFmtId="0" fontId="24" fillId="0" borderId="5" xfId="0" applyFont="1" applyBorder="1" applyAlignment="1">
      <alignment vertical="center" wrapText="1"/>
    </xf>
    <xf numFmtId="0" fontId="24" fillId="0" borderId="5" xfId="0" applyFont="1" applyBorder="1" applyAlignment="1">
      <alignment horizontal="right" vertical="center" wrapText="1"/>
    </xf>
    <xf numFmtId="0" fontId="24" fillId="0" borderId="7" xfId="0" applyFont="1" applyBorder="1">
      <alignment vertical="center"/>
    </xf>
    <xf numFmtId="0" fontId="24" fillId="0" borderId="5" xfId="0" applyFont="1" applyBorder="1" applyAlignment="1">
      <alignment horizontal="right" vertical="center"/>
    </xf>
    <xf numFmtId="0" fontId="24" fillId="0" borderId="5" xfId="0" applyFont="1" applyBorder="1">
      <alignment vertical="center"/>
    </xf>
    <xf numFmtId="176" fontId="24" fillId="0" borderId="7" xfId="0" applyNumberFormat="1" applyFont="1" applyBorder="1" applyAlignment="1">
      <alignment vertical="center" wrapText="1"/>
    </xf>
    <xf numFmtId="176" fontId="24" fillId="0" borderId="0" xfId="0" applyNumberFormat="1" applyFont="1" applyAlignment="1">
      <alignment vertical="center" wrapText="1"/>
    </xf>
    <xf numFmtId="176" fontId="24" fillId="0" borderId="5" xfId="0" applyNumberFormat="1" applyFont="1" applyBorder="1" applyAlignment="1">
      <alignment vertical="center" wrapText="1"/>
    </xf>
    <xf numFmtId="176" fontId="24" fillId="0" borderId="7" xfId="0" applyNumberFormat="1" applyFont="1" applyBorder="1">
      <alignment vertical="center"/>
    </xf>
    <xf numFmtId="176" fontId="24" fillId="0" borderId="0" xfId="0" applyNumberFormat="1" applyFont="1">
      <alignment vertical="center"/>
    </xf>
    <xf numFmtId="176" fontId="24" fillId="0" borderId="5" xfId="0" applyNumberFormat="1" applyFont="1" applyBorder="1">
      <alignment vertical="center"/>
    </xf>
    <xf numFmtId="0" fontId="24" fillId="0" borderId="4" xfId="0" applyFont="1" applyBorder="1" applyAlignment="1">
      <alignment vertical="center" wrapText="1"/>
    </xf>
    <xf numFmtId="0" fontId="24" fillId="0" borderId="6" xfId="0" applyFont="1" applyBorder="1" applyAlignment="1">
      <alignment vertical="center" wrapText="1"/>
    </xf>
    <xf numFmtId="176" fontId="24" fillId="0" borderId="4" xfId="0" applyNumberFormat="1" applyFont="1" applyBorder="1" applyAlignment="1">
      <alignment vertical="center" wrapText="1"/>
    </xf>
    <xf numFmtId="176" fontId="24" fillId="0" borderId="8" xfId="0" applyNumberFormat="1" applyFont="1" applyBorder="1" applyAlignment="1">
      <alignment vertical="center" wrapText="1"/>
    </xf>
    <xf numFmtId="176" fontId="24" fillId="0" borderId="6" xfId="0" applyNumberFormat="1" applyFont="1" applyBorder="1" applyAlignment="1">
      <alignment vertical="center" wrapText="1"/>
    </xf>
    <xf numFmtId="176" fontId="24" fillId="0" borderId="4" xfId="0" applyNumberFormat="1" applyFont="1" applyBorder="1">
      <alignment vertical="center"/>
    </xf>
    <xf numFmtId="176" fontId="24" fillId="0" borderId="8" xfId="0" applyNumberFormat="1" applyFont="1" applyBorder="1">
      <alignment vertical="center"/>
    </xf>
    <xf numFmtId="176" fontId="24" fillId="0" borderId="6" xfId="0" applyNumberFormat="1" applyFont="1" applyBorder="1">
      <alignment vertical="center"/>
    </xf>
    <xf numFmtId="0" fontId="24" fillId="0" borderId="4" xfId="0" applyFont="1" applyBorder="1">
      <alignment vertical="center"/>
    </xf>
    <xf numFmtId="0" fontId="24" fillId="0" borderId="8" xfId="0" applyFont="1" applyBorder="1">
      <alignment vertical="center"/>
    </xf>
    <xf numFmtId="0" fontId="24" fillId="0" borderId="6" xfId="0" applyFont="1" applyBorder="1">
      <alignment vertical="center"/>
    </xf>
    <xf numFmtId="0" fontId="24" fillId="0" borderId="3" xfId="0" applyFont="1" applyBorder="1" applyAlignment="1">
      <alignment vertical="center" wrapText="1"/>
    </xf>
    <xf numFmtId="0" fontId="24" fillId="0" borderId="1" xfId="0" applyFont="1" applyBorder="1" applyAlignment="1">
      <alignment vertical="center" wrapText="1"/>
    </xf>
    <xf numFmtId="0" fontId="24" fillId="0" borderId="2" xfId="0" applyFont="1" applyBorder="1" applyAlignment="1">
      <alignment vertical="center" wrapText="1"/>
    </xf>
    <xf numFmtId="0" fontId="24" fillId="0" borderId="13" xfId="0" applyFont="1" applyBorder="1" applyAlignment="1">
      <alignment vertical="center" wrapText="1"/>
    </xf>
    <xf numFmtId="0" fontId="24" fillId="0" borderId="10" xfId="0" applyFont="1" applyBorder="1" applyAlignment="1">
      <alignment vertical="center" wrapText="1"/>
    </xf>
    <xf numFmtId="0" fontId="24" fillId="34" borderId="5" xfId="0" applyFont="1" applyFill="1" applyBorder="1">
      <alignment vertical="center"/>
    </xf>
    <xf numFmtId="0" fontId="24" fillId="34" borderId="8" xfId="0" applyFont="1" applyFill="1" applyBorder="1" applyAlignment="1">
      <alignment vertical="center" wrapText="1"/>
    </xf>
    <xf numFmtId="0" fontId="24" fillId="34" borderId="6" xfId="0" applyFont="1" applyFill="1" applyBorder="1">
      <alignment vertical="center"/>
    </xf>
    <xf numFmtId="0" fontId="24" fillId="0" borderId="1" xfId="0" applyFont="1" applyBorder="1">
      <alignment vertical="center"/>
    </xf>
    <xf numFmtId="0" fontId="24" fillId="0" borderId="7" xfId="0" applyFont="1" applyBorder="1" applyAlignment="1">
      <alignment horizontal="right" vertical="center"/>
    </xf>
    <xf numFmtId="0" fontId="24" fillId="0" borderId="0" xfId="0" applyFont="1" applyAlignment="1">
      <alignment horizontal="right" vertical="center"/>
    </xf>
    <xf numFmtId="0" fontId="24" fillId="0" borderId="11" xfId="0" applyFont="1" applyBorder="1" applyAlignment="1">
      <alignment horizontal="right" vertical="center"/>
    </xf>
    <xf numFmtId="0" fontId="24" fillId="0" borderId="9" xfId="0" applyFont="1" applyBorder="1" applyAlignment="1">
      <alignment horizontal="right" vertical="center"/>
    </xf>
    <xf numFmtId="0" fontId="24" fillId="0" borderId="14" xfId="0" applyFont="1" applyBorder="1" applyAlignment="1">
      <alignment horizontal="right" vertical="center"/>
    </xf>
    <xf numFmtId="0" fontId="24" fillId="0" borderId="11" xfId="0" applyFont="1" applyBorder="1">
      <alignment vertical="center"/>
    </xf>
    <xf numFmtId="0" fontId="24" fillId="0" borderId="9" xfId="0" applyFont="1" applyBorder="1">
      <alignment vertical="center"/>
    </xf>
    <xf numFmtId="0" fontId="24" fillId="0" borderId="14" xfId="0" applyFont="1" applyBorder="1">
      <alignment vertical="center"/>
    </xf>
    <xf numFmtId="176" fontId="24" fillId="33" borderId="1" xfId="0" applyNumberFormat="1" applyFont="1" applyFill="1" applyBorder="1" applyAlignment="1">
      <alignment vertical="center" shrinkToFit="1"/>
    </xf>
    <xf numFmtId="179" fontId="24" fillId="33" borderId="11" xfId="0" applyNumberFormat="1" applyFont="1" applyFill="1" applyBorder="1" applyAlignment="1">
      <alignment vertical="center" shrinkToFit="1"/>
    </xf>
    <xf numFmtId="179" fontId="24" fillId="33" borderId="14" xfId="0" applyNumberFormat="1" applyFont="1" applyFill="1" applyBorder="1" applyAlignment="1">
      <alignment vertical="center" shrinkToFit="1"/>
    </xf>
    <xf numFmtId="0" fontId="24" fillId="0" borderId="1" xfId="0" applyFont="1" applyBorder="1" applyAlignment="1">
      <alignment horizontal="right" vertical="top"/>
    </xf>
    <xf numFmtId="0" fontId="24" fillId="0" borderId="17" xfId="0" applyFont="1" applyBorder="1">
      <alignment vertical="center"/>
    </xf>
    <xf numFmtId="0" fontId="24" fillId="0" borderId="2" xfId="0" applyFont="1" applyBorder="1">
      <alignment vertical="center"/>
    </xf>
    <xf numFmtId="0" fontId="24" fillId="0" borderId="10" xfId="0" applyFont="1" applyBorder="1">
      <alignment vertical="center"/>
    </xf>
    <xf numFmtId="0" fontId="24" fillId="0" borderId="12" xfId="0" applyFont="1" applyBorder="1">
      <alignment vertical="center"/>
    </xf>
    <xf numFmtId="0" fontId="24" fillId="0" borderId="15" xfId="0" applyFont="1" applyBorder="1">
      <alignment vertical="center"/>
    </xf>
    <xf numFmtId="0" fontId="30" fillId="34" borderId="0" xfId="0" applyFont="1" applyFill="1" applyAlignment="1">
      <alignment horizontal="left" vertical="center"/>
    </xf>
    <xf numFmtId="0" fontId="33" fillId="34" borderId="21" xfId="0" applyFont="1" applyFill="1" applyBorder="1">
      <alignment vertical="center"/>
    </xf>
    <xf numFmtId="49" fontId="24" fillId="0" borderId="0" xfId="0" applyNumberFormat="1" applyFont="1" applyAlignment="1">
      <alignment vertical="top"/>
    </xf>
    <xf numFmtId="0" fontId="24" fillId="0" borderId="0" xfId="0" applyFont="1" applyAlignment="1">
      <alignment vertical="top" wrapText="1"/>
    </xf>
    <xf numFmtId="0" fontId="24" fillId="34" borderId="0" xfId="0" applyFont="1" applyFill="1">
      <alignment vertical="center"/>
    </xf>
    <xf numFmtId="0" fontId="24" fillId="0" borderId="80" xfId="0" applyFont="1" applyBorder="1" applyAlignment="1">
      <alignment horizontal="center" vertical="center" wrapText="1"/>
    </xf>
    <xf numFmtId="183" fontId="24" fillId="0" borderId="81" xfId="0" applyNumberFormat="1" applyFont="1" applyBorder="1" applyAlignment="1">
      <alignment horizontal="center" vertical="center" wrapText="1"/>
    </xf>
    <xf numFmtId="0" fontId="24" fillId="0" borderId="61" xfId="0" applyFont="1" applyBorder="1" applyAlignment="1">
      <alignment vertical="top" wrapText="1"/>
    </xf>
    <xf numFmtId="0" fontId="24" fillId="0" borderId="82" xfId="0" applyFont="1" applyBorder="1" applyAlignment="1">
      <alignment horizontal="right" vertical="top" wrapText="1"/>
    </xf>
    <xf numFmtId="176" fontId="24" fillId="0" borderId="83" xfId="0" applyNumberFormat="1" applyFont="1" applyBorder="1" applyAlignment="1">
      <alignment vertical="center" shrinkToFit="1"/>
    </xf>
    <xf numFmtId="176" fontId="24" fillId="34" borderId="84" xfId="0" applyNumberFormat="1" applyFont="1" applyFill="1" applyBorder="1" applyAlignment="1">
      <alignment vertical="center" shrinkToFit="1"/>
    </xf>
    <xf numFmtId="12" fontId="25" fillId="0" borderId="0" xfId="0" applyNumberFormat="1" applyFont="1" applyAlignment="1">
      <alignment horizontal="center" vertical="center"/>
    </xf>
    <xf numFmtId="176" fontId="24" fillId="34" borderId="85" xfId="0" applyNumberFormat="1" applyFont="1" applyFill="1" applyBorder="1" applyAlignment="1">
      <alignment vertical="center" shrinkToFit="1"/>
    </xf>
    <xf numFmtId="0" fontId="24" fillId="0" borderId="68" xfId="0" applyFont="1" applyBorder="1" applyAlignment="1">
      <alignment horizontal="right" vertical="center" shrinkToFit="1"/>
    </xf>
    <xf numFmtId="176" fontId="24" fillId="0" borderId="86" xfId="0" applyNumberFormat="1" applyFont="1" applyBorder="1" applyAlignment="1">
      <alignment vertical="center" shrinkToFit="1"/>
    </xf>
    <xf numFmtId="0" fontId="24" fillId="0" borderId="0" xfId="0" applyFont="1" applyAlignment="1">
      <alignment horizontal="left" vertical="center"/>
    </xf>
    <xf numFmtId="0" fontId="5" fillId="34" borderId="0" xfId="0" applyFont="1" applyFill="1">
      <alignment vertical="center"/>
    </xf>
    <xf numFmtId="177" fontId="5" fillId="34" borderId="0" xfId="0" applyNumberFormat="1" applyFont="1" applyFill="1" applyAlignment="1">
      <alignment horizontal="right" vertical="center" shrinkToFit="1"/>
    </xf>
    <xf numFmtId="0" fontId="5" fillId="34" borderId="0" xfId="0" applyFont="1" applyFill="1" applyAlignment="1">
      <alignment horizontal="distributed" vertical="center"/>
    </xf>
    <xf numFmtId="58" fontId="5" fillId="34" borderId="0" xfId="0" applyNumberFormat="1" applyFont="1" applyFill="1" applyAlignment="1">
      <alignment horizontal="distributed" vertical="center"/>
    </xf>
    <xf numFmtId="58" fontId="5" fillId="0" borderId="0" xfId="0" applyNumberFormat="1" applyFont="1" applyAlignment="1">
      <alignment horizontal="distributed" vertical="center"/>
    </xf>
    <xf numFmtId="0" fontId="5" fillId="0" borderId="0" xfId="0" applyFont="1" applyAlignment="1">
      <alignment horizontal="distributed" vertical="center"/>
    </xf>
    <xf numFmtId="0" fontId="5" fillId="34" borderId="0" xfId="0" applyFont="1" applyFill="1" applyAlignment="1">
      <alignment horizontal="right" vertical="center"/>
    </xf>
    <xf numFmtId="0" fontId="5" fillId="34" borderId="0" xfId="0" applyFont="1" applyFill="1" applyAlignment="1">
      <alignment horizontal="center" vertical="center"/>
    </xf>
    <xf numFmtId="0" fontId="5" fillId="0" borderId="0" xfId="0" applyFont="1" applyAlignment="1">
      <alignment vertical="center" wrapText="1"/>
    </xf>
    <xf numFmtId="0" fontId="25" fillId="0" borderId="0" xfId="0" applyFont="1" applyAlignment="1">
      <alignment horizontal="center" vertical="center"/>
    </xf>
    <xf numFmtId="0" fontId="24" fillId="0" borderId="75"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30" xfId="0" applyFont="1" applyBorder="1" applyAlignment="1">
      <alignment horizontal="center" vertical="center" wrapText="1"/>
    </xf>
    <xf numFmtId="0" fontId="24" fillId="34" borderId="28" xfId="0" applyFont="1" applyFill="1" applyBorder="1" applyAlignment="1">
      <alignment horizontal="center" vertical="center" wrapText="1"/>
    </xf>
    <xf numFmtId="0" fontId="24" fillId="34" borderId="19" xfId="0" applyFont="1" applyFill="1" applyBorder="1" applyAlignment="1">
      <alignment horizontal="center" vertical="center" wrapText="1"/>
    </xf>
    <xf numFmtId="0" fontId="24" fillId="34" borderId="21" xfId="0" applyFont="1" applyFill="1" applyBorder="1" applyAlignment="1">
      <alignment horizontal="center" vertical="center" wrapText="1"/>
    </xf>
    <xf numFmtId="0" fontId="30" fillId="0" borderId="30" xfId="0" applyFont="1" applyBorder="1" applyAlignment="1">
      <alignment horizontal="center" vertical="center" wrapText="1"/>
    </xf>
    <xf numFmtId="0" fontId="24" fillId="34" borderId="28" xfId="0" applyFont="1" applyFill="1" applyBorder="1" applyAlignment="1">
      <alignment vertical="center" wrapText="1"/>
    </xf>
    <xf numFmtId="0" fontId="24" fillId="34" borderId="19" xfId="0" applyFont="1" applyFill="1" applyBorder="1" applyAlignment="1">
      <alignment vertical="center" wrapText="1"/>
    </xf>
    <xf numFmtId="0" fontId="24" fillId="34" borderId="21" xfId="0" applyFont="1" applyFill="1" applyBorder="1" applyAlignment="1">
      <alignment vertical="center" wrapText="1"/>
    </xf>
    <xf numFmtId="0" fontId="24" fillId="0" borderId="2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1" xfId="0" applyFont="1" applyBorder="1" applyAlignment="1">
      <alignment horizontal="center" vertical="center" wrapText="1"/>
    </xf>
    <xf numFmtId="179" fontId="24" fillId="34" borderId="9" xfId="0" applyNumberFormat="1" applyFont="1" applyFill="1" applyBorder="1" applyAlignment="1">
      <alignment vertical="center" wrapText="1"/>
    </xf>
    <xf numFmtId="179" fontId="24" fillId="34" borderId="17" xfId="0" applyNumberFormat="1" applyFont="1" applyFill="1" applyBorder="1" applyAlignment="1">
      <alignment vertical="center" wrapText="1"/>
    </xf>
    <xf numFmtId="0" fontId="24" fillId="34" borderId="0" xfId="0" applyFont="1" applyFill="1" applyAlignment="1">
      <alignment vertical="center" wrapText="1"/>
    </xf>
    <xf numFmtId="0" fontId="24" fillId="0" borderId="28"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24" fillId="0" borderId="0" xfId="0" applyFont="1" applyAlignment="1">
      <alignment vertical="center" wrapText="1"/>
    </xf>
    <xf numFmtId="0" fontId="24" fillId="0" borderId="9" xfId="0" applyFont="1" applyBorder="1" applyAlignment="1">
      <alignment horizontal="right" vertical="top" wrapText="1"/>
    </xf>
    <xf numFmtId="0" fontId="24" fillId="0" borderId="17" xfId="0" applyFont="1" applyBorder="1" applyAlignment="1">
      <alignment horizontal="right" vertical="top" wrapText="1"/>
    </xf>
    <xf numFmtId="181" fontId="24" fillId="34" borderId="9" xfId="0" applyNumberFormat="1" applyFont="1" applyFill="1" applyBorder="1" applyAlignment="1">
      <alignment horizontal="right" vertical="center" wrapText="1"/>
    </xf>
    <xf numFmtId="181" fontId="24" fillId="34" borderId="0" xfId="0" applyNumberFormat="1" applyFont="1" applyFill="1" applyAlignment="1">
      <alignment horizontal="right" vertical="center" wrapText="1"/>
    </xf>
    <xf numFmtId="181" fontId="24" fillId="34" borderId="17" xfId="0" applyNumberFormat="1" applyFont="1" applyFill="1" applyBorder="1" applyAlignment="1">
      <alignment horizontal="right" vertical="center" wrapText="1"/>
    </xf>
    <xf numFmtId="0" fontId="24" fillId="0" borderId="29" xfId="0" applyFont="1" applyBorder="1" applyAlignment="1">
      <alignment horizontal="center" vertical="center" wrapText="1"/>
    </xf>
    <xf numFmtId="180" fontId="24" fillId="0" borderId="30" xfId="0" applyNumberFormat="1" applyFont="1" applyBorder="1" applyAlignment="1">
      <alignment vertical="center" wrapText="1"/>
    </xf>
    <xf numFmtId="0" fontId="24" fillId="0" borderId="24" xfId="0" applyFont="1" applyBorder="1" applyAlignment="1">
      <alignment vertical="center" wrapText="1"/>
    </xf>
    <xf numFmtId="0" fontId="24" fillId="0" borderId="25" xfId="0" applyFont="1" applyBorder="1" applyAlignment="1">
      <alignment vertical="center" wrapText="1"/>
    </xf>
    <xf numFmtId="0" fontId="24" fillId="0" borderId="26" xfId="0" applyFont="1" applyBorder="1" applyAlignment="1">
      <alignment vertical="center" wrapText="1"/>
    </xf>
    <xf numFmtId="0" fontId="24" fillId="0" borderId="24" xfId="0" applyFont="1" applyBorder="1" applyAlignment="1">
      <alignment horizontal="right" vertical="center" wrapText="1"/>
    </xf>
    <xf numFmtId="0" fontId="24" fillId="0" borderId="25" xfId="0" applyFont="1" applyBorder="1" applyAlignment="1">
      <alignment horizontal="right" vertical="center" wrapText="1"/>
    </xf>
    <xf numFmtId="0" fontId="24" fillId="0" borderId="26" xfId="0" applyFont="1" applyBorder="1" applyAlignment="1">
      <alignment horizontal="right" vertical="center" wrapText="1"/>
    </xf>
    <xf numFmtId="0" fontId="24" fillId="0" borderId="9" xfId="0" applyFont="1" applyBorder="1" applyAlignment="1">
      <alignment vertical="center" wrapText="1"/>
    </xf>
    <xf numFmtId="0" fontId="24" fillId="0" borderId="17" xfId="0" applyFont="1" applyBorder="1" applyAlignment="1">
      <alignment vertical="center" wrapText="1"/>
    </xf>
    <xf numFmtId="181" fontId="24" fillId="0" borderId="9" xfId="0" applyNumberFormat="1" applyFont="1" applyBorder="1" applyAlignment="1">
      <alignment horizontal="right" vertical="center" wrapText="1"/>
    </xf>
    <xf numFmtId="181" fontId="24" fillId="0" borderId="0" xfId="0" applyNumberFormat="1" applyFont="1" applyAlignment="1">
      <alignment horizontal="right" vertical="center" wrapText="1"/>
    </xf>
    <xf numFmtId="181" fontId="24" fillId="0" borderId="17" xfId="0" applyNumberFormat="1" applyFont="1" applyBorder="1" applyAlignment="1">
      <alignment horizontal="right" vertical="center" wrapText="1"/>
    </xf>
    <xf numFmtId="0" fontId="24" fillId="34" borderId="9" xfId="0" applyFont="1" applyFill="1" applyBorder="1" applyAlignment="1">
      <alignment vertical="center" wrapText="1"/>
    </xf>
    <xf numFmtId="0" fontId="24" fillId="34" borderId="17" xfId="0" applyFont="1" applyFill="1" applyBorder="1" applyAlignment="1">
      <alignment vertical="center" wrapText="1"/>
    </xf>
    <xf numFmtId="180" fontId="24" fillId="34" borderId="9" xfId="0" applyNumberFormat="1" applyFont="1" applyFill="1" applyBorder="1" applyAlignment="1">
      <alignment vertical="center" wrapText="1"/>
    </xf>
    <xf numFmtId="180" fontId="24" fillId="34" borderId="17" xfId="0" applyNumberFormat="1" applyFont="1" applyFill="1" applyBorder="1" applyAlignment="1">
      <alignment vertical="center" wrapText="1"/>
    </xf>
    <xf numFmtId="180" fontId="24" fillId="0" borderId="28" xfId="0" applyNumberFormat="1" applyFont="1" applyBorder="1" applyAlignment="1">
      <alignment vertical="center" wrapText="1"/>
    </xf>
    <xf numFmtId="180" fontId="24" fillId="0" borderId="21" xfId="0" applyNumberFormat="1" applyFont="1" applyBorder="1" applyAlignment="1">
      <alignment vertical="center" wrapText="1"/>
    </xf>
    <xf numFmtId="0" fontId="24" fillId="0" borderId="30" xfId="0" applyFont="1" applyBorder="1" applyAlignment="1">
      <alignment horizontal="left" vertical="center" wrapText="1"/>
    </xf>
    <xf numFmtId="179" fontId="24" fillId="0" borderId="30" xfId="0" applyNumberFormat="1" applyFont="1" applyBorder="1" applyAlignment="1">
      <alignment vertical="center" wrapText="1"/>
    </xf>
    <xf numFmtId="0" fontId="24" fillId="0" borderId="24" xfId="0" applyFont="1" applyBorder="1" applyAlignment="1">
      <alignment horizontal="right" vertical="top" wrapText="1"/>
    </xf>
    <xf numFmtId="0" fontId="24" fillId="0" borderId="26" xfId="0" applyFont="1" applyBorder="1" applyAlignment="1">
      <alignment horizontal="right" vertical="top" wrapText="1"/>
    </xf>
    <xf numFmtId="0" fontId="24" fillId="0" borderId="9" xfId="0" applyFont="1" applyBorder="1" applyAlignment="1">
      <alignment horizontal="center" vertical="center" textRotation="255" wrapText="1"/>
    </xf>
    <xf numFmtId="0" fontId="24" fillId="0" borderId="9" xfId="0" applyFont="1" applyBorder="1" applyAlignment="1">
      <alignment horizontal="center" vertical="center" wrapText="1"/>
    </xf>
    <xf numFmtId="0" fontId="24" fillId="0" borderId="17" xfId="0" applyFont="1" applyBorder="1" applyAlignment="1">
      <alignment horizontal="center" vertical="center" wrapText="1"/>
    </xf>
    <xf numFmtId="0" fontId="24" fillId="34" borderId="9" xfId="0" applyFont="1" applyFill="1" applyBorder="1" applyAlignment="1">
      <alignment horizontal="center" vertical="center" wrapText="1"/>
    </xf>
    <xf numFmtId="0" fontId="24" fillId="34" borderId="17" xfId="0" applyFont="1" applyFill="1" applyBorder="1" applyAlignment="1">
      <alignment horizontal="center" vertical="center" wrapText="1"/>
    </xf>
    <xf numFmtId="0" fontId="32" fillId="34" borderId="24" xfId="0" applyFont="1" applyFill="1" applyBorder="1" applyAlignment="1">
      <alignment vertical="center" wrapText="1"/>
    </xf>
    <xf numFmtId="0" fontId="32" fillId="34" borderId="25" xfId="0" applyFont="1" applyFill="1" applyBorder="1" applyAlignment="1">
      <alignment vertical="center" wrapText="1"/>
    </xf>
    <xf numFmtId="0" fontId="32" fillId="34" borderId="26" xfId="0" applyFont="1" applyFill="1" applyBorder="1" applyAlignment="1">
      <alignment vertical="center" wrapText="1"/>
    </xf>
    <xf numFmtId="0" fontId="32" fillId="34" borderId="9" xfId="0" applyFont="1" applyFill="1" applyBorder="1" applyAlignment="1">
      <alignment vertical="center" wrapText="1"/>
    </xf>
    <xf numFmtId="0" fontId="32" fillId="34" borderId="0" xfId="0" applyFont="1" applyFill="1" applyAlignment="1">
      <alignment vertical="center" wrapText="1"/>
    </xf>
    <xf numFmtId="0" fontId="32" fillId="34" borderId="17" xfId="0" applyFont="1" applyFill="1" applyBorder="1" applyAlignment="1">
      <alignment vertical="center" wrapText="1"/>
    </xf>
    <xf numFmtId="0" fontId="32" fillId="34" borderId="18" xfId="0" applyFont="1" applyFill="1" applyBorder="1" applyAlignment="1">
      <alignment vertical="center" wrapText="1"/>
    </xf>
    <xf numFmtId="0" fontId="32" fillId="34" borderId="31" xfId="0" applyFont="1" applyFill="1" applyBorder="1" applyAlignment="1">
      <alignment vertical="center" wrapText="1"/>
    </xf>
    <xf numFmtId="0" fontId="32" fillId="34" borderId="22" xfId="0" applyFont="1" applyFill="1" applyBorder="1" applyAlignment="1">
      <alignment vertical="center" wrapText="1"/>
    </xf>
    <xf numFmtId="0" fontId="32" fillId="0" borderId="0" xfId="0" applyFont="1" applyAlignment="1">
      <alignment horizontal="center" vertical="center" wrapText="1"/>
    </xf>
    <xf numFmtId="181" fontId="24" fillId="0" borderId="28" xfId="0" applyNumberFormat="1" applyFont="1" applyBorder="1" applyAlignment="1">
      <alignment vertical="center" wrapText="1"/>
    </xf>
    <xf numFmtId="181" fontId="24" fillId="0" borderId="19" xfId="0" applyNumberFormat="1" applyFont="1" applyBorder="1" applyAlignment="1">
      <alignment vertical="center" wrapText="1"/>
    </xf>
    <xf numFmtId="181" fontId="24" fillId="0" borderId="21" xfId="0" applyNumberFormat="1" applyFont="1" applyBorder="1" applyAlignment="1">
      <alignment vertical="center" wrapText="1"/>
    </xf>
    <xf numFmtId="0" fontId="32" fillId="0" borderId="0" xfId="0" applyFont="1" applyAlignment="1">
      <alignment vertical="center" wrapText="1"/>
    </xf>
    <xf numFmtId="0" fontId="31" fillId="0" borderId="28" xfId="0" applyFont="1" applyBorder="1" applyAlignment="1">
      <alignment horizontal="center" vertical="center" shrinkToFit="1"/>
    </xf>
    <xf numFmtId="0" fontId="31" fillId="0" borderId="21" xfId="0" applyFont="1" applyBorder="1" applyAlignment="1">
      <alignment horizontal="center" vertical="center" shrinkToFit="1"/>
    </xf>
    <xf numFmtId="0" fontId="24" fillId="0" borderId="30" xfId="0" applyFont="1" applyBorder="1" applyAlignment="1">
      <alignment vertical="center" wrapText="1"/>
    </xf>
    <xf numFmtId="0" fontId="24" fillId="0" borderId="28" xfId="0" applyFont="1" applyBorder="1" applyAlignment="1">
      <alignment horizontal="left" vertical="center" wrapText="1"/>
    </xf>
    <xf numFmtId="0" fontId="24" fillId="0" borderId="19" xfId="0" applyFont="1" applyBorder="1" applyAlignment="1">
      <alignment horizontal="left" vertical="center" wrapText="1"/>
    </xf>
    <xf numFmtId="0" fontId="24" fillId="34" borderId="30" xfId="0" applyFont="1" applyFill="1" applyBorder="1" applyAlignment="1">
      <alignment vertical="center" wrapText="1"/>
    </xf>
    <xf numFmtId="0" fontId="24" fillId="0" borderId="9" xfId="0" applyFont="1" applyBorder="1" applyAlignment="1">
      <alignment horizontal="right" vertical="center" wrapText="1"/>
    </xf>
    <xf numFmtId="0" fontId="24" fillId="0" borderId="0" xfId="0" applyFont="1" applyAlignment="1">
      <alignment horizontal="right" vertical="center" wrapText="1"/>
    </xf>
    <xf numFmtId="0" fontId="24" fillId="0" borderId="18" xfId="0" applyFont="1" applyBorder="1" applyAlignment="1">
      <alignment horizontal="right" vertical="center" wrapText="1"/>
    </xf>
    <xf numFmtId="0" fontId="24" fillId="0" borderId="31" xfId="0" applyFont="1" applyBorder="1" applyAlignment="1">
      <alignment horizontal="right" vertical="center" wrapText="1"/>
    </xf>
    <xf numFmtId="0" fontId="24" fillId="34" borderId="31" xfId="0" applyFont="1" applyFill="1" applyBorder="1" applyAlignment="1">
      <alignment vertical="center" wrapText="1"/>
    </xf>
    <xf numFmtId="0" fontId="24" fillId="34" borderId="19" xfId="0" applyFont="1" applyFill="1" applyBorder="1" applyAlignment="1">
      <alignment horizontal="right" vertical="center" wrapText="1"/>
    </xf>
    <xf numFmtId="0" fontId="24" fillId="0" borderId="11" xfId="0" applyFont="1" applyBorder="1" applyAlignment="1">
      <alignment horizontal="center" vertical="center" textRotation="255" wrapText="1"/>
    </xf>
    <xf numFmtId="0" fontId="25" fillId="0" borderId="0" xfId="0" applyFont="1" applyAlignment="1">
      <alignment vertical="center" wrapText="1"/>
    </xf>
    <xf numFmtId="176" fontId="24" fillId="33" borderId="7" xfId="0" applyNumberFormat="1" applyFont="1" applyFill="1" applyBorder="1" applyAlignment="1">
      <alignment vertical="center" shrinkToFit="1"/>
    </xf>
    <xf numFmtId="176" fontId="24" fillId="33" borderId="0" xfId="0" applyNumberFormat="1" applyFont="1" applyFill="1" applyAlignment="1">
      <alignment vertical="center" shrinkToFit="1"/>
    </xf>
    <xf numFmtId="176" fontId="24" fillId="33" borderId="17" xfId="0" applyNumberFormat="1" applyFont="1" applyFill="1" applyBorder="1" applyAlignment="1">
      <alignment vertical="center" shrinkToFit="1"/>
    </xf>
    <xf numFmtId="176" fontId="24" fillId="33" borderId="9" xfId="0" applyNumberFormat="1" applyFont="1" applyFill="1" applyBorder="1" applyAlignment="1">
      <alignment vertical="center" shrinkToFit="1"/>
    </xf>
    <xf numFmtId="0" fontId="24" fillId="33" borderId="7" xfId="0" applyFont="1" applyFill="1" applyBorder="1">
      <alignment vertical="center"/>
    </xf>
    <xf numFmtId="0" fontId="24" fillId="33" borderId="0" xfId="0" applyFont="1" applyFill="1">
      <alignment vertical="center"/>
    </xf>
    <xf numFmtId="0" fontId="24" fillId="33" borderId="5" xfId="0" applyFont="1" applyFill="1" applyBorder="1">
      <alignment vertical="center"/>
    </xf>
    <xf numFmtId="0" fontId="35" fillId="0" borderId="0" xfId="0" applyFont="1" applyAlignment="1">
      <alignment vertical="center" wrapText="1"/>
    </xf>
    <xf numFmtId="182" fontId="24" fillId="34" borderId="0" xfId="0" applyNumberFormat="1" applyFont="1" applyFill="1" applyAlignment="1">
      <alignment horizontal="right" vertical="center"/>
    </xf>
    <xf numFmtId="0" fontId="24" fillId="34" borderId="38" xfId="0" applyFont="1" applyFill="1" applyBorder="1" applyAlignment="1">
      <alignment horizontal="left" vertical="center" wrapText="1"/>
    </xf>
    <xf numFmtId="0" fontId="24" fillId="34" borderId="39" xfId="0" applyFont="1" applyFill="1" applyBorder="1" applyAlignment="1">
      <alignment horizontal="left" vertical="center" wrapText="1"/>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39" xfId="0" applyFont="1" applyBorder="1" applyAlignment="1">
      <alignment horizontal="center" vertical="center"/>
    </xf>
    <xf numFmtId="0" fontId="24" fillId="0" borderId="4" xfId="0" applyFont="1" applyBorder="1" applyAlignment="1">
      <alignment horizontal="center" vertical="center"/>
    </xf>
    <xf numFmtId="0" fontId="24" fillId="0" borderId="8" xfId="0" applyFont="1" applyBorder="1" applyAlignment="1">
      <alignment horizontal="center" vertical="center"/>
    </xf>
    <xf numFmtId="0" fontId="24" fillId="0" borderId="6" xfId="0" applyFont="1" applyBorder="1" applyAlignment="1">
      <alignment horizontal="center" vertical="center"/>
    </xf>
    <xf numFmtId="0" fontId="24" fillId="0" borderId="43" xfId="0" applyFont="1" applyBorder="1" applyAlignment="1">
      <alignment horizontal="center" vertical="center" wrapText="1"/>
    </xf>
    <xf numFmtId="0" fontId="24" fillId="0" borderId="20" xfId="0" applyFont="1" applyBorder="1" applyAlignment="1">
      <alignment horizontal="center" vertical="center" wrapText="1"/>
    </xf>
    <xf numFmtId="0" fontId="35" fillId="0" borderId="13" xfId="0" applyFont="1" applyBorder="1" applyAlignment="1">
      <alignment vertical="center" shrinkToFit="1"/>
    </xf>
    <xf numFmtId="0" fontId="35" fillId="0" borderId="10" xfId="0" applyFont="1" applyBorder="1" applyAlignment="1">
      <alignment vertical="center" shrinkToFit="1"/>
    </xf>
    <xf numFmtId="0" fontId="35" fillId="0" borderId="12" xfId="0" applyFont="1" applyBorder="1" applyAlignment="1">
      <alignment vertical="center" shrinkToFit="1"/>
    </xf>
    <xf numFmtId="0" fontId="24" fillId="0" borderId="27" xfId="0" applyFont="1" applyBorder="1" applyAlignment="1">
      <alignment horizontal="center" vertical="center"/>
    </xf>
    <xf numFmtId="0" fontId="24" fillId="0" borderId="45" xfId="0" applyFont="1" applyBorder="1" applyAlignment="1">
      <alignment horizontal="center" vertical="center"/>
    </xf>
    <xf numFmtId="0" fontId="24" fillId="0" borderId="46" xfId="0" applyFont="1" applyBorder="1" applyAlignment="1">
      <alignment horizontal="center" vertical="center"/>
    </xf>
    <xf numFmtId="0" fontId="35" fillId="0" borderId="16" xfId="0" applyFont="1" applyBorder="1" applyAlignment="1">
      <alignment vertical="center" shrinkToFit="1"/>
    </xf>
    <xf numFmtId="0" fontId="35" fillId="0" borderId="15" xfId="0" applyFont="1" applyBorder="1" applyAlignment="1">
      <alignment vertical="center" shrinkToFit="1"/>
    </xf>
    <xf numFmtId="0" fontId="24" fillId="0" borderId="47" xfId="0" applyFont="1" applyBorder="1" applyAlignment="1">
      <alignment horizontal="center" vertical="center"/>
    </xf>
    <xf numFmtId="0" fontId="24" fillId="0" borderId="48" xfId="0" applyFont="1" applyBorder="1" applyAlignment="1">
      <alignment horizontal="center" vertical="center"/>
    </xf>
    <xf numFmtId="0" fontId="35" fillId="0" borderId="4" xfId="0" applyFont="1" applyBorder="1" applyAlignment="1">
      <alignment vertical="center" shrinkToFit="1"/>
    </xf>
    <xf numFmtId="0" fontId="35" fillId="0" borderId="8" xfId="0" applyFont="1" applyBorder="1" applyAlignment="1">
      <alignment vertical="center" shrinkToFit="1"/>
    </xf>
    <xf numFmtId="0" fontId="35" fillId="0" borderId="6" xfId="0" applyFont="1" applyBorder="1" applyAlignment="1">
      <alignment vertical="center" shrinkToFit="1"/>
    </xf>
    <xf numFmtId="0" fontId="24" fillId="0" borderId="47"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43" xfId="0" applyFont="1" applyBorder="1" applyAlignment="1">
      <alignment horizontal="center" vertical="center"/>
    </xf>
    <xf numFmtId="0" fontId="24" fillId="0" borderId="44" xfId="0" applyFont="1" applyBorder="1" applyAlignment="1">
      <alignment horizontal="center" vertical="center"/>
    </xf>
    <xf numFmtId="0" fontId="24" fillId="0" borderId="20" xfId="0" applyFont="1" applyBorder="1" applyAlignment="1">
      <alignment horizontal="center" vertical="center"/>
    </xf>
    <xf numFmtId="0" fontId="24" fillId="0" borderId="44" xfId="0" applyFont="1" applyBorder="1" applyAlignment="1">
      <alignment horizontal="center" vertical="center" wrapText="1"/>
    </xf>
    <xf numFmtId="0" fontId="24" fillId="34" borderId="7" xfId="0" applyFont="1" applyFill="1" applyBorder="1" applyAlignment="1">
      <alignment horizontal="distributed" vertical="center" wrapText="1"/>
    </xf>
    <xf numFmtId="0" fontId="24" fillId="34" borderId="5" xfId="0" applyFont="1" applyFill="1" applyBorder="1" applyAlignment="1">
      <alignment horizontal="distributed" vertical="center" wrapText="1"/>
    </xf>
    <xf numFmtId="0" fontId="24" fillId="0" borderId="7"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179" fontId="24" fillId="34" borderId="7" xfId="0" applyNumberFormat="1" applyFont="1" applyFill="1" applyBorder="1" applyAlignment="1">
      <alignment vertical="center" shrinkToFit="1"/>
    </xf>
    <xf numFmtId="179" fontId="24" fillId="34" borderId="0" xfId="0" applyNumberFormat="1" applyFont="1" applyFill="1" applyAlignment="1">
      <alignment vertical="center" shrinkToFit="1"/>
    </xf>
    <xf numFmtId="179" fontId="24" fillId="34" borderId="5" xfId="0" applyNumberFormat="1" applyFont="1" applyFill="1" applyBorder="1" applyAlignment="1">
      <alignment vertical="center" shrinkToFit="1"/>
    </xf>
    <xf numFmtId="176" fontId="24" fillId="34" borderId="7" xfId="0" applyNumberFormat="1" applyFont="1" applyFill="1" applyBorder="1" applyAlignment="1">
      <alignment vertical="center" shrinkToFit="1"/>
    </xf>
    <xf numFmtId="176" fontId="24" fillId="34" borderId="0" xfId="0" applyNumberFormat="1" applyFont="1" applyFill="1" applyAlignment="1">
      <alignment vertical="center" shrinkToFit="1"/>
    </xf>
    <xf numFmtId="176" fontId="24" fillId="34" borderId="5" xfId="0" applyNumberFormat="1" applyFont="1" applyFill="1" applyBorder="1" applyAlignment="1">
      <alignment vertical="center" shrinkToFit="1"/>
    </xf>
    <xf numFmtId="179" fontId="24" fillId="0" borderId="4" xfId="0" applyNumberFormat="1" applyFont="1" applyBorder="1" applyAlignment="1">
      <alignment vertical="center" shrinkToFit="1"/>
    </xf>
    <xf numFmtId="179" fontId="24" fillId="0" borderId="8" xfId="0" applyNumberFormat="1" applyFont="1" applyBorder="1" applyAlignment="1">
      <alignment vertical="center" shrinkToFit="1"/>
    </xf>
    <xf numFmtId="179" fontId="24" fillId="0" borderId="6" xfId="0" applyNumberFormat="1" applyFont="1" applyBorder="1" applyAlignment="1">
      <alignment vertical="center" shrinkToFit="1"/>
    </xf>
    <xf numFmtId="176" fontId="24" fillId="0" borderId="4" xfId="0" applyNumberFormat="1" applyFont="1" applyBorder="1" applyAlignment="1">
      <alignment vertical="center" shrinkToFit="1"/>
    </xf>
    <xf numFmtId="176" fontId="24" fillId="0" borderId="8" xfId="0" applyNumberFormat="1" applyFont="1" applyBorder="1" applyAlignment="1">
      <alignment vertical="center" shrinkToFit="1"/>
    </xf>
    <xf numFmtId="176" fontId="24" fillId="0" borderId="6" xfId="0" applyNumberFormat="1" applyFont="1" applyBorder="1" applyAlignment="1">
      <alignment vertical="center" shrinkToFit="1"/>
    </xf>
    <xf numFmtId="0" fontId="24" fillId="0" borderId="3" xfId="0" applyFont="1" applyBorder="1" applyAlignment="1">
      <alignment horizontal="center" vertical="center"/>
    </xf>
    <xf numFmtId="0" fontId="24" fillId="0" borderId="2" xfId="0" applyFont="1" applyBorder="1" applyAlignment="1">
      <alignment horizontal="center" vertical="center"/>
    </xf>
    <xf numFmtId="0" fontId="24" fillId="0" borderId="32" xfId="0" applyFont="1" applyBorder="1" applyAlignment="1">
      <alignment horizontal="center" vertical="center"/>
    </xf>
    <xf numFmtId="0" fontId="24" fillId="0" borderId="33" xfId="0" applyFont="1" applyBorder="1" applyAlignment="1">
      <alignment horizontal="center" vertical="center"/>
    </xf>
    <xf numFmtId="0" fontId="24" fillId="0" borderId="34" xfId="0" applyFont="1" applyBorder="1" applyAlignment="1">
      <alignment horizontal="center"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0" borderId="40" xfId="0" applyFont="1" applyBorder="1" applyAlignment="1">
      <alignment horizontal="center" vertical="center"/>
    </xf>
    <xf numFmtId="0" fontId="24" fillId="0" borderId="41" xfId="0" applyFont="1" applyBorder="1" applyAlignment="1">
      <alignment horizontal="center" vertical="center"/>
    </xf>
    <xf numFmtId="0" fontId="24" fillId="0" borderId="42" xfId="0" applyFont="1" applyBorder="1" applyAlignment="1">
      <alignment horizontal="center" vertical="center"/>
    </xf>
    <xf numFmtId="0" fontId="33" fillId="34" borderId="0" xfId="0" applyFont="1" applyFill="1" applyAlignment="1">
      <alignment horizontal="left" vertical="center"/>
    </xf>
    <xf numFmtId="0" fontId="33" fillId="34" borderId="0" xfId="0" applyFont="1" applyFill="1" applyAlignment="1">
      <alignment vertical="center" wrapText="1"/>
    </xf>
    <xf numFmtId="0" fontId="24" fillId="34" borderId="24" xfId="0" applyFont="1" applyFill="1" applyBorder="1" applyAlignment="1">
      <alignment vertical="center" wrapText="1"/>
    </xf>
    <xf numFmtId="0" fontId="24" fillId="34" borderId="25" xfId="0" applyFont="1" applyFill="1" applyBorder="1" applyAlignment="1">
      <alignment vertical="center" wrapText="1"/>
    </xf>
    <xf numFmtId="0" fontId="24" fillId="34" borderId="26" xfId="0" applyFont="1" applyFill="1" applyBorder="1" applyAlignment="1">
      <alignment vertical="center" wrapText="1"/>
    </xf>
    <xf numFmtId="0" fontId="24" fillId="34" borderId="18" xfId="0" applyFont="1" applyFill="1" applyBorder="1" applyAlignment="1">
      <alignment vertical="center" wrapText="1"/>
    </xf>
    <xf numFmtId="0" fontId="24" fillId="34" borderId="22" xfId="0" applyFont="1" applyFill="1" applyBorder="1" applyAlignment="1">
      <alignment vertical="center" wrapText="1"/>
    </xf>
    <xf numFmtId="0" fontId="5" fillId="34" borderId="0" xfId="0" applyFont="1" applyFill="1" applyAlignment="1">
      <alignment vertical="center" wrapText="1"/>
    </xf>
    <xf numFmtId="0" fontId="5" fillId="0" borderId="0" xfId="0" applyFo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57150</xdr:colOff>
      <xdr:row>15</xdr:row>
      <xdr:rowOff>47625</xdr:rowOff>
    </xdr:from>
    <xdr:to>
      <xdr:col>9</xdr:col>
      <xdr:colOff>361950</xdr:colOff>
      <xdr:row>37</xdr:row>
      <xdr:rowOff>161925</xdr:rowOff>
    </xdr:to>
    <xdr:sp macro="" textlink="">
      <xdr:nvSpPr>
        <xdr:cNvPr id="18449" name="右中かっこ 2">
          <a:extLst>
            <a:ext uri="{FF2B5EF4-FFF2-40B4-BE49-F238E27FC236}">
              <a16:creationId xmlns:a16="http://schemas.microsoft.com/office/drawing/2014/main" id="{00000000-0008-0000-0300-000011480000}"/>
            </a:ext>
          </a:extLst>
        </xdr:cNvPr>
        <xdr:cNvSpPr>
          <a:spLocks/>
        </xdr:cNvSpPr>
      </xdr:nvSpPr>
      <xdr:spPr bwMode="auto">
        <a:xfrm>
          <a:off x="6962775" y="2724150"/>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276225</xdr:colOff>
      <xdr:row>27</xdr:row>
      <xdr:rowOff>47625</xdr:rowOff>
    </xdr:from>
    <xdr:to>
      <xdr:col>4</xdr:col>
      <xdr:colOff>209550</xdr:colOff>
      <xdr:row>27</xdr:row>
      <xdr:rowOff>47625</xdr:rowOff>
    </xdr:to>
    <xdr:cxnSp macro="">
      <xdr:nvCxnSpPr>
        <xdr:cNvPr id="23986" name="AutoShape 2">
          <a:extLst>
            <a:ext uri="{FF2B5EF4-FFF2-40B4-BE49-F238E27FC236}">
              <a16:creationId xmlns:a16="http://schemas.microsoft.com/office/drawing/2014/main" id="{00000000-0008-0000-0500-0000B25D0000}"/>
            </a:ext>
          </a:extLst>
        </xdr:cNvPr>
        <xdr:cNvCxnSpPr>
          <a:cxnSpLocks noChangeShapeType="1"/>
        </xdr:cNvCxnSpPr>
      </xdr:nvCxnSpPr>
      <xdr:spPr bwMode="auto">
        <a:xfrm flipV="1">
          <a:off x="2057400" y="4762500"/>
          <a:ext cx="7524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504825</xdr:colOff>
      <xdr:row>32</xdr:row>
      <xdr:rowOff>57150</xdr:rowOff>
    </xdr:from>
    <xdr:to>
      <xdr:col>3</xdr:col>
      <xdr:colOff>409575</xdr:colOff>
      <xdr:row>32</xdr:row>
      <xdr:rowOff>57150</xdr:rowOff>
    </xdr:to>
    <xdr:cxnSp macro="">
      <xdr:nvCxnSpPr>
        <xdr:cNvPr id="23987" name="AutoShape 5">
          <a:extLst>
            <a:ext uri="{FF2B5EF4-FFF2-40B4-BE49-F238E27FC236}">
              <a16:creationId xmlns:a16="http://schemas.microsoft.com/office/drawing/2014/main" id="{00000000-0008-0000-0500-0000B35D0000}"/>
            </a:ext>
          </a:extLst>
        </xdr:cNvPr>
        <xdr:cNvCxnSpPr>
          <a:cxnSpLocks noChangeShapeType="1"/>
        </xdr:cNvCxnSpPr>
      </xdr:nvCxnSpPr>
      <xdr:spPr bwMode="auto">
        <a:xfrm>
          <a:off x="2600325" y="581025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257175</xdr:colOff>
      <xdr:row>29</xdr:row>
      <xdr:rowOff>47625</xdr:rowOff>
    </xdr:from>
    <xdr:to>
      <xdr:col>6</xdr:col>
      <xdr:colOff>190500</xdr:colOff>
      <xdr:row>29</xdr:row>
      <xdr:rowOff>57150</xdr:rowOff>
    </xdr:to>
    <xdr:cxnSp macro="">
      <xdr:nvCxnSpPr>
        <xdr:cNvPr id="23988" name="AutoShape 2">
          <a:extLst>
            <a:ext uri="{FF2B5EF4-FFF2-40B4-BE49-F238E27FC236}">
              <a16:creationId xmlns:a16="http://schemas.microsoft.com/office/drawing/2014/main" id="{00000000-0008-0000-0500-0000B45D0000}"/>
            </a:ext>
          </a:extLst>
        </xdr:cNvPr>
        <xdr:cNvCxnSpPr>
          <a:cxnSpLocks noChangeShapeType="1"/>
        </xdr:cNvCxnSpPr>
      </xdr:nvCxnSpPr>
      <xdr:spPr bwMode="auto">
        <a:xfrm flipV="1">
          <a:off x="2857500" y="5162550"/>
          <a:ext cx="752475" cy="9525"/>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209550</xdr:colOff>
      <xdr:row>31</xdr:row>
      <xdr:rowOff>57150</xdr:rowOff>
    </xdr:from>
    <xdr:to>
      <xdr:col>7</xdr:col>
      <xdr:colOff>257175</xdr:colOff>
      <xdr:row>31</xdr:row>
      <xdr:rowOff>57150</xdr:rowOff>
    </xdr:to>
    <xdr:cxnSp macro="">
      <xdr:nvCxnSpPr>
        <xdr:cNvPr id="23989" name="AutoShape 2">
          <a:extLst>
            <a:ext uri="{FF2B5EF4-FFF2-40B4-BE49-F238E27FC236}">
              <a16:creationId xmlns:a16="http://schemas.microsoft.com/office/drawing/2014/main" id="{00000000-0008-0000-0500-0000B55D0000}"/>
            </a:ext>
          </a:extLst>
        </xdr:cNvPr>
        <xdr:cNvCxnSpPr>
          <a:cxnSpLocks noChangeShapeType="1"/>
        </xdr:cNvCxnSpPr>
      </xdr:nvCxnSpPr>
      <xdr:spPr bwMode="auto">
        <a:xfrm>
          <a:off x="3629025" y="5581650"/>
          <a:ext cx="45720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257175</xdr:colOff>
      <xdr:row>33</xdr:row>
      <xdr:rowOff>57150</xdr:rowOff>
    </xdr:from>
    <xdr:to>
      <xdr:col>8</xdr:col>
      <xdr:colOff>276225</xdr:colOff>
      <xdr:row>33</xdr:row>
      <xdr:rowOff>57150</xdr:rowOff>
    </xdr:to>
    <xdr:cxnSp macro="">
      <xdr:nvCxnSpPr>
        <xdr:cNvPr id="23990" name="AutoShape 2">
          <a:extLst>
            <a:ext uri="{FF2B5EF4-FFF2-40B4-BE49-F238E27FC236}">
              <a16:creationId xmlns:a16="http://schemas.microsoft.com/office/drawing/2014/main" id="{00000000-0008-0000-0500-0000B65D0000}"/>
            </a:ext>
          </a:extLst>
        </xdr:cNvPr>
        <xdr:cNvCxnSpPr>
          <a:cxnSpLocks noChangeShapeType="1"/>
        </xdr:cNvCxnSpPr>
      </xdr:nvCxnSpPr>
      <xdr:spPr bwMode="auto">
        <a:xfrm>
          <a:off x="4086225" y="5981700"/>
          <a:ext cx="42862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285750</xdr:colOff>
      <xdr:row>35</xdr:row>
      <xdr:rowOff>57150</xdr:rowOff>
    </xdr:from>
    <xdr:to>
      <xdr:col>10</xdr:col>
      <xdr:colOff>342900</xdr:colOff>
      <xdr:row>35</xdr:row>
      <xdr:rowOff>57150</xdr:rowOff>
    </xdr:to>
    <xdr:cxnSp macro="">
      <xdr:nvCxnSpPr>
        <xdr:cNvPr id="23991" name="AutoShape 2">
          <a:extLst>
            <a:ext uri="{FF2B5EF4-FFF2-40B4-BE49-F238E27FC236}">
              <a16:creationId xmlns:a16="http://schemas.microsoft.com/office/drawing/2014/main" id="{00000000-0008-0000-0500-0000B75D0000}"/>
            </a:ext>
          </a:extLst>
        </xdr:cNvPr>
        <xdr:cNvCxnSpPr>
          <a:cxnSpLocks noChangeShapeType="1"/>
        </xdr:cNvCxnSpPr>
      </xdr:nvCxnSpPr>
      <xdr:spPr bwMode="auto">
        <a:xfrm>
          <a:off x="4524375" y="6391275"/>
          <a:ext cx="87630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276225</xdr:colOff>
      <xdr:row>27</xdr:row>
      <xdr:rowOff>114300</xdr:rowOff>
    </xdr:from>
    <xdr:to>
      <xdr:col>4</xdr:col>
      <xdr:colOff>209550</xdr:colOff>
      <xdr:row>27</xdr:row>
      <xdr:rowOff>114300</xdr:rowOff>
    </xdr:to>
    <xdr:cxnSp macro="">
      <xdr:nvCxnSpPr>
        <xdr:cNvPr id="23992" name="AutoShape 2">
          <a:extLst>
            <a:ext uri="{FF2B5EF4-FFF2-40B4-BE49-F238E27FC236}">
              <a16:creationId xmlns:a16="http://schemas.microsoft.com/office/drawing/2014/main" id="{00000000-0008-0000-0500-0000B85D0000}"/>
            </a:ext>
          </a:extLst>
        </xdr:cNvPr>
        <xdr:cNvCxnSpPr>
          <a:cxnSpLocks noChangeShapeType="1"/>
        </xdr:cNvCxnSpPr>
      </xdr:nvCxnSpPr>
      <xdr:spPr bwMode="auto">
        <a:xfrm>
          <a:off x="2057400" y="4829175"/>
          <a:ext cx="7524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4</xdr:col>
      <xdr:colOff>257175</xdr:colOff>
      <xdr:row>29</xdr:row>
      <xdr:rowOff>114300</xdr:rowOff>
    </xdr:from>
    <xdr:to>
      <xdr:col>6</xdr:col>
      <xdr:colOff>190500</xdr:colOff>
      <xdr:row>29</xdr:row>
      <xdr:rowOff>114300</xdr:rowOff>
    </xdr:to>
    <xdr:cxnSp macro="">
      <xdr:nvCxnSpPr>
        <xdr:cNvPr id="23993" name="AutoShape 2">
          <a:extLst>
            <a:ext uri="{FF2B5EF4-FFF2-40B4-BE49-F238E27FC236}">
              <a16:creationId xmlns:a16="http://schemas.microsoft.com/office/drawing/2014/main" id="{00000000-0008-0000-0500-0000B95D0000}"/>
            </a:ext>
          </a:extLst>
        </xdr:cNvPr>
        <xdr:cNvCxnSpPr>
          <a:cxnSpLocks noChangeShapeType="1"/>
        </xdr:cNvCxnSpPr>
      </xdr:nvCxnSpPr>
      <xdr:spPr bwMode="auto">
        <a:xfrm flipV="1">
          <a:off x="2857500" y="5229225"/>
          <a:ext cx="7524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6</xdr:col>
      <xdr:colOff>209550</xdr:colOff>
      <xdr:row>31</xdr:row>
      <xdr:rowOff>133350</xdr:rowOff>
    </xdr:from>
    <xdr:to>
      <xdr:col>7</xdr:col>
      <xdr:colOff>266700</xdr:colOff>
      <xdr:row>31</xdr:row>
      <xdr:rowOff>133350</xdr:rowOff>
    </xdr:to>
    <xdr:cxnSp macro="">
      <xdr:nvCxnSpPr>
        <xdr:cNvPr id="23994" name="AutoShape 2">
          <a:extLst>
            <a:ext uri="{FF2B5EF4-FFF2-40B4-BE49-F238E27FC236}">
              <a16:creationId xmlns:a16="http://schemas.microsoft.com/office/drawing/2014/main" id="{00000000-0008-0000-0500-0000BA5D0000}"/>
            </a:ext>
          </a:extLst>
        </xdr:cNvPr>
        <xdr:cNvCxnSpPr>
          <a:cxnSpLocks noChangeShapeType="1"/>
        </xdr:cNvCxnSpPr>
      </xdr:nvCxnSpPr>
      <xdr:spPr bwMode="auto">
        <a:xfrm>
          <a:off x="3629025" y="5657850"/>
          <a:ext cx="46672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7</xdr:col>
      <xdr:colOff>276225</xdr:colOff>
      <xdr:row>33</xdr:row>
      <xdr:rowOff>133350</xdr:rowOff>
    </xdr:from>
    <xdr:to>
      <xdr:col>8</xdr:col>
      <xdr:colOff>295275</xdr:colOff>
      <xdr:row>33</xdr:row>
      <xdr:rowOff>133350</xdr:rowOff>
    </xdr:to>
    <xdr:cxnSp macro="">
      <xdr:nvCxnSpPr>
        <xdr:cNvPr id="23995" name="AutoShape 2">
          <a:extLst>
            <a:ext uri="{FF2B5EF4-FFF2-40B4-BE49-F238E27FC236}">
              <a16:creationId xmlns:a16="http://schemas.microsoft.com/office/drawing/2014/main" id="{00000000-0008-0000-0500-0000BB5D0000}"/>
            </a:ext>
          </a:extLst>
        </xdr:cNvPr>
        <xdr:cNvCxnSpPr>
          <a:cxnSpLocks noChangeShapeType="1"/>
        </xdr:cNvCxnSpPr>
      </xdr:nvCxnSpPr>
      <xdr:spPr bwMode="auto">
        <a:xfrm>
          <a:off x="4105275" y="6057900"/>
          <a:ext cx="42862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8</xdr:col>
      <xdr:colOff>295275</xdr:colOff>
      <xdr:row>35</xdr:row>
      <xdr:rowOff>123825</xdr:rowOff>
    </xdr:from>
    <xdr:to>
      <xdr:col>11</xdr:col>
      <xdr:colOff>390525</xdr:colOff>
      <xdr:row>35</xdr:row>
      <xdr:rowOff>123825</xdr:rowOff>
    </xdr:to>
    <xdr:cxnSp macro="">
      <xdr:nvCxnSpPr>
        <xdr:cNvPr id="23996" name="AutoShape 2">
          <a:extLst>
            <a:ext uri="{FF2B5EF4-FFF2-40B4-BE49-F238E27FC236}">
              <a16:creationId xmlns:a16="http://schemas.microsoft.com/office/drawing/2014/main" id="{00000000-0008-0000-0500-0000BC5D0000}"/>
            </a:ext>
          </a:extLst>
        </xdr:cNvPr>
        <xdr:cNvCxnSpPr>
          <a:cxnSpLocks noChangeShapeType="1"/>
        </xdr:cNvCxnSpPr>
      </xdr:nvCxnSpPr>
      <xdr:spPr bwMode="auto">
        <a:xfrm>
          <a:off x="4533900" y="6457950"/>
          <a:ext cx="13239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oneCellAnchor>
    <xdr:from>
      <xdr:col>4</xdr:col>
      <xdr:colOff>185487</xdr:colOff>
      <xdr:row>26</xdr:row>
      <xdr:rowOff>110291</xdr:rowOff>
    </xdr:from>
    <xdr:ext cx="501316" cy="275717"/>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2792329" y="485273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6</xdr:col>
      <xdr:colOff>165434</xdr:colOff>
      <xdr:row>28</xdr:row>
      <xdr:rowOff>105276</xdr:rowOff>
    </xdr:from>
    <xdr:ext cx="501316" cy="275717"/>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3594434" y="518861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7</xdr:col>
      <xdr:colOff>240042</xdr:colOff>
      <xdr:row>30</xdr:row>
      <xdr:rowOff>120316</xdr:rowOff>
    </xdr:from>
    <xdr:ext cx="501316" cy="275717"/>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4066851" y="5599992"/>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8</xdr:col>
      <xdr:colOff>285751</xdr:colOff>
      <xdr:row>32</xdr:row>
      <xdr:rowOff>105276</xdr:rowOff>
    </xdr:from>
    <xdr:ext cx="501316" cy="275717"/>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4536909" y="587040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12</xdr:col>
      <xdr:colOff>5013</xdr:colOff>
      <xdr:row>34</xdr:row>
      <xdr:rowOff>90237</xdr:rowOff>
    </xdr:from>
    <xdr:ext cx="501316" cy="275717"/>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5900487" y="6196263"/>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65%</a:t>
          </a:r>
          <a:endParaRPr kumimoji="1" lang="ja-JP" altLang="en-US" sz="1100">
            <a:latin typeface="+mn-ea"/>
            <a:ea typeface="+mn-ea"/>
          </a:endParaRPr>
        </a:p>
      </xdr:txBody>
    </xdr:sp>
    <xdr:clientData/>
  </xdr:oneCellAnchor>
  <xdr:oneCellAnchor>
    <xdr:from>
      <xdr:col>3</xdr:col>
      <xdr:colOff>190502</xdr:colOff>
      <xdr:row>24</xdr:row>
      <xdr:rowOff>509</xdr:rowOff>
    </xdr:from>
    <xdr:ext cx="493853" cy="225703"/>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2372593"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6</a:t>
          </a:r>
          <a:r>
            <a:rPr kumimoji="1" lang="ja-JP" altLang="en-US" sz="800"/>
            <a:t>月</a:t>
          </a:r>
          <a:r>
            <a:rPr kumimoji="1" lang="en-US" altLang="ja-JP" sz="800"/>
            <a:t>1</a:t>
          </a:r>
          <a:r>
            <a:rPr kumimoji="1" lang="ja-JP" altLang="en-US" sz="800"/>
            <a:t>日</a:t>
          </a:r>
        </a:p>
      </xdr:txBody>
    </xdr:sp>
    <xdr:clientData/>
  </xdr:oneCellAnchor>
  <xdr:oneCellAnchor>
    <xdr:from>
      <xdr:col>4</xdr:col>
      <xdr:colOff>196105</xdr:colOff>
      <xdr:row>24</xdr:row>
      <xdr:rowOff>509</xdr:rowOff>
    </xdr:from>
    <xdr:ext cx="493853" cy="225703"/>
    <xdr:sp macro="" textlink="">
      <xdr:nvSpPr>
        <xdr:cNvPr id="48" name="テキスト ボックス 47">
          <a:extLst>
            <a:ext uri="{FF2B5EF4-FFF2-40B4-BE49-F238E27FC236}">
              <a16:creationId xmlns:a16="http://schemas.microsoft.com/office/drawing/2014/main" id="{00000000-0008-0000-0500-000030000000}"/>
            </a:ext>
          </a:extLst>
        </xdr:cNvPr>
        <xdr:cNvSpPr txBox="1"/>
      </xdr:nvSpPr>
      <xdr:spPr>
        <a:xfrm>
          <a:off x="2785173"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7</a:t>
          </a:r>
          <a:r>
            <a:rPr kumimoji="1" lang="ja-JP" altLang="en-US" sz="800"/>
            <a:t>月</a:t>
          </a:r>
          <a:r>
            <a:rPr kumimoji="1" lang="en-US" altLang="ja-JP" sz="800"/>
            <a:t>1</a:t>
          </a:r>
          <a:r>
            <a:rPr kumimoji="1" lang="ja-JP" altLang="en-US" sz="800"/>
            <a:t>日</a:t>
          </a:r>
        </a:p>
      </xdr:txBody>
    </xdr:sp>
    <xdr:clientData/>
  </xdr:oneCellAnchor>
  <xdr:oneCellAnchor>
    <xdr:from>
      <xdr:col>2</xdr:col>
      <xdr:colOff>190502</xdr:colOff>
      <xdr:row>24</xdr:row>
      <xdr:rowOff>509</xdr:rowOff>
    </xdr:from>
    <xdr:ext cx="493853" cy="225703"/>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1965616"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5</a:t>
          </a:r>
          <a:r>
            <a:rPr kumimoji="1" lang="ja-JP" altLang="en-US" sz="800"/>
            <a:t>月</a:t>
          </a:r>
          <a:r>
            <a:rPr kumimoji="1" lang="en-US" altLang="ja-JP" sz="800"/>
            <a:t>1</a:t>
          </a:r>
          <a:r>
            <a:rPr kumimoji="1" lang="ja-JP" altLang="en-US" sz="800"/>
            <a:t>日</a:t>
          </a:r>
        </a:p>
      </xdr:txBody>
    </xdr:sp>
    <xdr:clientData/>
  </xdr:oneCellAnchor>
  <xdr:oneCellAnchor>
    <xdr:from>
      <xdr:col>5</xdr:col>
      <xdr:colOff>190502</xdr:colOff>
      <xdr:row>24</xdr:row>
      <xdr:rowOff>509</xdr:rowOff>
    </xdr:from>
    <xdr:ext cx="493853" cy="225703"/>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3186547"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8</a:t>
          </a:r>
          <a:r>
            <a:rPr kumimoji="1" lang="ja-JP" altLang="en-US" sz="800"/>
            <a:t>月</a:t>
          </a:r>
          <a:r>
            <a:rPr kumimoji="1" lang="en-US" altLang="ja-JP" sz="800"/>
            <a:t>1</a:t>
          </a:r>
          <a:r>
            <a:rPr kumimoji="1" lang="ja-JP" altLang="en-US" sz="800"/>
            <a:t>日</a:t>
          </a:r>
        </a:p>
      </xdr:txBody>
    </xdr:sp>
    <xdr:clientData/>
  </xdr:oneCellAnchor>
  <xdr:oneCellAnchor>
    <xdr:from>
      <xdr:col>6</xdr:col>
      <xdr:colOff>190502</xdr:colOff>
      <xdr:row>24</xdr:row>
      <xdr:rowOff>509</xdr:rowOff>
    </xdr:from>
    <xdr:ext cx="493853" cy="225703"/>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359352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9</a:t>
          </a:r>
          <a:r>
            <a:rPr kumimoji="1" lang="ja-JP" altLang="en-US" sz="800"/>
            <a:t>月</a:t>
          </a:r>
          <a:r>
            <a:rPr kumimoji="1" lang="en-US" altLang="ja-JP" sz="800"/>
            <a:t>1</a:t>
          </a:r>
          <a:r>
            <a:rPr kumimoji="1" lang="ja-JP" altLang="en-US" sz="800"/>
            <a:t>日</a:t>
          </a:r>
        </a:p>
      </xdr:txBody>
    </xdr:sp>
    <xdr:clientData/>
  </xdr:oneCellAnchor>
  <xdr:oneCellAnchor>
    <xdr:from>
      <xdr:col>7</xdr:col>
      <xdr:colOff>140075</xdr:colOff>
      <xdr:row>24</xdr:row>
      <xdr:rowOff>509</xdr:rowOff>
    </xdr:from>
    <xdr:ext cx="545855" cy="225703"/>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50075"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10</a:t>
          </a:r>
          <a:r>
            <a:rPr kumimoji="1" lang="ja-JP" altLang="en-US" sz="800"/>
            <a:t>月</a:t>
          </a:r>
          <a:r>
            <a:rPr kumimoji="1" lang="en-US" altLang="ja-JP" sz="800"/>
            <a:t>1</a:t>
          </a:r>
          <a:r>
            <a:rPr kumimoji="1" lang="ja-JP" altLang="en-US" sz="800"/>
            <a:t>日</a:t>
          </a:r>
        </a:p>
      </xdr:txBody>
    </xdr:sp>
    <xdr:clientData/>
  </xdr:oneCellAnchor>
  <xdr:oneCellAnchor>
    <xdr:from>
      <xdr:col>8</xdr:col>
      <xdr:colOff>134472</xdr:colOff>
      <xdr:row>24</xdr:row>
      <xdr:rowOff>509</xdr:rowOff>
    </xdr:from>
    <xdr:ext cx="545855" cy="225703"/>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351449"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11</a:t>
          </a:r>
          <a:r>
            <a:rPr kumimoji="1" lang="ja-JP" altLang="en-US" sz="800"/>
            <a:t>月</a:t>
          </a:r>
          <a:r>
            <a:rPr kumimoji="1" lang="en-US" altLang="ja-JP" sz="800"/>
            <a:t>1</a:t>
          </a:r>
          <a:r>
            <a:rPr kumimoji="1" lang="ja-JP" altLang="en-US" sz="800"/>
            <a:t>日</a:t>
          </a:r>
        </a:p>
      </xdr:txBody>
    </xdr:sp>
    <xdr:clientData/>
  </xdr:oneCellAnchor>
  <xdr:oneCellAnchor>
    <xdr:from>
      <xdr:col>9</xdr:col>
      <xdr:colOff>134472</xdr:colOff>
      <xdr:row>24</xdr:row>
      <xdr:rowOff>509</xdr:rowOff>
    </xdr:from>
    <xdr:ext cx="545855" cy="225703"/>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4758427"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12</a:t>
          </a:r>
          <a:r>
            <a:rPr kumimoji="1" lang="ja-JP" altLang="en-US" sz="800"/>
            <a:t>月</a:t>
          </a:r>
          <a:r>
            <a:rPr kumimoji="1" lang="en-US" altLang="ja-JP" sz="800"/>
            <a:t>1</a:t>
          </a:r>
          <a:r>
            <a:rPr kumimoji="1" lang="ja-JP" altLang="en-US" sz="800"/>
            <a:t>日</a:t>
          </a:r>
        </a:p>
      </xdr:txBody>
    </xdr:sp>
    <xdr:clientData/>
  </xdr:oneCellAnchor>
  <xdr:oneCellAnchor>
    <xdr:from>
      <xdr:col>10</xdr:col>
      <xdr:colOff>184899</xdr:colOff>
      <xdr:row>24</xdr:row>
      <xdr:rowOff>509</xdr:rowOff>
    </xdr:from>
    <xdr:ext cx="493853" cy="225703"/>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5215831"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a:t>
          </a:r>
          <a:r>
            <a:rPr kumimoji="1" lang="ja-JP" altLang="en-US" sz="800"/>
            <a:t>月</a:t>
          </a:r>
          <a:r>
            <a:rPr kumimoji="1" lang="en-US" altLang="ja-JP" sz="800"/>
            <a:t>1</a:t>
          </a:r>
          <a:r>
            <a:rPr kumimoji="1" lang="ja-JP" altLang="en-US" sz="800"/>
            <a:t>日</a:t>
          </a:r>
        </a:p>
      </xdr:txBody>
    </xdr:sp>
    <xdr:clientData/>
  </xdr:oneCellAnchor>
  <xdr:oneCellAnchor>
    <xdr:from>
      <xdr:col>1</xdr:col>
      <xdr:colOff>190502</xdr:colOff>
      <xdr:row>24</xdr:row>
      <xdr:rowOff>509</xdr:rowOff>
    </xdr:from>
    <xdr:ext cx="493853" cy="225703"/>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1558638"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4</a:t>
          </a:r>
          <a:r>
            <a:rPr kumimoji="1" lang="ja-JP" altLang="en-US" sz="800"/>
            <a:t>月</a:t>
          </a:r>
          <a:r>
            <a:rPr kumimoji="1" lang="en-US" altLang="ja-JP" sz="800"/>
            <a:t>1</a:t>
          </a:r>
          <a:r>
            <a:rPr kumimoji="1" lang="ja-JP" altLang="en-US" sz="800"/>
            <a:t>日</a:t>
          </a:r>
        </a:p>
      </xdr:txBody>
    </xdr:sp>
    <xdr:clientData/>
  </xdr:oneCellAnchor>
  <xdr:oneCellAnchor>
    <xdr:from>
      <xdr:col>11</xdr:col>
      <xdr:colOff>179296</xdr:colOff>
      <xdr:row>24</xdr:row>
      <xdr:rowOff>509</xdr:rowOff>
    </xdr:from>
    <xdr:ext cx="493853" cy="225703"/>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561720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2</a:t>
          </a:r>
          <a:r>
            <a:rPr kumimoji="1" lang="ja-JP" altLang="en-US" sz="800"/>
            <a:t>月</a:t>
          </a:r>
          <a:r>
            <a:rPr kumimoji="1" lang="en-US" altLang="ja-JP" sz="800"/>
            <a:t>1</a:t>
          </a:r>
          <a:r>
            <a:rPr kumimoji="1" lang="ja-JP" altLang="en-US" sz="800"/>
            <a:t>日</a:t>
          </a:r>
        </a:p>
      </xdr:txBody>
    </xdr:sp>
    <xdr:clientData/>
  </xdr:oneCellAnchor>
  <xdr:oneCellAnchor>
    <xdr:from>
      <xdr:col>12</xdr:col>
      <xdr:colOff>184899</xdr:colOff>
      <xdr:row>24</xdr:row>
      <xdr:rowOff>509</xdr:rowOff>
    </xdr:from>
    <xdr:ext cx="493853" cy="225703"/>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602978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3</a:t>
          </a:r>
          <a:r>
            <a:rPr kumimoji="1" lang="ja-JP" altLang="en-US" sz="800"/>
            <a:t>月</a:t>
          </a:r>
          <a:r>
            <a:rPr kumimoji="1" lang="en-US" altLang="ja-JP" sz="800"/>
            <a:t>1</a:t>
          </a:r>
          <a:r>
            <a:rPr kumimoji="1" lang="ja-JP" altLang="en-US" sz="800"/>
            <a:t>日</a:t>
          </a:r>
        </a:p>
      </xdr:txBody>
    </xdr:sp>
    <xdr:clientData/>
  </xdr:oneCellAnchor>
  <xdr:oneCellAnchor>
    <xdr:from>
      <xdr:col>13</xdr:col>
      <xdr:colOff>179296</xdr:colOff>
      <xdr:row>24</xdr:row>
      <xdr:rowOff>509</xdr:rowOff>
    </xdr:from>
    <xdr:ext cx="493853" cy="225703"/>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6431160"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4</a:t>
          </a:r>
          <a:r>
            <a:rPr kumimoji="1" lang="ja-JP" altLang="en-US" sz="800"/>
            <a:t>月</a:t>
          </a:r>
          <a:r>
            <a:rPr kumimoji="1" lang="en-US" altLang="ja-JP" sz="800"/>
            <a:t>1</a:t>
          </a:r>
          <a:r>
            <a:rPr kumimoji="1" lang="ja-JP" altLang="en-US" sz="800"/>
            <a:t>日</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57150</xdr:colOff>
      <xdr:row>14</xdr:row>
      <xdr:rowOff>47625</xdr:rowOff>
    </xdr:from>
    <xdr:to>
      <xdr:col>9</xdr:col>
      <xdr:colOff>361950</xdr:colOff>
      <xdr:row>36</xdr:row>
      <xdr:rowOff>161925</xdr:rowOff>
    </xdr:to>
    <xdr:sp macro="" textlink="">
      <xdr:nvSpPr>
        <xdr:cNvPr id="19471" name="右中かっこ 2">
          <a:extLst>
            <a:ext uri="{FF2B5EF4-FFF2-40B4-BE49-F238E27FC236}">
              <a16:creationId xmlns:a16="http://schemas.microsoft.com/office/drawing/2014/main" id="{00000000-0008-0000-0800-00000F4C0000}"/>
            </a:ext>
          </a:extLst>
        </xdr:cNvPr>
        <xdr:cNvSpPr>
          <a:spLocks/>
        </xdr:cNvSpPr>
      </xdr:nvSpPr>
      <xdr:spPr bwMode="auto">
        <a:xfrm>
          <a:off x="6962775" y="2724150"/>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483394</xdr:colOff>
      <xdr:row>10</xdr:row>
      <xdr:rowOff>57149</xdr:rowOff>
    </xdr:from>
    <xdr:to>
      <xdr:col>3</xdr:col>
      <xdr:colOff>964407</xdr:colOff>
      <xdr:row>16</xdr:row>
      <xdr:rowOff>79770</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168003" y="2146696"/>
          <a:ext cx="3945732" cy="1058465"/>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J45"/>
  <sheetViews>
    <sheetView tabSelected="1" view="pageBreakPreview" zoomScale="115" zoomScaleNormal="85" zoomScaleSheetLayoutView="115" workbookViewId="0"/>
    <sheetView tabSelected="1" workbookViewId="1">
      <selection activeCell="M12" sqref="M12"/>
    </sheetView>
  </sheetViews>
  <sheetFormatPr defaultColWidth="9" defaultRowHeight="14.25" x14ac:dyDescent="0.15"/>
  <cols>
    <col min="1" max="1" width="5" style="9" customWidth="1"/>
    <col min="2" max="2" width="3.5" style="9" customWidth="1"/>
    <col min="3" max="7" width="9" style="9"/>
    <col min="8" max="8" width="10" style="9" customWidth="1"/>
    <col min="9" max="9" width="9" style="9" customWidth="1"/>
    <col min="10" max="10" width="5" style="9" customWidth="1"/>
    <col min="11" max="16384" width="9" style="9"/>
  </cols>
  <sheetData>
    <row r="1" spans="1:10" x14ac:dyDescent="0.15">
      <c r="A1" s="9" t="s">
        <v>223</v>
      </c>
    </row>
    <row r="3" spans="1:10" x14ac:dyDescent="0.15">
      <c r="H3" s="150" t="s">
        <v>31</v>
      </c>
      <c r="I3" s="150"/>
      <c r="J3" s="150"/>
    </row>
    <row r="4" spans="1:10" x14ac:dyDescent="0.15">
      <c r="H4" s="151" t="s">
        <v>151</v>
      </c>
      <c r="I4" s="151"/>
      <c r="J4" s="151"/>
    </row>
    <row r="5" spans="1:10" x14ac:dyDescent="0.15">
      <c r="G5" s="152"/>
      <c r="H5" s="153"/>
      <c r="I5" s="153"/>
    </row>
    <row r="6" spans="1:10" x14ac:dyDescent="0.15">
      <c r="A6" s="9" t="s">
        <v>199</v>
      </c>
    </row>
    <row r="10" spans="1:10" x14ac:dyDescent="0.15">
      <c r="E10" s="154" t="s">
        <v>51</v>
      </c>
      <c r="F10" s="154"/>
      <c r="G10" s="154"/>
      <c r="H10" s="154"/>
    </row>
    <row r="11" spans="1:10" x14ac:dyDescent="0.15">
      <c r="E11" s="11"/>
      <c r="F11" s="11"/>
      <c r="G11" s="11"/>
      <c r="H11" s="11"/>
    </row>
    <row r="12" spans="1:10" x14ac:dyDescent="0.15">
      <c r="E12" s="11"/>
      <c r="F12" s="11"/>
      <c r="G12" s="11"/>
      <c r="H12" s="11"/>
    </row>
    <row r="14" spans="1:10" x14ac:dyDescent="0.15">
      <c r="A14" s="155" t="s">
        <v>200</v>
      </c>
      <c r="B14" s="155"/>
      <c r="C14" s="155"/>
      <c r="D14" s="155"/>
      <c r="E14" s="155"/>
      <c r="F14" s="155"/>
      <c r="G14" s="155"/>
      <c r="H14" s="155"/>
      <c r="I14" s="155"/>
      <c r="J14" s="155"/>
    </row>
    <row r="15" spans="1:10" x14ac:dyDescent="0.15">
      <c r="A15" s="9" t="s">
        <v>32</v>
      </c>
    </row>
    <row r="19" spans="2:9" ht="30" customHeight="1" x14ac:dyDescent="0.15">
      <c r="B19" s="156" t="s">
        <v>201</v>
      </c>
      <c r="C19" s="156"/>
      <c r="D19" s="156"/>
      <c r="E19" s="156"/>
      <c r="F19" s="156"/>
      <c r="G19" s="156"/>
      <c r="H19" s="156"/>
      <c r="I19" s="156"/>
    </row>
    <row r="22" spans="2:9" x14ac:dyDescent="0.15">
      <c r="B22" s="9">
        <v>1</v>
      </c>
      <c r="C22" s="9" t="s">
        <v>202</v>
      </c>
      <c r="E22" s="11" t="str">
        <f>IF(F22="","金","")</f>
        <v>金</v>
      </c>
      <c r="F22" s="149"/>
      <c r="G22" s="149"/>
      <c r="H22" s="9" t="s">
        <v>52</v>
      </c>
    </row>
    <row r="23" spans="2:9" x14ac:dyDescent="0.15">
      <c r="E23" s="11"/>
      <c r="F23" s="18"/>
      <c r="G23" s="18"/>
    </row>
    <row r="24" spans="2:9" x14ac:dyDescent="0.15">
      <c r="B24" s="9">
        <v>2</v>
      </c>
      <c r="C24" s="9" t="s">
        <v>152</v>
      </c>
      <c r="E24" s="148"/>
      <c r="F24" s="148"/>
      <c r="G24" s="148"/>
      <c r="H24" s="148"/>
      <c r="I24" s="148"/>
    </row>
    <row r="25" spans="2:9" x14ac:dyDescent="0.15">
      <c r="D25" s="17"/>
      <c r="E25" s="148"/>
      <c r="F25" s="148"/>
      <c r="G25" s="148"/>
      <c r="H25" s="148"/>
      <c r="I25" s="148"/>
    </row>
    <row r="26" spans="2:9" x14ac:dyDescent="0.15">
      <c r="B26" s="9">
        <v>3</v>
      </c>
      <c r="C26" s="9" t="s">
        <v>232</v>
      </c>
    </row>
    <row r="28" spans="2:9" x14ac:dyDescent="0.15">
      <c r="B28" s="9">
        <v>4</v>
      </c>
      <c r="C28" s="9" t="s">
        <v>233</v>
      </c>
    </row>
    <row r="30" spans="2:9" x14ac:dyDescent="0.15">
      <c r="B30" s="9">
        <v>5</v>
      </c>
      <c r="C30" s="9" t="s">
        <v>234</v>
      </c>
    </row>
    <row r="32" spans="2:9" x14ac:dyDescent="0.15">
      <c r="B32" s="9">
        <v>6</v>
      </c>
      <c r="C32" s="9" t="s">
        <v>235</v>
      </c>
    </row>
    <row r="34" spans="2:3" x14ac:dyDescent="0.15">
      <c r="B34" s="9">
        <v>7</v>
      </c>
      <c r="C34" s="9" t="s">
        <v>203</v>
      </c>
    </row>
    <row r="35" spans="2:3" x14ac:dyDescent="0.15">
      <c r="C35" s="9" t="s">
        <v>204</v>
      </c>
    </row>
    <row r="36" spans="2:3" x14ac:dyDescent="0.15">
      <c r="C36" s="9" t="s">
        <v>205</v>
      </c>
    </row>
    <row r="37" spans="2:3" x14ac:dyDescent="0.15">
      <c r="C37" s="9" t="s">
        <v>236</v>
      </c>
    </row>
    <row r="38" spans="2:3" x14ac:dyDescent="0.15">
      <c r="C38" s="9" t="s">
        <v>208</v>
      </c>
    </row>
    <row r="39" spans="2:3" x14ac:dyDescent="0.15">
      <c r="C39" s="9" t="s">
        <v>209</v>
      </c>
    </row>
    <row r="40" spans="2:3" x14ac:dyDescent="0.15">
      <c r="C40" s="9" t="s">
        <v>211</v>
      </c>
    </row>
    <row r="41" spans="2:3" x14ac:dyDescent="0.15">
      <c r="C41" s="9" t="s">
        <v>210</v>
      </c>
    </row>
    <row r="42" spans="2:3" x14ac:dyDescent="0.15">
      <c r="C42" s="9" t="s">
        <v>212</v>
      </c>
    </row>
    <row r="44" spans="2:3" x14ac:dyDescent="0.15">
      <c r="B44" s="9" t="s">
        <v>207</v>
      </c>
      <c r="C44" s="9" t="s">
        <v>206</v>
      </c>
    </row>
    <row r="45" spans="2:3" x14ac:dyDescent="0.15">
      <c r="C45" s="19"/>
    </row>
  </sheetData>
  <mergeCells count="9">
    <mergeCell ref="E24:I24"/>
    <mergeCell ref="E25:I25"/>
    <mergeCell ref="F22:G22"/>
    <mergeCell ref="H3:J3"/>
    <mergeCell ref="H4:J4"/>
    <mergeCell ref="G5:I5"/>
    <mergeCell ref="E10:H10"/>
    <mergeCell ref="A14:J14"/>
    <mergeCell ref="B19:I19"/>
  </mergeCells>
  <phoneticPr fontId="1"/>
  <printOptions horizontalCentered="1"/>
  <pageMargins left="0.70866141732283472" right="0.70866141732283472" top="0.94488188976377963" bottom="0.94488188976377963" header="0.31496062992125984" footer="0.31496062992125984"/>
  <pageSetup paperSize="9" orientation="portrait" r:id="rId1"/>
  <colBreaks count="1" manualBreakCount="1">
    <brk id="10"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N38"/>
  <sheetViews>
    <sheetView view="pageBreakPreview" zoomScale="130" zoomScaleNormal="115" zoomScaleSheetLayoutView="130" workbookViewId="0"/>
    <sheetView workbookViewId="1"/>
  </sheetViews>
  <sheetFormatPr defaultColWidth="9" defaultRowHeight="13.5" x14ac:dyDescent="0.15"/>
  <cols>
    <col min="1" max="1" width="20" style="6" customWidth="1"/>
    <col min="2" max="8" width="14.125" style="6" customWidth="1"/>
    <col min="9" max="9" width="9" style="6"/>
    <col min="10" max="12" width="5.75" style="6" customWidth="1"/>
    <col min="13" max="14" width="5.625" style="6" customWidth="1"/>
    <col min="15" max="16384" width="9" style="6"/>
  </cols>
  <sheetData>
    <row r="1" spans="1:14" x14ac:dyDescent="0.15">
      <c r="A1" s="21" t="s">
        <v>230</v>
      </c>
    </row>
    <row r="2" spans="1:14" ht="19.5" customHeight="1" x14ac:dyDescent="0.15">
      <c r="A2" s="157" t="s">
        <v>35</v>
      </c>
      <c r="B2" s="157"/>
      <c r="C2" s="157"/>
      <c r="D2" s="157"/>
      <c r="E2" s="157"/>
      <c r="F2" s="157"/>
      <c r="G2" s="157"/>
      <c r="H2" s="157"/>
    </row>
    <row r="3" spans="1:14" ht="7.5" customHeight="1" x14ac:dyDescent="0.15">
      <c r="A3" s="22"/>
      <c r="B3" s="22"/>
      <c r="C3" s="22"/>
      <c r="D3" s="22"/>
      <c r="E3" s="22"/>
      <c r="F3" s="22"/>
      <c r="G3" s="22"/>
      <c r="H3" s="22"/>
    </row>
    <row r="4" spans="1:14" ht="14.25" thickBot="1" x14ac:dyDescent="0.2">
      <c r="A4" s="21"/>
      <c r="E4" s="21" t="s">
        <v>190</v>
      </c>
      <c r="F4" s="136"/>
      <c r="G4" s="136"/>
      <c r="H4" s="136"/>
    </row>
    <row r="5" spans="1:14" ht="45" customHeight="1" thickTop="1" x14ac:dyDescent="0.15">
      <c r="A5" s="158" t="s">
        <v>259</v>
      </c>
      <c r="B5" s="5" t="s">
        <v>1</v>
      </c>
      <c r="C5" s="5" t="s">
        <v>176</v>
      </c>
      <c r="D5" s="5" t="s">
        <v>2</v>
      </c>
      <c r="E5" s="5" t="s">
        <v>34</v>
      </c>
      <c r="F5" s="5" t="s">
        <v>3</v>
      </c>
      <c r="G5" s="5" t="s">
        <v>4</v>
      </c>
      <c r="H5" s="137" t="s">
        <v>189</v>
      </c>
    </row>
    <row r="6" spans="1:14" ht="13.5" customHeight="1" thickBot="1" x14ac:dyDescent="0.2">
      <c r="A6" s="159"/>
      <c r="B6" s="13" t="s">
        <v>180</v>
      </c>
      <c r="C6" s="13" t="s">
        <v>181</v>
      </c>
      <c r="D6" s="13" t="s">
        <v>182</v>
      </c>
      <c r="E6" s="13" t="s">
        <v>183</v>
      </c>
      <c r="F6" s="13" t="s">
        <v>184</v>
      </c>
      <c r="G6" s="13" t="s">
        <v>185</v>
      </c>
      <c r="H6" s="138" t="s">
        <v>186</v>
      </c>
    </row>
    <row r="7" spans="1:14" ht="16.5" customHeight="1" x14ac:dyDescent="0.15">
      <c r="A7" s="139"/>
      <c r="B7" s="62" t="s">
        <v>5</v>
      </c>
      <c r="C7" s="62" t="s">
        <v>6</v>
      </c>
      <c r="D7" s="62" t="s">
        <v>5</v>
      </c>
      <c r="E7" s="62" t="s">
        <v>5</v>
      </c>
      <c r="F7" s="62" t="s">
        <v>7</v>
      </c>
      <c r="G7" s="62" t="s">
        <v>7</v>
      </c>
      <c r="H7" s="140" t="s">
        <v>7</v>
      </c>
    </row>
    <row r="8" spans="1:14" ht="22.5" customHeight="1" x14ac:dyDescent="0.15">
      <c r="A8" s="64"/>
      <c r="B8" s="65"/>
      <c r="C8" s="65"/>
      <c r="D8" s="65" t="str">
        <f>IF(B8="","",(B8-C8))</f>
        <v/>
      </c>
      <c r="E8" s="65"/>
      <c r="F8" s="65"/>
      <c r="G8" s="65" t="str">
        <f>IF(B8="","",MIN(E8,F8))</f>
        <v/>
      </c>
      <c r="H8" s="141"/>
    </row>
    <row r="9" spans="1:14" ht="22.5" customHeight="1" x14ac:dyDescent="0.15">
      <c r="A9" s="68"/>
      <c r="B9" s="69"/>
      <c r="C9" s="69"/>
      <c r="D9" s="70" t="str">
        <f t="shared" ref="D9:D13" si="0">IF(A9="","",(B9-C9))</f>
        <v/>
      </c>
      <c r="E9" s="69"/>
      <c r="F9" s="69"/>
      <c r="G9" s="70" t="str">
        <f>IF(A9="","",MIN(E9,F9))</f>
        <v/>
      </c>
      <c r="H9" s="142"/>
      <c r="J9" s="22" t="e">
        <f>VLOOKUP(A8,'管理用（このシートは削除しないでください）'!$K$3:$P$19,2,FALSE)</f>
        <v>#N/A</v>
      </c>
      <c r="K9" s="143" t="e">
        <f>VLOOKUP(A8,'管理用（このシートは削除しないでください）'!$K$3:$P$19,3,)</f>
        <v>#N/A</v>
      </c>
      <c r="L9" s="143" t="e">
        <f>VLOOKUP(A8,'管理用（このシートは削除しないでください）'!$K$3:$P$19,4,FALSE)</f>
        <v>#N/A</v>
      </c>
      <c r="M9" s="143" t="e">
        <f>VLOOKUP(A8,'管理用（このシートは削除しないでください）'!$K$3:$P$19,5,FALSE)</f>
        <v>#N/A</v>
      </c>
      <c r="N9" s="143" t="e">
        <f>VLOOKUP(A8,'管理用（このシートは削除しないでください）'!$K$3:$P$19,6,FALSE)</f>
        <v>#N/A</v>
      </c>
    </row>
    <row r="10" spans="1:14" ht="22.5" customHeight="1" x14ac:dyDescent="0.15">
      <c r="A10" s="64"/>
      <c r="B10" s="65"/>
      <c r="C10" s="65"/>
      <c r="D10" s="65" t="str">
        <f>IF(B10="","",(B10-C10))</f>
        <v/>
      </c>
      <c r="E10" s="65"/>
      <c r="F10" s="65"/>
      <c r="G10" s="65" t="str">
        <f>IF(B10="","",MIN(E10,F10))</f>
        <v/>
      </c>
      <c r="H10" s="141"/>
      <c r="J10" s="22" t="e">
        <f>VLOOKUP(A9,'管理用（このシートは削除しないでください）'!$K$3:$P$19,2,FALSE)</f>
        <v>#N/A</v>
      </c>
      <c r="K10" s="143" t="e">
        <f>VLOOKUP(A9,'管理用（このシートは削除しないでください）'!$K$3:$P$19,3,)</f>
        <v>#N/A</v>
      </c>
      <c r="L10" s="143" t="e">
        <f>VLOOKUP(A9,'管理用（このシートは削除しないでください）'!$K$3:$P$19,4,FALSE)</f>
        <v>#N/A</v>
      </c>
      <c r="M10" s="143" t="e">
        <f>VLOOKUP(A9,'管理用（このシートは削除しないでください）'!$K$3:$P$19,5,FALSE)</f>
        <v>#N/A</v>
      </c>
      <c r="N10" s="143" t="e">
        <f>VLOOKUP(A9,'管理用（このシートは削除しないでください）'!$K$3:$P$19,6,FALSE)</f>
        <v>#N/A</v>
      </c>
    </row>
    <row r="11" spans="1:14" ht="22.5" customHeight="1" x14ac:dyDescent="0.15">
      <c r="A11" s="68"/>
      <c r="B11" s="69"/>
      <c r="C11" s="69"/>
      <c r="D11" s="70" t="str">
        <f t="shared" si="0"/>
        <v/>
      </c>
      <c r="E11" s="69"/>
      <c r="F11" s="69"/>
      <c r="G11" s="70" t="str">
        <f t="shared" ref="G11:G13" si="1">IF(A11="","",MIN(E11,F11))</f>
        <v/>
      </c>
      <c r="H11" s="142"/>
      <c r="J11" s="22" t="e">
        <f>VLOOKUP(A10,'管理用（このシートは削除しないでください）'!$K$3:$P$19,2,FALSE)</f>
        <v>#N/A</v>
      </c>
      <c r="K11" s="143" t="e">
        <f>VLOOKUP(A10,'管理用（このシートは削除しないでください）'!$K$3:$P$19,3,)</f>
        <v>#N/A</v>
      </c>
      <c r="L11" s="143" t="e">
        <f>VLOOKUP(A10,'管理用（このシートは削除しないでください）'!$K$3:$P$19,4,FALSE)</f>
        <v>#N/A</v>
      </c>
      <c r="M11" s="143" t="e">
        <f>VLOOKUP(A10,'管理用（このシートは削除しないでください）'!$K$3:$P$19,5,FALSE)</f>
        <v>#N/A</v>
      </c>
      <c r="N11" s="143" t="e">
        <f>VLOOKUP(A10,'管理用（このシートは削除しないでください）'!$K$3:$P$19,6,FALSE)</f>
        <v>#N/A</v>
      </c>
    </row>
    <row r="12" spans="1:14" ht="22.5" customHeight="1" x14ac:dyDescent="0.15">
      <c r="A12" s="64"/>
      <c r="B12" s="65"/>
      <c r="C12" s="65"/>
      <c r="D12" s="65" t="str">
        <f>IF(B12="","",(B12-C12))</f>
        <v/>
      </c>
      <c r="E12" s="65"/>
      <c r="F12" s="65"/>
      <c r="G12" s="65" t="str">
        <f>IF(B12="","",MIN(E12,F12))</f>
        <v/>
      </c>
      <c r="H12" s="141"/>
      <c r="J12" s="22" t="e">
        <f>VLOOKUP(A11,'管理用（このシートは削除しないでください）'!$K$3:$P$19,2,FALSE)</f>
        <v>#N/A</v>
      </c>
      <c r="K12" s="143" t="e">
        <f>VLOOKUP(A11,'管理用（このシートは削除しないでください）'!$K$3:$P$19,3,)</f>
        <v>#N/A</v>
      </c>
      <c r="L12" s="143" t="e">
        <f>VLOOKUP(A11,'管理用（このシートは削除しないでください）'!$K$3:$P$19,4,FALSE)</f>
        <v>#N/A</v>
      </c>
      <c r="M12" s="143" t="e">
        <f>VLOOKUP(A11,'管理用（このシートは削除しないでください）'!$K$3:$P$19,5,FALSE)</f>
        <v>#N/A</v>
      </c>
      <c r="N12" s="143" t="e">
        <f>VLOOKUP(A11,'管理用（このシートは削除しないでください）'!$K$3:$P$19,6,FALSE)</f>
        <v>#N/A</v>
      </c>
    </row>
    <row r="13" spans="1:14" ht="22.5" customHeight="1" x14ac:dyDescent="0.15">
      <c r="A13" s="68"/>
      <c r="B13" s="69"/>
      <c r="C13" s="69"/>
      <c r="D13" s="70" t="str">
        <f t="shared" si="0"/>
        <v/>
      </c>
      <c r="E13" s="69"/>
      <c r="F13" s="69"/>
      <c r="G13" s="70" t="str">
        <f t="shared" si="1"/>
        <v/>
      </c>
      <c r="H13" s="142"/>
      <c r="J13" s="22" t="e">
        <f>VLOOKUP(A12,'管理用（このシートは削除しないでください）'!$K$3:$P$19,2,FALSE)</f>
        <v>#N/A</v>
      </c>
      <c r="K13" s="143" t="e">
        <f>VLOOKUP(A12,'管理用（このシートは削除しないでください）'!$K$3:$P$19,3,)</f>
        <v>#N/A</v>
      </c>
      <c r="L13" s="143" t="e">
        <f>VLOOKUP(A12,'管理用（このシートは削除しないでください）'!$K$3:$P$19,4,FALSE)</f>
        <v>#N/A</v>
      </c>
      <c r="M13" s="143" t="e">
        <f>VLOOKUP(A12,'管理用（このシートは削除しないでください）'!$K$3:$P$19,5,FALSE)</f>
        <v>#N/A</v>
      </c>
      <c r="N13" s="143" t="e">
        <f>VLOOKUP(A12,'管理用（このシートは削除しないでください）'!$K$3:$P$19,6,FALSE)</f>
        <v>#N/A</v>
      </c>
    </row>
    <row r="14" spans="1:14" ht="22.5" customHeight="1" x14ac:dyDescent="0.15">
      <c r="A14" s="64"/>
      <c r="B14" s="65"/>
      <c r="C14" s="65"/>
      <c r="D14" s="65" t="str">
        <f t="shared" ref="D14" si="2">IF(B14="","",(B14-C14))</f>
        <v/>
      </c>
      <c r="E14" s="65"/>
      <c r="F14" s="65"/>
      <c r="G14" s="65" t="str">
        <f t="shared" ref="G14" si="3">IF(B14="","",MIN(E14,F14))</f>
        <v/>
      </c>
      <c r="H14" s="141"/>
      <c r="J14" s="22" t="e">
        <f>VLOOKUP(A13,'管理用（このシートは削除しないでください）'!$K$3:$P$19,2,FALSE)</f>
        <v>#N/A</v>
      </c>
      <c r="K14" s="143" t="e">
        <f>VLOOKUP(A13,'管理用（このシートは削除しないでください）'!$K$3:$P$19,3,)</f>
        <v>#N/A</v>
      </c>
      <c r="L14" s="143" t="e">
        <f>VLOOKUP(A13,'管理用（このシートは削除しないでください）'!$K$3:$P$19,4,FALSE)</f>
        <v>#N/A</v>
      </c>
      <c r="M14" s="143" t="e">
        <f>VLOOKUP(A13,'管理用（このシートは削除しないでください）'!$K$3:$P$19,5,FALSE)</f>
        <v>#N/A</v>
      </c>
      <c r="N14" s="143" t="e">
        <f>VLOOKUP(A13,'管理用（このシートは削除しないでください）'!$K$3:$P$19,6,FALSE)</f>
        <v>#N/A</v>
      </c>
    </row>
    <row r="15" spans="1:14" ht="22.5" customHeight="1" x14ac:dyDescent="0.15">
      <c r="A15" s="68"/>
      <c r="B15" s="69"/>
      <c r="C15" s="69"/>
      <c r="D15" s="70" t="str">
        <f t="shared" ref="D15" si="4">IF(A15="","",(B15-C15))</f>
        <v/>
      </c>
      <c r="E15" s="69"/>
      <c r="F15" s="69"/>
      <c r="G15" s="70" t="str">
        <f t="shared" ref="G15" si="5">IF(A15="","",MIN(E15,F15))</f>
        <v/>
      </c>
      <c r="H15" s="142"/>
      <c r="J15" s="22" t="e">
        <f>VLOOKUP(A14,'管理用（このシートは削除しないでください）'!$K$3:$P$19,2,FALSE)</f>
        <v>#N/A</v>
      </c>
      <c r="K15" s="143" t="e">
        <f>VLOOKUP(A14,'管理用（このシートは削除しないでください）'!$K$3:$P$19,3,)</f>
        <v>#N/A</v>
      </c>
      <c r="L15" s="143" t="e">
        <f>VLOOKUP(A14,'管理用（このシートは削除しないでください）'!$K$3:$P$19,4,FALSE)</f>
        <v>#N/A</v>
      </c>
      <c r="M15" s="143" t="e">
        <f>VLOOKUP(A14,'管理用（このシートは削除しないでください）'!$K$3:$P$19,5,FALSE)</f>
        <v>#N/A</v>
      </c>
      <c r="N15" s="143" t="e">
        <f>VLOOKUP(A14,'管理用（このシートは削除しないでください）'!$K$3:$P$19,6,FALSE)</f>
        <v>#N/A</v>
      </c>
    </row>
    <row r="16" spans="1:14" ht="22.5" customHeight="1" x14ac:dyDescent="0.15">
      <c r="A16" s="64"/>
      <c r="B16" s="65"/>
      <c r="C16" s="65"/>
      <c r="D16" s="65" t="str">
        <f t="shared" ref="D16" si="6">IF(B16="","",(B16-C16))</f>
        <v/>
      </c>
      <c r="E16" s="65"/>
      <c r="F16" s="65"/>
      <c r="G16" s="65" t="str">
        <f t="shared" ref="G16" si="7">IF(B16="","",MIN(E16,F16))</f>
        <v/>
      </c>
      <c r="H16" s="141"/>
      <c r="J16" s="22" t="e">
        <f>VLOOKUP(#REF!,'管理用（このシートは削除しないでください）'!$K$3:$P$19,2,FALSE)</f>
        <v>#REF!</v>
      </c>
      <c r="K16" s="143" t="e">
        <f>VLOOKUP(#REF!,'管理用（このシートは削除しないでください）'!$K$3:$P$19,3,)</f>
        <v>#REF!</v>
      </c>
      <c r="L16" s="143" t="e">
        <f>VLOOKUP(#REF!,'管理用（このシートは削除しないでください）'!$K$3:$P$19,4,FALSE)</f>
        <v>#REF!</v>
      </c>
      <c r="M16" s="143" t="e">
        <f>VLOOKUP(#REF!,'管理用（このシートは削除しないでください）'!$K$3:$P$19,5,FALSE)</f>
        <v>#REF!</v>
      </c>
      <c r="N16" s="143" t="e">
        <f>VLOOKUP(#REF!,'管理用（このシートは削除しないでください）'!$K$3:$P$19,6,FALSE)</f>
        <v>#REF!</v>
      </c>
    </row>
    <row r="17" spans="1:14" ht="22.5" customHeight="1" thickBot="1" x14ac:dyDescent="0.2">
      <c r="A17" s="72"/>
      <c r="B17" s="73"/>
      <c r="C17" s="73"/>
      <c r="D17" s="74" t="str">
        <f t="shared" ref="D17" si="8">IF(A17="","",(B17-C17))</f>
        <v/>
      </c>
      <c r="E17" s="73"/>
      <c r="F17" s="73"/>
      <c r="G17" s="74" t="str">
        <f t="shared" ref="G17" si="9">IF(A17="","",MIN(E17,F17))</f>
        <v/>
      </c>
      <c r="H17" s="144"/>
      <c r="J17" s="22" t="e">
        <f>VLOOKUP(A16,'管理用（このシートは削除しないでください）'!$K$3:$P$19,2,FALSE)</f>
        <v>#N/A</v>
      </c>
      <c r="K17" s="143" t="e">
        <f>VLOOKUP(A16,'管理用（このシートは削除しないでください）'!$K$3:$P$19,3,)</f>
        <v>#N/A</v>
      </c>
      <c r="L17" s="143" t="e">
        <f>VLOOKUP(A16,'管理用（このシートは削除しないでください）'!$K$3:$P$19,4,FALSE)</f>
        <v>#N/A</v>
      </c>
      <c r="M17" s="143" t="e">
        <f>VLOOKUP(A16,'管理用（このシートは削除しないでください）'!$K$3:$P$19,5,FALSE)</f>
        <v>#N/A</v>
      </c>
      <c r="N17" s="143" t="e">
        <f>VLOOKUP(A16,'管理用（このシートは削除しないでください）'!$K$3:$P$19,6,FALSE)</f>
        <v>#N/A</v>
      </c>
    </row>
    <row r="18" spans="1:14" ht="22.5" customHeight="1" thickTop="1" thickBot="1" x14ac:dyDescent="0.2">
      <c r="A18" s="145" t="s">
        <v>33</v>
      </c>
      <c r="B18" s="77" t="str">
        <f>IF(SUM(B8:B17)=0,"",SUM(B8:B17))</f>
        <v/>
      </c>
      <c r="C18" s="77" t="str">
        <f>IF(B18="","",SUM(C8:C17))</f>
        <v/>
      </c>
      <c r="D18" s="77" t="str">
        <f>IF(SUM(D8:D17)=0,"",SUM(D8:D17))</f>
        <v/>
      </c>
      <c r="E18" s="77" t="str">
        <f>IF(SUM(E8:E17)=0,"",SUM(E8:E17))</f>
        <v/>
      </c>
      <c r="F18" s="77" t="str">
        <f>IF(SUM(F8:F17)=0,"",SUM(F8:F17))</f>
        <v/>
      </c>
      <c r="G18" s="77" t="str">
        <f>IF(SUM(G8:G17)=0,"",SUM(G8:G17))</f>
        <v/>
      </c>
      <c r="H18" s="146" t="str">
        <f>IF(SUM(H8:H17)=0,"",SUM(H8:H17))</f>
        <v/>
      </c>
    </row>
    <row r="19" spans="1:14" ht="22.5" customHeight="1" thickTop="1" x14ac:dyDescent="0.15">
      <c r="A19" s="21"/>
    </row>
    <row r="20" spans="1:14" ht="22.5" customHeight="1" x14ac:dyDescent="0.15">
      <c r="A20" s="147" t="s">
        <v>171</v>
      </c>
    </row>
    <row r="21" spans="1:14" ht="22.5" customHeight="1" x14ac:dyDescent="0.15">
      <c r="A21" s="14" t="s">
        <v>196</v>
      </c>
    </row>
    <row r="22" spans="1:14" ht="22.5" customHeight="1" x14ac:dyDescent="0.15">
      <c r="A22" s="14" t="s">
        <v>191</v>
      </c>
    </row>
    <row r="23" spans="1:14" ht="22.5" customHeight="1" x14ac:dyDescent="0.15"/>
    <row r="24" spans="1:14" ht="22.5" customHeight="1" x14ac:dyDescent="0.15"/>
    <row r="25" spans="1:14" ht="22.5" customHeight="1" x14ac:dyDescent="0.15"/>
    <row r="26" spans="1:14" ht="22.5" customHeight="1" x14ac:dyDescent="0.15"/>
    <row r="27" spans="1:14" ht="22.5" customHeight="1" x14ac:dyDescent="0.15"/>
    <row r="28" spans="1:14" ht="22.5" customHeight="1" x14ac:dyDescent="0.15"/>
    <row r="29" spans="1:14" ht="22.5" customHeight="1" x14ac:dyDescent="0.15"/>
    <row r="30" spans="1:14" ht="22.5" customHeight="1" x14ac:dyDescent="0.15"/>
    <row r="31" spans="1:14" ht="22.5" customHeight="1" x14ac:dyDescent="0.15"/>
    <row r="32" spans="1:14" ht="22.5" customHeight="1" x14ac:dyDescent="0.15"/>
    <row r="33" ht="22.5" customHeight="1" x14ac:dyDescent="0.15"/>
    <row r="34" ht="22.5" customHeight="1" x14ac:dyDescent="0.15"/>
    <row r="35" ht="22.5" customHeight="1" x14ac:dyDescent="0.15"/>
    <row r="36" ht="22.5" customHeight="1" x14ac:dyDescent="0.15"/>
    <row r="37" ht="22.5" customHeight="1" x14ac:dyDescent="0.15"/>
    <row r="38" ht="22.5" customHeight="1" x14ac:dyDescent="0.15"/>
  </sheetData>
  <mergeCells count="2">
    <mergeCell ref="A2:H2"/>
    <mergeCell ref="A5:A6"/>
  </mergeCells>
  <phoneticPr fontId="1"/>
  <printOptions horizontalCentered="1" verticalCentered="1"/>
  <pageMargins left="0.11811023622047245" right="0.11811023622047245" top="0.15748031496062992" bottom="0.15748031496062992" header="0.31496062992125984" footer="0.31496062992125984"/>
  <pageSetup paperSize="9" fitToWidth="0" orientation="landscape" r:id="rId1"/>
  <ignoredErrors>
    <ignoredError sqref="C18 D9:D12 G10:G15 D13:D15 G16 D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58"/>
  <sheetViews>
    <sheetView workbookViewId="0"/>
    <sheetView workbookViewId="1"/>
  </sheetViews>
  <sheetFormatPr defaultColWidth="9" defaultRowHeight="13.5" x14ac:dyDescent="0.15"/>
  <cols>
    <col min="1" max="3" width="6.875" style="6" customWidth="1"/>
    <col min="4" max="4" width="7.125" style="6" customWidth="1"/>
    <col min="5" max="6" width="7.5" style="6" customWidth="1"/>
    <col min="7" max="8" width="15" style="6" customWidth="1"/>
    <col min="9" max="9" width="17.875" style="6" customWidth="1"/>
    <col min="10" max="16384" width="9" style="6"/>
  </cols>
  <sheetData>
    <row r="1" spans="1:10" x14ac:dyDescent="0.15">
      <c r="A1" s="21" t="s">
        <v>229</v>
      </c>
    </row>
    <row r="2" spans="1:10" ht="19.5" customHeight="1" x14ac:dyDescent="0.15">
      <c r="A2" s="157" t="s">
        <v>36</v>
      </c>
      <c r="B2" s="157"/>
      <c r="C2" s="157"/>
      <c r="D2" s="157"/>
      <c r="E2" s="157"/>
      <c r="F2" s="157"/>
      <c r="G2" s="157"/>
      <c r="H2" s="157"/>
      <c r="I2" s="157"/>
    </row>
    <row r="3" spans="1:10" ht="7.5" customHeight="1" x14ac:dyDescent="0.15">
      <c r="A3" s="21"/>
    </row>
    <row r="4" spans="1:10" ht="18.75" customHeight="1" x14ac:dyDescent="0.15">
      <c r="A4" s="160" t="s">
        <v>159</v>
      </c>
      <c r="B4" s="160"/>
      <c r="C4" s="160"/>
      <c r="D4" s="161"/>
      <c r="E4" s="162"/>
      <c r="F4" s="162"/>
      <c r="G4" s="162"/>
      <c r="H4" s="162"/>
      <c r="I4" s="163"/>
    </row>
    <row r="5" spans="1:10" ht="18.75" customHeight="1" x14ac:dyDescent="0.15">
      <c r="A5" s="160" t="s">
        <v>231</v>
      </c>
      <c r="B5" s="164"/>
      <c r="C5" s="164"/>
      <c r="D5" s="168" t="s">
        <v>8</v>
      </c>
      <c r="E5" s="169"/>
      <c r="F5" s="169"/>
      <c r="G5" s="170"/>
      <c r="H5" s="160" t="s">
        <v>74</v>
      </c>
      <c r="I5" s="160"/>
    </row>
    <row r="6" spans="1:10" ht="22.5" customHeight="1" x14ac:dyDescent="0.15">
      <c r="A6" s="165"/>
      <c r="B6" s="166"/>
      <c r="C6" s="167"/>
      <c r="D6" s="165"/>
      <c r="E6" s="166"/>
      <c r="F6" s="166"/>
      <c r="G6" s="167"/>
      <c r="H6" s="230"/>
      <c r="I6" s="230"/>
    </row>
    <row r="7" spans="1:10" ht="14.25" customHeight="1" x14ac:dyDescent="0.15">
      <c r="A7" s="160" t="s">
        <v>88</v>
      </c>
      <c r="B7" s="160"/>
      <c r="C7" s="160"/>
      <c r="D7" s="161" t="s">
        <v>105</v>
      </c>
      <c r="E7" s="162"/>
      <c r="F7" s="162"/>
      <c r="G7" s="162"/>
      <c r="H7" s="162"/>
      <c r="I7" s="163"/>
      <c r="J7" s="6" t="s">
        <v>95</v>
      </c>
    </row>
    <row r="8" spans="1:10" ht="14.25" customHeight="1" x14ac:dyDescent="0.15">
      <c r="A8" s="160" t="s">
        <v>250</v>
      </c>
      <c r="B8" s="160"/>
      <c r="C8" s="160"/>
      <c r="D8" s="231" t="s">
        <v>251</v>
      </c>
      <c r="E8" s="232"/>
      <c r="F8" s="232"/>
      <c r="G8" s="132"/>
      <c r="H8" s="79" t="s">
        <v>252</v>
      </c>
      <c r="I8" s="133" t="s">
        <v>254</v>
      </c>
      <c r="J8" s="6" t="s">
        <v>95</v>
      </c>
    </row>
    <row r="9" spans="1:10" ht="13.5" customHeight="1" x14ac:dyDescent="0.15">
      <c r="A9" s="160" t="s">
        <v>85</v>
      </c>
      <c r="B9" s="160"/>
      <c r="C9" s="160"/>
      <c r="D9" s="186" t="s">
        <v>13</v>
      </c>
      <c r="E9" s="186"/>
      <c r="F9" s="186"/>
      <c r="G9" s="186"/>
      <c r="H9" s="186"/>
      <c r="I9" s="187"/>
    </row>
    <row r="10" spans="1:10" ht="13.5" customHeight="1" x14ac:dyDescent="0.15">
      <c r="A10" s="160"/>
      <c r="B10" s="160"/>
      <c r="C10" s="160"/>
      <c r="D10" s="28" t="s">
        <v>100</v>
      </c>
      <c r="E10" s="235" t="s">
        <v>115</v>
      </c>
      <c r="F10" s="235"/>
      <c r="G10" s="235"/>
      <c r="H10" s="30" t="s">
        <v>97</v>
      </c>
      <c r="I10" s="31"/>
      <c r="J10" s="6" t="s">
        <v>99</v>
      </c>
    </row>
    <row r="11" spans="1:10" ht="13.5" customHeight="1" x14ac:dyDescent="0.15">
      <c r="A11" s="160"/>
      <c r="B11" s="160"/>
      <c r="C11" s="160"/>
      <c r="D11" s="231" t="s">
        <v>129</v>
      </c>
      <c r="E11" s="232"/>
      <c r="F11" s="232"/>
      <c r="G11" s="30"/>
      <c r="H11" s="79" t="s">
        <v>252</v>
      </c>
      <c r="I11" s="31"/>
    </row>
    <row r="12" spans="1:10" ht="14.25" customHeight="1" x14ac:dyDescent="0.15">
      <c r="A12" s="160"/>
      <c r="B12" s="160"/>
      <c r="C12" s="160"/>
      <c r="D12" s="233" t="s">
        <v>128</v>
      </c>
      <c r="E12" s="234"/>
      <c r="F12" s="234"/>
      <c r="G12" s="29"/>
      <c r="H12" s="79" t="s">
        <v>252</v>
      </c>
      <c r="I12" s="34"/>
    </row>
    <row r="13" spans="1:10" ht="13.5" customHeight="1" x14ac:dyDescent="0.15">
      <c r="A13" s="168" t="s">
        <v>14</v>
      </c>
      <c r="B13" s="169"/>
      <c r="C13" s="170"/>
      <c r="D13" s="35" t="s">
        <v>130</v>
      </c>
      <c r="E13" s="236" t="s">
        <v>133</v>
      </c>
      <c r="F13" s="236"/>
      <c r="G13" s="24" t="s">
        <v>131</v>
      </c>
      <c r="H13" s="26" t="s">
        <v>134</v>
      </c>
      <c r="I13" s="36" t="s">
        <v>132</v>
      </c>
    </row>
    <row r="14" spans="1:10" ht="13.5" customHeight="1" x14ac:dyDescent="0.15">
      <c r="A14" s="174" t="s">
        <v>89</v>
      </c>
      <c r="B14" s="175"/>
      <c r="C14" s="175"/>
      <c r="D14" s="175"/>
      <c r="E14" s="175"/>
      <c r="F14" s="175"/>
      <c r="G14" s="175"/>
      <c r="H14" s="175"/>
      <c r="I14" s="176"/>
    </row>
    <row r="15" spans="1:10" ht="14.25" customHeight="1" x14ac:dyDescent="0.15">
      <c r="A15" s="23" t="s">
        <v>42</v>
      </c>
      <c r="B15" s="160" t="s">
        <v>41</v>
      </c>
      <c r="C15" s="160"/>
      <c r="D15" s="168"/>
      <c r="E15" s="160" t="s">
        <v>37</v>
      </c>
      <c r="F15" s="160"/>
      <c r="G15" s="23" t="s">
        <v>38</v>
      </c>
      <c r="H15" s="23" t="s">
        <v>40</v>
      </c>
      <c r="I15" s="25" t="s">
        <v>39</v>
      </c>
    </row>
    <row r="16" spans="1:10" ht="13.5" customHeight="1" x14ac:dyDescent="0.15">
      <c r="A16" s="38" t="s">
        <v>9</v>
      </c>
      <c r="B16" s="177" t="s">
        <v>12</v>
      </c>
      <c r="C16" s="177"/>
      <c r="D16" s="177"/>
      <c r="E16" s="178" t="s">
        <v>10</v>
      </c>
      <c r="F16" s="179"/>
      <c r="G16" s="39" t="s">
        <v>15</v>
      </c>
      <c r="H16" s="39" t="s">
        <v>11</v>
      </c>
      <c r="I16" s="31" t="s">
        <v>0</v>
      </c>
    </row>
    <row r="17" spans="1:10" ht="13.5" customHeight="1" x14ac:dyDescent="0.15">
      <c r="A17" s="237" t="s">
        <v>43</v>
      </c>
      <c r="B17" s="173" t="s">
        <v>12</v>
      </c>
      <c r="C17" s="173"/>
      <c r="D17" s="173"/>
      <c r="E17" s="171"/>
      <c r="F17" s="172"/>
      <c r="G17" s="41" t="str">
        <f t="shared" ref="G17:G25" si="0">IF(H17="","",H17/E17)</f>
        <v/>
      </c>
      <c r="H17" s="42"/>
      <c r="I17" s="31" t="s">
        <v>0</v>
      </c>
    </row>
    <row r="18" spans="1:10" ht="13.5" customHeight="1" x14ac:dyDescent="0.15">
      <c r="A18" s="237"/>
      <c r="B18" s="173" t="s">
        <v>12</v>
      </c>
      <c r="C18" s="173"/>
      <c r="D18" s="173"/>
      <c r="E18" s="171"/>
      <c r="F18" s="172"/>
      <c r="G18" s="41" t="str">
        <f t="shared" si="0"/>
        <v/>
      </c>
      <c r="H18" s="42"/>
      <c r="I18" s="31" t="s">
        <v>0</v>
      </c>
    </row>
    <row r="19" spans="1:10" ht="13.5" customHeight="1" x14ac:dyDescent="0.15">
      <c r="A19" s="237"/>
      <c r="B19" s="173" t="s">
        <v>12</v>
      </c>
      <c r="C19" s="173"/>
      <c r="D19" s="173"/>
      <c r="E19" s="171"/>
      <c r="F19" s="172"/>
      <c r="G19" s="41" t="str">
        <f t="shared" si="0"/>
        <v/>
      </c>
      <c r="H19" s="42"/>
      <c r="I19" s="31" t="s">
        <v>0</v>
      </c>
    </row>
    <row r="20" spans="1:10" ht="13.5" customHeight="1" x14ac:dyDescent="0.15">
      <c r="A20" s="237"/>
      <c r="B20" s="173" t="s">
        <v>12</v>
      </c>
      <c r="C20" s="173"/>
      <c r="D20" s="173"/>
      <c r="E20" s="171" t="s">
        <v>12</v>
      </c>
      <c r="F20" s="172"/>
      <c r="G20" s="41" t="str">
        <f t="shared" si="0"/>
        <v/>
      </c>
      <c r="H20" s="42"/>
      <c r="I20" s="31" t="s">
        <v>0</v>
      </c>
    </row>
    <row r="21" spans="1:10" x14ac:dyDescent="0.15">
      <c r="A21" s="237"/>
      <c r="B21" s="173" t="s">
        <v>12</v>
      </c>
      <c r="C21" s="173"/>
      <c r="D21" s="173"/>
      <c r="E21" s="171" t="s">
        <v>12</v>
      </c>
      <c r="F21" s="172"/>
      <c r="G21" s="41" t="str">
        <f t="shared" si="0"/>
        <v/>
      </c>
      <c r="H21" s="42"/>
      <c r="I21" s="31" t="s">
        <v>0</v>
      </c>
    </row>
    <row r="22" spans="1:10" ht="15" customHeight="1" x14ac:dyDescent="0.15">
      <c r="A22" s="237"/>
      <c r="B22" s="173" t="s">
        <v>12</v>
      </c>
      <c r="C22" s="173"/>
      <c r="D22" s="173"/>
      <c r="E22" s="171" t="s">
        <v>12</v>
      </c>
      <c r="F22" s="172"/>
      <c r="G22" s="41" t="str">
        <f t="shared" si="0"/>
        <v/>
      </c>
      <c r="H22" s="42"/>
      <c r="I22" s="31" t="s">
        <v>0</v>
      </c>
    </row>
    <row r="23" spans="1:10" ht="15" customHeight="1" x14ac:dyDescent="0.15">
      <c r="A23" s="237"/>
      <c r="B23" s="173" t="s">
        <v>12</v>
      </c>
      <c r="C23" s="173"/>
      <c r="D23" s="173"/>
      <c r="E23" s="171" t="s">
        <v>12</v>
      </c>
      <c r="F23" s="172"/>
      <c r="G23" s="41" t="str">
        <f t="shared" si="0"/>
        <v/>
      </c>
      <c r="H23" s="42"/>
      <c r="I23" s="31" t="s">
        <v>0</v>
      </c>
    </row>
    <row r="24" spans="1:10" ht="15" customHeight="1" x14ac:dyDescent="0.15">
      <c r="A24" s="40"/>
      <c r="B24" s="30"/>
      <c r="C24" s="30"/>
      <c r="D24" s="30"/>
      <c r="E24" s="171" t="s">
        <v>12</v>
      </c>
      <c r="F24" s="172"/>
      <c r="G24" s="41" t="str">
        <f t="shared" si="0"/>
        <v/>
      </c>
      <c r="H24" s="42"/>
      <c r="I24" s="31"/>
    </row>
    <row r="25" spans="1:10" ht="15" customHeight="1" x14ac:dyDescent="0.15">
      <c r="A25" s="40"/>
      <c r="B25" s="30"/>
      <c r="C25" s="30"/>
      <c r="D25" s="30"/>
      <c r="E25" s="171" t="s">
        <v>12</v>
      </c>
      <c r="F25" s="172"/>
      <c r="G25" s="41" t="str">
        <f t="shared" si="0"/>
        <v/>
      </c>
      <c r="H25" s="42"/>
      <c r="I25" s="31"/>
    </row>
    <row r="26" spans="1:10" ht="15" customHeight="1" x14ac:dyDescent="0.15">
      <c r="A26" s="43"/>
      <c r="B26" s="170" t="s">
        <v>16</v>
      </c>
      <c r="C26" s="160"/>
      <c r="D26" s="160"/>
      <c r="E26" s="203" t="str">
        <f>IF(SUM(E17:F25)=0,"",SUM(E17:F25))</f>
        <v/>
      </c>
      <c r="F26" s="203"/>
      <c r="G26" s="44" t="str">
        <f>IF(H26="","",H26/E26)</f>
        <v/>
      </c>
      <c r="H26" s="45" t="str">
        <f>IF(SUM(H17:H25)=0,"",SUM(H17:H25))</f>
        <v/>
      </c>
      <c r="I26" s="27"/>
    </row>
    <row r="27" spans="1:10" x14ac:dyDescent="0.15">
      <c r="A27" s="37" t="s">
        <v>9</v>
      </c>
      <c r="B27" s="185" t="s">
        <v>12</v>
      </c>
      <c r="C27" s="186"/>
      <c r="D27" s="187"/>
      <c r="E27" s="204" t="s">
        <v>10</v>
      </c>
      <c r="F27" s="205"/>
      <c r="G27" s="46" t="s">
        <v>15</v>
      </c>
      <c r="H27" s="46" t="s">
        <v>11</v>
      </c>
      <c r="I27" s="31" t="s">
        <v>0</v>
      </c>
      <c r="J27" s="6" t="s">
        <v>101</v>
      </c>
    </row>
    <row r="28" spans="1:10" ht="13.5" customHeight="1" x14ac:dyDescent="0.15">
      <c r="A28" s="206" t="s">
        <v>81</v>
      </c>
      <c r="B28" s="196" t="s">
        <v>12</v>
      </c>
      <c r="C28" s="173"/>
      <c r="D28" s="197"/>
      <c r="E28" s="198" t="s">
        <v>12</v>
      </c>
      <c r="F28" s="199"/>
      <c r="G28" s="41" t="str">
        <f t="shared" ref="G28:G36" si="1">IF(H28="","",H28/E28)</f>
        <v/>
      </c>
      <c r="H28" s="42"/>
      <c r="I28" s="31" t="s">
        <v>0</v>
      </c>
    </row>
    <row r="29" spans="1:10" x14ac:dyDescent="0.15">
      <c r="A29" s="206"/>
      <c r="B29" s="196" t="s">
        <v>12</v>
      </c>
      <c r="C29" s="173"/>
      <c r="D29" s="197"/>
      <c r="E29" s="198"/>
      <c r="F29" s="199"/>
      <c r="G29" s="41" t="str">
        <f t="shared" si="1"/>
        <v/>
      </c>
      <c r="H29" s="42"/>
      <c r="I29" s="31" t="s">
        <v>0</v>
      </c>
    </row>
    <row r="30" spans="1:10" x14ac:dyDescent="0.15">
      <c r="A30" s="206"/>
      <c r="B30" s="196" t="s">
        <v>12</v>
      </c>
      <c r="C30" s="173"/>
      <c r="D30" s="197"/>
      <c r="E30" s="198"/>
      <c r="F30" s="199"/>
      <c r="G30" s="41" t="str">
        <f t="shared" si="1"/>
        <v/>
      </c>
      <c r="H30" s="42"/>
      <c r="I30" s="31" t="s">
        <v>0</v>
      </c>
    </row>
    <row r="31" spans="1:10" x14ac:dyDescent="0.15">
      <c r="A31" s="206"/>
      <c r="B31" s="196" t="s">
        <v>12</v>
      </c>
      <c r="C31" s="173"/>
      <c r="D31" s="197"/>
      <c r="E31" s="198"/>
      <c r="F31" s="199"/>
      <c r="G31" s="41" t="str">
        <f t="shared" si="1"/>
        <v/>
      </c>
      <c r="H31" s="42"/>
      <c r="I31" s="31" t="s">
        <v>0</v>
      </c>
    </row>
    <row r="32" spans="1:10" x14ac:dyDescent="0.15">
      <c r="A32" s="206"/>
      <c r="B32" s="196" t="s">
        <v>12</v>
      </c>
      <c r="C32" s="173"/>
      <c r="D32" s="197"/>
      <c r="E32" s="198" t="s">
        <v>12</v>
      </c>
      <c r="F32" s="199"/>
      <c r="G32" s="41" t="str">
        <f t="shared" si="1"/>
        <v/>
      </c>
      <c r="H32" s="42"/>
      <c r="I32" s="31" t="s">
        <v>0</v>
      </c>
    </row>
    <row r="33" spans="1:10" x14ac:dyDescent="0.15">
      <c r="A33" s="206"/>
      <c r="B33" s="196" t="s">
        <v>12</v>
      </c>
      <c r="C33" s="173"/>
      <c r="D33" s="197"/>
      <c r="E33" s="198" t="s">
        <v>12</v>
      </c>
      <c r="F33" s="199"/>
      <c r="G33" s="41" t="str">
        <f t="shared" si="1"/>
        <v/>
      </c>
      <c r="H33" s="42"/>
      <c r="I33" s="31" t="s">
        <v>0</v>
      </c>
    </row>
    <row r="34" spans="1:10" x14ac:dyDescent="0.15">
      <c r="A34" s="206"/>
      <c r="B34" s="196" t="s">
        <v>12</v>
      </c>
      <c r="C34" s="173"/>
      <c r="D34" s="197"/>
      <c r="E34" s="198" t="s">
        <v>12</v>
      </c>
      <c r="F34" s="199"/>
      <c r="G34" s="41" t="str">
        <f t="shared" si="1"/>
        <v/>
      </c>
      <c r="H34" s="42"/>
      <c r="I34" s="31" t="s">
        <v>0</v>
      </c>
    </row>
    <row r="35" spans="1:10" x14ac:dyDescent="0.15">
      <c r="A35" s="47"/>
      <c r="B35" s="48"/>
      <c r="C35" s="30"/>
      <c r="D35" s="49"/>
      <c r="E35" s="198" t="s">
        <v>12</v>
      </c>
      <c r="F35" s="199"/>
      <c r="G35" s="41" t="str">
        <f t="shared" si="1"/>
        <v/>
      </c>
      <c r="H35" s="42"/>
      <c r="I35" s="31"/>
    </row>
    <row r="36" spans="1:10" x14ac:dyDescent="0.15">
      <c r="A36" s="47"/>
      <c r="B36" s="50"/>
      <c r="C36" s="29"/>
      <c r="D36" s="51"/>
      <c r="E36" s="198" t="s">
        <v>12</v>
      </c>
      <c r="F36" s="199"/>
      <c r="G36" s="41" t="str">
        <f t="shared" si="1"/>
        <v/>
      </c>
      <c r="H36" s="42"/>
      <c r="I36" s="31"/>
    </row>
    <row r="37" spans="1:10" ht="15" customHeight="1" x14ac:dyDescent="0.15">
      <c r="A37" s="37"/>
      <c r="B37" s="183" t="s">
        <v>16</v>
      </c>
      <c r="C37" s="183"/>
      <c r="D37" s="183"/>
      <c r="E37" s="184" t="str">
        <f>IF(SUM(E28:F36)=0,"",SUM(E28:F36))</f>
        <v/>
      </c>
      <c r="F37" s="184"/>
      <c r="G37" s="44" t="str">
        <f>IF(H37="","",H37/E37)</f>
        <v/>
      </c>
      <c r="H37" s="45" t="str">
        <f>IF(SUM(H28:H36)=0,"",SUM(H28:H36))</f>
        <v/>
      </c>
      <c r="I37" s="27"/>
    </row>
    <row r="38" spans="1:10" ht="15" customHeight="1" x14ac:dyDescent="0.15">
      <c r="A38" s="160" t="s">
        <v>76</v>
      </c>
      <c r="B38" s="160"/>
      <c r="C38" s="160"/>
      <c r="D38" s="160"/>
      <c r="E38" s="200" t="str">
        <f>IF(E37="",E26,E26+E37)</f>
        <v/>
      </c>
      <c r="F38" s="201"/>
      <c r="G38" s="44" t="str">
        <f>IF(H38="","",H38/E38)</f>
        <v/>
      </c>
      <c r="H38" s="45" t="str">
        <f>IF(H37="",H26,H26+H37)</f>
        <v/>
      </c>
      <c r="I38" s="27"/>
    </row>
    <row r="39" spans="1:10" x14ac:dyDescent="0.15">
      <c r="A39" s="202" t="s">
        <v>90</v>
      </c>
      <c r="B39" s="202"/>
      <c r="C39" s="202"/>
      <c r="D39" s="202"/>
      <c r="E39" s="202"/>
      <c r="F39" s="202"/>
      <c r="G39" s="202"/>
      <c r="H39" s="202"/>
      <c r="I39" s="202"/>
    </row>
    <row r="40" spans="1:10" x14ac:dyDescent="0.15">
      <c r="A40" s="160" t="s">
        <v>82</v>
      </c>
      <c r="B40" s="160"/>
      <c r="C40" s="160"/>
      <c r="D40" s="160"/>
      <c r="E40" s="160" t="s">
        <v>83</v>
      </c>
      <c r="F40" s="160"/>
      <c r="G40" s="160"/>
      <c r="H40" s="160" t="s">
        <v>84</v>
      </c>
      <c r="I40" s="160"/>
    </row>
    <row r="41" spans="1:10" ht="13.5" customHeight="1" x14ac:dyDescent="0.15">
      <c r="A41" s="185"/>
      <c r="B41" s="186"/>
      <c r="C41" s="186"/>
      <c r="D41" s="187"/>
      <c r="E41" s="188" t="s">
        <v>77</v>
      </c>
      <c r="F41" s="189"/>
      <c r="G41" s="190"/>
      <c r="H41" s="185" t="s">
        <v>78</v>
      </c>
      <c r="I41" s="187"/>
    </row>
    <row r="42" spans="1:10" ht="13.5" customHeight="1" x14ac:dyDescent="0.15">
      <c r="A42" s="191" t="s">
        <v>153</v>
      </c>
      <c r="B42" s="177"/>
      <c r="C42" s="177"/>
      <c r="D42" s="192"/>
      <c r="E42" s="193" t="str">
        <f>IF(E43="","",E43+E44)</f>
        <v/>
      </c>
      <c r="F42" s="194"/>
      <c r="G42" s="195"/>
      <c r="H42" s="207"/>
      <c r="I42" s="208"/>
      <c r="J42" s="6" t="s">
        <v>102</v>
      </c>
    </row>
    <row r="43" spans="1:10" ht="13.5" customHeight="1" x14ac:dyDescent="0.15">
      <c r="A43" s="191" t="s">
        <v>154</v>
      </c>
      <c r="B43" s="177"/>
      <c r="C43" s="177"/>
      <c r="D43" s="192"/>
      <c r="E43" s="180"/>
      <c r="F43" s="181"/>
      <c r="G43" s="182"/>
      <c r="H43" s="209"/>
      <c r="I43" s="210"/>
    </row>
    <row r="44" spans="1:10" ht="13.5" customHeight="1" x14ac:dyDescent="0.15">
      <c r="A44" s="191" t="s">
        <v>155</v>
      </c>
      <c r="B44" s="177"/>
      <c r="C44" s="177"/>
      <c r="D44" s="192"/>
      <c r="E44" s="180"/>
      <c r="F44" s="181"/>
      <c r="G44" s="182"/>
      <c r="H44" s="209"/>
      <c r="I44" s="210"/>
    </row>
    <row r="45" spans="1:10" ht="13.5" customHeight="1" x14ac:dyDescent="0.15">
      <c r="A45" s="191" t="s">
        <v>79</v>
      </c>
      <c r="B45" s="177"/>
      <c r="C45" s="177"/>
      <c r="D45" s="192"/>
      <c r="E45" s="180"/>
      <c r="F45" s="181"/>
      <c r="G45" s="182"/>
      <c r="H45" s="209"/>
      <c r="I45" s="210"/>
    </row>
    <row r="46" spans="1:10" ht="13.5" customHeight="1" x14ac:dyDescent="0.15">
      <c r="A46" s="191" t="s">
        <v>177</v>
      </c>
      <c r="B46" s="177"/>
      <c r="C46" s="177"/>
      <c r="D46" s="192"/>
      <c r="E46" s="180"/>
      <c r="F46" s="181"/>
      <c r="G46" s="182"/>
      <c r="H46" s="209"/>
      <c r="I46" s="210"/>
    </row>
    <row r="47" spans="1:10" ht="13.5" customHeight="1" x14ac:dyDescent="0.15">
      <c r="A47" s="191" t="s">
        <v>156</v>
      </c>
      <c r="B47" s="177"/>
      <c r="C47" s="177"/>
      <c r="D47" s="192"/>
      <c r="E47" s="180"/>
      <c r="F47" s="181"/>
      <c r="G47" s="182"/>
      <c r="H47" s="209"/>
      <c r="I47" s="210"/>
    </row>
    <row r="48" spans="1:10" ht="13.5" customHeight="1" x14ac:dyDescent="0.15">
      <c r="A48" s="52"/>
      <c r="B48" s="33"/>
      <c r="C48" s="33"/>
      <c r="D48" s="34"/>
      <c r="E48" s="53"/>
      <c r="F48" s="54"/>
      <c r="G48" s="55"/>
      <c r="H48" s="53"/>
      <c r="I48" s="55"/>
    </row>
    <row r="49" spans="1:10" ht="15" customHeight="1" x14ac:dyDescent="0.15">
      <c r="A49" s="160" t="s">
        <v>80</v>
      </c>
      <c r="B49" s="160"/>
      <c r="C49" s="160"/>
      <c r="D49" s="160"/>
      <c r="E49" s="221" t="str">
        <f>IF(E43="","",SUM(E42+E45+E46+E47))</f>
        <v/>
      </c>
      <c r="F49" s="222"/>
      <c r="G49" s="223"/>
      <c r="H49" s="225" t="str">
        <f>IF(H38=E49,"","←【確認】財源内訳の合計と事業費の合計が不一致")</f>
        <v/>
      </c>
      <c r="I49" s="226"/>
      <c r="J49" s="6" t="s">
        <v>103</v>
      </c>
    </row>
    <row r="50" spans="1:10" ht="13.5" customHeight="1" x14ac:dyDescent="0.15">
      <c r="A50" s="228" t="s">
        <v>163</v>
      </c>
      <c r="B50" s="229"/>
      <c r="C50" s="229"/>
      <c r="D50" s="229"/>
      <c r="E50" s="229"/>
      <c r="F50" s="229"/>
      <c r="G50" s="229"/>
      <c r="H50" s="162"/>
      <c r="I50" s="163"/>
      <c r="J50" s="6" t="s">
        <v>86</v>
      </c>
    </row>
    <row r="51" spans="1:10" ht="13.5" customHeight="1" x14ac:dyDescent="0.15">
      <c r="A51" s="227" t="s">
        <v>91</v>
      </c>
      <c r="B51" s="227"/>
      <c r="C51" s="227"/>
      <c r="D51" s="227"/>
      <c r="E51" s="227"/>
      <c r="F51" s="227"/>
      <c r="G51" s="227"/>
      <c r="H51" s="227"/>
      <c r="I51" s="227"/>
    </row>
    <row r="52" spans="1:10" x14ac:dyDescent="0.15">
      <c r="A52" s="211"/>
      <c r="B52" s="212"/>
      <c r="C52" s="212"/>
      <c r="D52" s="212"/>
      <c r="E52" s="212"/>
      <c r="F52" s="212"/>
      <c r="G52" s="212"/>
      <c r="H52" s="212"/>
      <c r="I52" s="213"/>
    </row>
    <row r="53" spans="1:10" x14ac:dyDescent="0.15">
      <c r="A53" s="214"/>
      <c r="B53" s="215"/>
      <c r="C53" s="215"/>
      <c r="D53" s="215"/>
      <c r="E53" s="215"/>
      <c r="F53" s="215"/>
      <c r="G53" s="215"/>
      <c r="H53" s="215"/>
      <c r="I53" s="216"/>
    </row>
    <row r="54" spans="1:10" x14ac:dyDescent="0.15">
      <c r="A54" s="214"/>
      <c r="B54" s="215"/>
      <c r="C54" s="215"/>
      <c r="D54" s="215"/>
      <c r="E54" s="215"/>
      <c r="F54" s="215"/>
      <c r="G54" s="215"/>
      <c r="H54" s="215"/>
      <c r="I54" s="216"/>
    </row>
    <row r="55" spans="1:10" x14ac:dyDescent="0.15">
      <c r="A55" s="217"/>
      <c r="B55" s="218"/>
      <c r="C55" s="218"/>
      <c r="D55" s="218"/>
      <c r="E55" s="218"/>
      <c r="F55" s="218"/>
      <c r="G55" s="218"/>
      <c r="H55" s="218"/>
      <c r="I55" s="219"/>
    </row>
    <row r="56" spans="1:10" ht="14.25" customHeight="1" x14ac:dyDescent="0.15">
      <c r="A56" s="224"/>
      <c r="B56" s="224"/>
      <c r="C56" s="224"/>
      <c r="D56" s="224"/>
      <c r="E56" s="220"/>
      <c r="F56" s="220"/>
      <c r="G56" s="220"/>
      <c r="H56" s="220"/>
      <c r="I56" s="220"/>
    </row>
    <row r="57" spans="1:10" x14ac:dyDescent="0.15">
      <c r="A57" s="21" t="s">
        <v>171</v>
      </c>
      <c r="B57" s="21"/>
    </row>
    <row r="58" spans="1:10" x14ac:dyDescent="0.15">
      <c r="A58" s="134" t="s">
        <v>172</v>
      </c>
      <c r="B58" s="135"/>
      <c r="C58" s="135"/>
      <c r="D58" s="135"/>
      <c r="E58" s="32"/>
      <c r="F58" s="135"/>
      <c r="G58" s="135"/>
      <c r="H58" s="135"/>
      <c r="I58" s="135"/>
    </row>
  </sheetData>
  <mergeCells count="102">
    <mergeCell ref="B33:D33"/>
    <mergeCell ref="E13:F13"/>
    <mergeCell ref="A17:A23"/>
    <mergeCell ref="B17:D17"/>
    <mergeCell ref="E17:F17"/>
    <mergeCell ref="B18:D18"/>
    <mergeCell ref="E18:F18"/>
    <mergeCell ref="B23:D23"/>
    <mergeCell ref="E15:F15"/>
    <mergeCell ref="E33:F33"/>
    <mergeCell ref="H6:I6"/>
    <mergeCell ref="D7:I7"/>
    <mergeCell ref="A7:C7"/>
    <mergeCell ref="A9:C12"/>
    <mergeCell ref="D11:F11"/>
    <mergeCell ref="D12:F12"/>
    <mergeCell ref="D9:I9"/>
    <mergeCell ref="E10:G10"/>
    <mergeCell ref="A8:C8"/>
    <mergeCell ref="D8:F8"/>
    <mergeCell ref="H42:I42"/>
    <mergeCell ref="E43:G43"/>
    <mergeCell ref="H43:I43"/>
    <mergeCell ref="A52:I55"/>
    <mergeCell ref="E56:G56"/>
    <mergeCell ref="H56:I56"/>
    <mergeCell ref="A44:D44"/>
    <mergeCell ref="A45:D45"/>
    <mergeCell ref="A46:D46"/>
    <mergeCell ref="A49:D49"/>
    <mergeCell ref="A47:D47"/>
    <mergeCell ref="E49:G49"/>
    <mergeCell ref="A56:D56"/>
    <mergeCell ref="H49:I49"/>
    <mergeCell ref="E44:G44"/>
    <mergeCell ref="H44:I44"/>
    <mergeCell ref="E45:G45"/>
    <mergeCell ref="H45:I45"/>
    <mergeCell ref="H46:I46"/>
    <mergeCell ref="A51:I51"/>
    <mergeCell ref="E47:G47"/>
    <mergeCell ref="A50:G50"/>
    <mergeCell ref="H50:I50"/>
    <mergeCell ref="H47:I47"/>
    <mergeCell ref="B34:D34"/>
    <mergeCell ref="E34:F34"/>
    <mergeCell ref="E36:F36"/>
    <mergeCell ref="B26:D26"/>
    <mergeCell ref="H41:I41"/>
    <mergeCell ref="A38:D38"/>
    <mergeCell ref="E38:F38"/>
    <mergeCell ref="A39:I39"/>
    <mergeCell ref="H40:I40"/>
    <mergeCell ref="E26:F26"/>
    <mergeCell ref="B27:D27"/>
    <mergeCell ref="E27:F27"/>
    <mergeCell ref="A28:A34"/>
    <mergeCell ref="B28:D28"/>
    <mergeCell ref="E28:F28"/>
    <mergeCell ref="B29:D29"/>
    <mergeCell ref="E29:F29"/>
    <mergeCell ref="B30:D30"/>
    <mergeCell ref="E30:F30"/>
    <mergeCell ref="B31:D31"/>
    <mergeCell ref="E31:F31"/>
    <mergeCell ref="B32:D32"/>
    <mergeCell ref="E32:F32"/>
    <mergeCell ref="E35:F35"/>
    <mergeCell ref="E46:G46"/>
    <mergeCell ref="B37:D37"/>
    <mergeCell ref="E37:F37"/>
    <mergeCell ref="A41:D41"/>
    <mergeCell ref="E41:G41"/>
    <mergeCell ref="A42:D42"/>
    <mergeCell ref="A40:D40"/>
    <mergeCell ref="E40:G40"/>
    <mergeCell ref="A43:D43"/>
    <mergeCell ref="E42:G42"/>
    <mergeCell ref="A2:I2"/>
    <mergeCell ref="A4:C4"/>
    <mergeCell ref="D4:I4"/>
    <mergeCell ref="A5:C5"/>
    <mergeCell ref="A6:C6"/>
    <mergeCell ref="D5:G5"/>
    <mergeCell ref="D6:G6"/>
    <mergeCell ref="E24:F24"/>
    <mergeCell ref="E25:F25"/>
    <mergeCell ref="E23:F23"/>
    <mergeCell ref="B19:D19"/>
    <mergeCell ref="E19:F19"/>
    <mergeCell ref="B21:D21"/>
    <mergeCell ref="E21:F21"/>
    <mergeCell ref="B22:D22"/>
    <mergeCell ref="E22:F22"/>
    <mergeCell ref="B20:D20"/>
    <mergeCell ref="E20:F20"/>
    <mergeCell ref="H5:I5"/>
    <mergeCell ref="A14:I14"/>
    <mergeCell ref="A13:C13"/>
    <mergeCell ref="B16:D16"/>
    <mergeCell ref="E16:F16"/>
    <mergeCell ref="B15:D15"/>
  </mergeCells>
  <phoneticPr fontId="4"/>
  <dataValidations count="1">
    <dataValidation type="list" allowBlank="1" showInputMessage="1" showErrorMessage="1" sqref="H50" xr:uid="{00000000-0002-0000-0300-000000000000}">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2000000}">
          <x14:formula1>
            <xm:f>'管理用（このシートは削除しないでください）'!$D$3:$D$7</xm:f>
          </x14:formula1>
          <xm:sqref>D7:I7</xm:sqref>
        </x14:dataValidation>
        <x14:dataValidation type="list" allowBlank="1" showInputMessage="1" showErrorMessage="1" xr:uid="{00000000-0002-0000-0300-000003000000}">
          <x14:formula1>
            <xm:f>'管理用（このシートは削除しないでください）'!$F$3:$F$10</xm:f>
          </x14:formula1>
          <xm:sqref>E10:G10</xm:sqref>
        </x14:dataValidation>
        <x14:dataValidation type="list" allowBlank="1" showInputMessage="1" showErrorMessage="1" xr:uid="{249D879A-D6F6-440D-882D-2A5B1549F9A9}">
          <x14:formula1>
            <xm:f>'管理用（このシートは削除しないでください）'!$B$3:$B$5</xm:f>
          </x14:formula1>
          <xm:sqref>I8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2969-E29F-4EA8-A836-D61864C8C2BB}">
  <sheetPr>
    <tabColor rgb="FFFFC000"/>
    <pageSetUpPr fitToPage="1"/>
  </sheetPr>
  <dimension ref="A1:J34"/>
  <sheetViews>
    <sheetView view="pageBreakPreview" zoomScale="115" zoomScaleNormal="85" zoomScaleSheetLayoutView="115" workbookViewId="0"/>
    <sheetView workbookViewId="1"/>
  </sheetViews>
  <sheetFormatPr defaultColWidth="9" defaultRowHeight="14.25" x14ac:dyDescent="0.15"/>
  <cols>
    <col min="1" max="1" width="5" style="9" customWidth="1"/>
    <col min="2" max="2" width="3.5" style="9" customWidth="1"/>
    <col min="3" max="7" width="9" style="9"/>
    <col min="8" max="8" width="10" style="9" customWidth="1"/>
    <col min="9" max="9" width="9" style="9" customWidth="1"/>
    <col min="10" max="10" width="5" style="9" customWidth="1"/>
    <col min="11" max="16384" width="9" style="9"/>
  </cols>
  <sheetData>
    <row r="1" spans="1:10" x14ac:dyDescent="0.15">
      <c r="A1" s="9" t="s">
        <v>214</v>
      </c>
    </row>
    <row r="3" spans="1:10" x14ac:dyDescent="0.15">
      <c r="H3" s="150" t="s">
        <v>31</v>
      </c>
      <c r="I3" s="150"/>
      <c r="J3" s="150"/>
    </row>
    <row r="4" spans="1:10" x14ac:dyDescent="0.15">
      <c r="H4" s="151" t="s">
        <v>151</v>
      </c>
      <c r="I4" s="151"/>
      <c r="J4" s="151"/>
    </row>
    <row r="5" spans="1:10" x14ac:dyDescent="0.15">
      <c r="G5" s="152"/>
      <c r="H5" s="153"/>
      <c r="I5" s="153"/>
    </row>
    <row r="6" spans="1:10" x14ac:dyDescent="0.15">
      <c r="A6" s="9" t="s">
        <v>199</v>
      </c>
    </row>
    <row r="10" spans="1:10" x14ac:dyDescent="0.15">
      <c r="E10" s="154" t="s">
        <v>51</v>
      </c>
      <c r="F10" s="154"/>
      <c r="G10" s="154"/>
      <c r="H10" s="154"/>
    </row>
    <row r="11" spans="1:10" x14ac:dyDescent="0.15">
      <c r="E11" s="11"/>
      <c r="F11" s="11"/>
      <c r="G11" s="11"/>
      <c r="H11" s="11"/>
    </row>
    <row r="12" spans="1:10" x14ac:dyDescent="0.15">
      <c r="E12" s="11"/>
      <c r="F12" s="11"/>
      <c r="G12" s="11"/>
      <c r="H12" s="11"/>
    </row>
    <row r="14" spans="1:10" x14ac:dyDescent="0.15">
      <c r="A14" s="155" t="s">
        <v>238</v>
      </c>
      <c r="B14" s="155"/>
      <c r="C14" s="155"/>
      <c r="D14" s="155"/>
      <c r="E14" s="155"/>
      <c r="F14" s="155"/>
      <c r="G14" s="155"/>
      <c r="H14" s="155"/>
      <c r="I14" s="155"/>
      <c r="J14" s="155"/>
    </row>
    <row r="15" spans="1:10" x14ac:dyDescent="0.15">
      <c r="A15" s="9" t="s">
        <v>237</v>
      </c>
    </row>
    <row r="19" spans="2:9" ht="45.75" customHeight="1" x14ac:dyDescent="0.15">
      <c r="B19" s="156" t="s">
        <v>268</v>
      </c>
      <c r="C19" s="156"/>
      <c r="D19" s="156"/>
      <c r="E19" s="156"/>
      <c r="F19" s="156"/>
      <c r="G19" s="156"/>
      <c r="H19" s="156"/>
      <c r="I19" s="156"/>
    </row>
    <row r="22" spans="2:9" x14ac:dyDescent="0.15">
      <c r="B22" s="9">
        <v>1</v>
      </c>
      <c r="C22" s="9" t="s">
        <v>224</v>
      </c>
    </row>
    <row r="23" spans="2:9" x14ac:dyDescent="0.15">
      <c r="E23" s="11"/>
      <c r="F23" s="18"/>
      <c r="G23" s="18"/>
    </row>
    <row r="24" spans="2:9" x14ac:dyDescent="0.15">
      <c r="B24" s="9">
        <v>2</v>
      </c>
      <c r="C24" s="9" t="s">
        <v>239</v>
      </c>
    </row>
    <row r="25" spans="2:9" x14ac:dyDescent="0.15">
      <c r="D25" s="17"/>
    </row>
    <row r="26" spans="2:9" x14ac:dyDescent="0.15">
      <c r="B26" s="9">
        <v>3</v>
      </c>
      <c r="C26" s="9" t="s">
        <v>225</v>
      </c>
    </row>
    <row r="28" spans="2:9" x14ac:dyDescent="0.15">
      <c r="B28" s="9">
        <v>4</v>
      </c>
      <c r="C28" s="9" t="s">
        <v>226</v>
      </c>
    </row>
    <row r="30" spans="2:9" x14ac:dyDescent="0.15">
      <c r="B30" s="9">
        <v>5</v>
      </c>
      <c r="C30" s="9" t="s">
        <v>203</v>
      </c>
    </row>
    <row r="33" spans="2:3" x14ac:dyDescent="0.15">
      <c r="B33" s="9" t="s">
        <v>207</v>
      </c>
      <c r="C33" s="9" t="s">
        <v>227</v>
      </c>
    </row>
    <row r="34" spans="2:3" x14ac:dyDescent="0.15">
      <c r="C34" s="19"/>
    </row>
  </sheetData>
  <mergeCells count="6">
    <mergeCell ref="B19:I19"/>
    <mergeCell ref="H3:J3"/>
    <mergeCell ref="H4:J4"/>
    <mergeCell ref="G5:I5"/>
    <mergeCell ref="E10:H10"/>
    <mergeCell ref="A14:J14"/>
  </mergeCells>
  <phoneticPr fontId="28"/>
  <printOptions horizontalCentered="1"/>
  <pageMargins left="0.70866141732283472" right="0.70866141732283472" top="0.94488188976377963" bottom="0.94488188976377963" header="0.31496062992125984" footer="0.31496062992125984"/>
  <pageSetup paperSize="9" orientation="portrait" r:id="rId1"/>
  <colBreaks count="1" manualBreakCount="1">
    <brk id="10" max="5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K22"/>
  <sheetViews>
    <sheetView workbookViewId="0"/>
    <sheetView workbookViewId="1"/>
  </sheetViews>
  <sheetFormatPr defaultColWidth="9" defaultRowHeight="13.5" x14ac:dyDescent="0.15"/>
  <cols>
    <col min="1" max="1" width="5" style="6" customWidth="1"/>
    <col min="2" max="2" width="3.5" style="6" customWidth="1"/>
    <col min="3" max="7" width="9" style="6"/>
    <col min="8" max="8" width="10" style="6" customWidth="1"/>
    <col min="9" max="9" width="9" style="6"/>
    <col min="10" max="10" width="5" style="6" customWidth="1"/>
    <col min="11" max="16384" width="9" style="6"/>
  </cols>
  <sheetData>
    <row r="1" spans="1:11" x14ac:dyDescent="0.15">
      <c r="A1" s="6" t="s">
        <v>213</v>
      </c>
    </row>
    <row r="3" spans="1:11" s="9" customFormat="1" ht="14.25" x14ac:dyDescent="0.15">
      <c r="H3" s="150" t="s">
        <v>31</v>
      </c>
      <c r="I3" s="150"/>
      <c r="J3" s="150"/>
    </row>
    <row r="4" spans="1:11" s="9" customFormat="1" ht="14.25" x14ac:dyDescent="0.15">
      <c r="H4" s="151" t="s">
        <v>151</v>
      </c>
      <c r="I4" s="151"/>
      <c r="J4" s="151"/>
    </row>
    <row r="5" spans="1:11" s="9" customFormat="1" ht="14.25" x14ac:dyDescent="0.15">
      <c r="G5" s="152"/>
      <c r="H5" s="153"/>
      <c r="I5" s="153"/>
    </row>
    <row r="6" spans="1:11" s="9" customFormat="1" ht="14.25" x14ac:dyDescent="0.15">
      <c r="A6" s="9" t="s">
        <v>199</v>
      </c>
    </row>
    <row r="7" spans="1:11" s="9" customFormat="1" ht="14.25" x14ac:dyDescent="0.15"/>
    <row r="8" spans="1:11" s="9" customFormat="1" ht="14.25" x14ac:dyDescent="0.15"/>
    <row r="9" spans="1:11" s="9" customFormat="1" ht="14.25" x14ac:dyDescent="0.15"/>
    <row r="10" spans="1:11" s="9" customFormat="1" ht="14.25" x14ac:dyDescent="0.15">
      <c r="E10" s="154" t="s">
        <v>51</v>
      </c>
      <c r="F10" s="154"/>
      <c r="G10" s="154"/>
      <c r="H10" s="154"/>
      <c r="K10" s="6"/>
    </row>
    <row r="15" spans="1:11" ht="14.25" x14ac:dyDescent="0.15">
      <c r="A15" s="155" t="s">
        <v>200</v>
      </c>
      <c r="B15" s="155"/>
      <c r="C15" s="155"/>
      <c r="D15" s="155"/>
      <c r="E15" s="155"/>
      <c r="F15" s="155"/>
      <c r="G15" s="155"/>
      <c r="H15" s="155"/>
      <c r="I15" s="155"/>
      <c r="J15" s="155"/>
    </row>
    <row r="16" spans="1:11" ht="14.25" x14ac:dyDescent="0.15">
      <c r="A16" s="9" t="s">
        <v>49</v>
      </c>
      <c r="B16" s="9"/>
      <c r="C16" s="9"/>
      <c r="D16" s="9"/>
      <c r="E16" s="9"/>
      <c r="F16" s="9"/>
      <c r="G16" s="9"/>
      <c r="H16" s="9"/>
      <c r="I16" s="9"/>
    </row>
    <row r="17" spans="1:9" ht="14.25" x14ac:dyDescent="0.15">
      <c r="A17" s="9"/>
      <c r="B17" s="9"/>
      <c r="C17" s="9"/>
      <c r="D17" s="9"/>
      <c r="E17" s="9"/>
      <c r="F17" s="9"/>
      <c r="G17" s="9"/>
      <c r="H17" s="9"/>
      <c r="I17" s="9"/>
    </row>
    <row r="18" spans="1:9" ht="14.25" x14ac:dyDescent="0.15">
      <c r="A18" s="9"/>
      <c r="B18" s="9"/>
      <c r="C18" s="9"/>
      <c r="D18" s="9"/>
      <c r="E18" s="9"/>
      <c r="F18" s="9"/>
      <c r="G18" s="9"/>
      <c r="H18" s="9"/>
      <c r="I18" s="9"/>
    </row>
    <row r="19" spans="1:9" ht="14.25" x14ac:dyDescent="0.15">
      <c r="A19" s="9"/>
      <c r="B19" s="9"/>
      <c r="C19" s="9"/>
      <c r="D19" s="9"/>
      <c r="E19" s="9"/>
      <c r="F19" s="9"/>
      <c r="G19" s="9"/>
      <c r="H19" s="9"/>
      <c r="I19" s="9"/>
    </row>
    <row r="22" spans="1:9" ht="30" customHeight="1" x14ac:dyDescent="0.15">
      <c r="B22" s="238" t="s">
        <v>215</v>
      </c>
      <c r="C22" s="238"/>
      <c r="D22" s="238"/>
      <c r="E22" s="238"/>
      <c r="F22" s="238"/>
      <c r="G22" s="238"/>
      <c r="H22" s="238"/>
      <c r="I22" s="238"/>
    </row>
  </sheetData>
  <mergeCells count="6">
    <mergeCell ref="B22:I22"/>
    <mergeCell ref="H3:J3"/>
    <mergeCell ref="H4:J4"/>
    <mergeCell ref="G5:I5"/>
    <mergeCell ref="E10:H10"/>
    <mergeCell ref="A15:J15"/>
  </mergeCells>
  <phoneticPr fontId="1"/>
  <printOptions horizontalCentered="1"/>
  <pageMargins left="0.70866141732283472" right="0.70866141732283472" top="0.94488188976377963" bottom="0.9448818897637796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P56"/>
  <sheetViews>
    <sheetView workbookViewId="0"/>
    <sheetView workbookViewId="1"/>
  </sheetViews>
  <sheetFormatPr defaultColWidth="9" defaultRowHeight="13.5" x14ac:dyDescent="0.15"/>
  <cols>
    <col min="1" max="1" width="18" style="6" bestFit="1" customWidth="1"/>
    <col min="2" max="15" width="5.375" style="6" customWidth="1"/>
    <col min="16" max="16384" width="9" style="6"/>
  </cols>
  <sheetData>
    <row r="1" spans="1:16" x14ac:dyDescent="0.15">
      <c r="A1" s="21" t="s">
        <v>73</v>
      </c>
    </row>
    <row r="2" spans="1:16" x14ac:dyDescent="0.15">
      <c r="A2" s="82"/>
    </row>
    <row r="3" spans="1:16" ht="14.25" thickBot="1" x14ac:dyDescent="0.2">
      <c r="A3" s="82"/>
    </row>
    <row r="4" spans="1:16" ht="14.25" thickBot="1" x14ac:dyDescent="0.2">
      <c r="A4" s="271" t="s">
        <v>55</v>
      </c>
      <c r="B4" s="272"/>
      <c r="C4" s="273"/>
      <c r="D4" s="261" t="s">
        <v>56</v>
      </c>
      <c r="E4" s="262"/>
      <c r="F4" s="262"/>
      <c r="G4" s="262"/>
      <c r="H4" s="263"/>
      <c r="I4" s="266" t="s">
        <v>75</v>
      </c>
      <c r="J4" s="262"/>
      <c r="K4" s="262"/>
      <c r="L4" s="262"/>
      <c r="M4" s="262"/>
      <c r="N4" s="262"/>
      <c r="O4" s="267"/>
    </row>
    <row r="5" spans="1:16" ht="27" customHeight="1" thickBot="1" x14ac:dyDescent="0.2">
      <c r="A5" s="268" t="str">
        <f>IF('様式第1号_別紙(2) 事業計画書'!D4="","",'様式第1号_別紙(2) 事業計画書'!D4)</f>
        <v/>
      </c>
      <c r="B5" s="269"/>
      <c r="C5" s="270"/>
      <c r="D5" s="258" t="str">
        <f>IF('様式第1号_別紙(2) 事業計画書'!D6:G6="","",'様式第1号_別紙(2) 事業計画書'!D6:G6)</f>
        <v/>
      </c>
      <c r="E5" s="259"/>
      <c r="F5" s="259"/>
      <c r="G5" s="259"/>
      <c r="H5" s="260"/>
      <c r="I5" s="264" t="str">
        <f>IF('様式第1号_別紙(2) 事業計画書'!H6:I6="","",'様式第1号_別紙(2) 事業計画書'!H6:I6)</f>
        <v/>
      </c>
      <c r="J5" s="259"/>
      <c r="K5" s="259"/>
      <c r="L5" s="259"/>
      <c r="M5" s="259"/>
      <c r="N5" s="259"/>
      <c r="O5" s="265"/>
      <c r="P5" s="6" t="s">
        <v>96</v>
      </c>
    </row>
    <row r="6" spans="1:16" x14ac:dyDescent="0.15">
      <c r="A6" s="82"/>
    </row>
    <row r="7" spans="1:16" x14ac:dyDescent="0.15">
      <c r="A7" s="82"/>
    </row>
    <row r="8" spans="1:16" ht="14.25" thickBot="1" x14ac:dyDescent="0.2">
      <c r="A8" s="21" t="s">
        <v>57</v>
      </c>
      <c r="B8" s="21"/>
      <c r="C8" s="21"/>
      <c r="D8" s="21"/>
      <c r="E8" s="21"/>
      <c r="F8" s="21"/>
      <c r="G8" s="21"/>
      <c r="H8" s="21"/>
      <c r="I8" s="21"/>
      <c r="J8" s="21"/>
      <c r="K8" s="21"/>
      <c r="L8" s="247" t="s">
        <v>267</v>
      </c>
      <c r="M8" s="247"/>
      <c r="N8" s="247"/>
      <c r="O8" s="247"/>
    </row>
    <row r="9" spans="1:16" ht="14.25" thickBot="1" x14ac:dyDescent="0.2">
      <c r="A9" s="256" t="s">
        <v>58</v>
      </c>
      <c r="B9" s="257"/>
      <c r="C9" s="256" t="s">
        <v>59</v>
      </c>
      <c r="D9" s="277"/>
      <c r="E9" s="257"/>
      <c r="F9" s="274" t="s">
        <v>60</v>
      </c>
      <c r="G9" s="275"/>
      <c r="H9" s="276"/>
      <c r="I9" s="274" t="s">
        <v>61</v>
      </c>
      <c r="J9" s="275"/>
      <c r="K9" s="276"/>
      <c r="L9" s="274" t="s">
        <v>62</v>
      </c>
      <c r="M9" s="275"/>
      <c r="N9" s="275"/>
      <c r="O9" s="276"/>
    </row>
    <row r="10" spans="1:16" ht="13.5" customHeight="1" x14ac:dyDescent="0.15">
      <c r="A10" s="83"/>
      <c r="B10" s="84"/>
      <c r="C10" s="83"/>
      <c r="D10" s="32"/>
      <c r="E10" s="85" t="s">
        <v>63</v>
      </c>
      <c r="F10" s="86"/>
      <c r="G10" s="21"/>
      <c r="H10" s="87" t="s">
        <v>64</v>
      </c>
      <c r="I10" s="86"/>
      <c r="J10" s="21"/>
      <c r="K10" s="87" t="s">
        <v>52</v>
      </c>
      <c r="L10" s="86"/>
      <c r="M10" s="21"/>
      <c r="N10" s="21"/>
      <c r="O10" s="88"/>
    </row>
    <row r="11" spans="1:16" x14ac:dyDescent="0.15">
      <c r="A11" s="278" t="s">
        <v>92</v>
      </c>
      <c r="B11" s="279"/>
      <c r="C11" s="89"/>
      <c r="D11" s="90"/>
      <c r="E11" s="91"/>
      <c r="F11" s="92"/>
      <c r="G11" s="93"/>
      <c r="H11" s="94"/>
      <c r="I11" s="92"/>
      <c r="J11" s="93"/>
      <c r="K11" s="94"/>
      <c r="L11" s="86"/>
      <c r="M11" s="21"/>
      <c r="N11" s="21"/>
      <c r="O11" s="88"/>
    </row>
    <row r="12" spans="1:16" x14ac:dyDescent="0.15">
      <c r="A12" s="278" t="s">
        <v>135</v>
      </c>
      <c r="B12" s="279"/>
      <c r="C12" s="284"/>
      <c r="D12" s="285"/>
      <c r="E12" s="286"/>
      <c r="F12" s="284"/>
      <c r="G12" s="285"/>
      <c r="H12" s="286"/>
      <c r="I12" s="287"/>
      <c r="J12" s="288"/>
      <c r="K12" s="289"/>
      <c r="L12" s="86"/>
      <c r="M12" s="21"/>
      <c r="N12" s="21"/>
      <c r="O12" s="88"/>
    </row>
    <row r="13" spans="1:16" x14ac:dyDescent="0.15">
      <c r="A13" s="280" t="s">
        <v>17</v>
      </c>
      <c r="B13" s="281"/>
      <c r="C13" s="284"/>
      <c r="D13" s="285"/>
      <c r="E13" s="286"/>
      <c r="F13" s="284"/>
      <c r="G13" s="285"/>
      <c r="H13" s="286"/>
      <c r="I13" s="287"/>
      <c r="J13" s="288"/>
      <c r="K13" s="289"/>
      <c r="L13" s="86"/>
      <c r="M13" s="21"/>
      <c r="N13" s="21"/>
      <c r="O13" s="88"/>
    </row>
    <row r="14" spans="1:16" x14ac:dyDescent="0.15">
      <c r="A14" s="83"/>
      <c r="B14" s="84"/>
      <c r="C14" s="89"/>
      <c r="D14" s="90"/>
      <c r="E14" s="91"/>
      <c r="F14" s="92"/>
      <c r="G14" s="93"/>
      <c r="H14" s="94"/>
      <c r="I14" s="92"/>
      <c r="J14" s="93"/>
      <c r="K14" s="94"/>
      <c r="L14" s="86"/>
      <c r="M14" s="21"/>
      <c r="N14" s="21"/>
      <c r="O14" s="88"/>
    </row>
    <row r="15" spans="1:16" x14ac:dyDescent="0.15">
      <c r="A15" s="278" t="s">
        <v>92</v>
      </c>
      <c r="B15" s="279"/>
      <c r="C15" s="89"/>
      <c r="D15" s="90"/>
      <c r="E15" s="91"/>
      <c r="F15" s="92"/>
      <c r="G15" s="93"/>
      <c r="H15" s="94"/>
      <c r="I15" s="92"/>
      <c r="J15" s="93"/>
      <c r="K15" s="94"/>
      <c r="L15" s="86"/>
      <c r="M15" s="21"/>
      <c r="N15" s="21"/>
      <c r="O15" s="88"/>
    </row>
    <row r="16" spans="1:16" x14ac:dyDescent="0.15">
      <c r="A16" s="278" t="s">
        <v>93</v>
      </c>
      <c r="B16" s="279"/>
      <c r="C16" s="284"/>
      <c r="D16" s="285"/>
      <c r="E16" s="286"/>
      <c r="F16" s="284"/>
      <c r="G16" s="285"/>
      <c r="H16" s="286"/>
      <c r="I16" s="287"/>
      <c r="J16" s="288"/>
      <c r="K16" s="289"/>
      <c r="L16" s="86"/>
      <c r="M16" s="21"/>
      <c r="N16" s="21"/>
      <c r="O16" s="88"/>
    </row>
    <row r="17" spans="1:16" x14ac:dyDescent="0.15">
      <c r="A17" s="280" t="s">
        <v>18</v>
      </c>
      <c r="B17" s="281"/>
      <c r="C17" s="284"/>
      <c r="D17" s="285"/>
      <c r="E17" s="286"/>
      <c r="F17" s="284"/>
      <c r="G17" s="285"/>
      <c r="H17" s="286"/>
      <c r="I17" s="287"/>
      <c r="J17" s="288"/>
      <c r="K17" s="289"/>
      <c r="L17" s="86"/>
      <c r="M17" s="21"/>
      <c r="N17" s="21"/>
      <c r="O17" s="88"/>
    </row>
    <row r="18" spans="1:16" ht="7.5" customHeight="1" thickBot="1" x14ac:dyDescent="0.2">
      <c r="A18" s="95"/>
      <c r="B18" s="96"/>
      <c r="C18" s="97"/>
      <c r="D18" s="98"/>
      <c r="E18" s="99"/>
      <c r="F18" s="100"/>
      <c r="G18" s="101"/>
      <c r="H18" s="102"/>
      <c r="I18" s="100"/>
      <c r="J18" s="101"/>
      <c r="K18" s="102"/>
      <c r="L18" s="103"/>
      <c r="M18" s="104"/>
      <c r="N18" s="104"/>
      <c r="O18" s="105"/>
    </row>
    <row r="19" spans="1:16" ht="14.25" thickBot="1" x14ac:dyDescent="0.2">
      <c r="A19" s="282" t="s">
        <v>67</v>
      </c>
      <c r="B19" s="283"/>
      <c r="C19" s="290" t="str">
        <f>IF((C12+C16)=0,"",(C12+C16))</f>
        <v/>
      </c>
      <c r="D19" s="291"/>
      <c r="E19" s="292"/>
      <c r="F19" s="290" t="str">
        <f>IF((F12+F16)=0,"",(F12+F16))</f>
        <v/>
      </c>
      <c r="G19" s="291"/>
      <c r="H19" s="292"/>
      <c r="I19" s="293" t="str">
        <f>IF((I12+I16)=0,"",(I12+I16))</f>
        <v/>
      </c>
      <c r="J19" s="294"/>
      <c r="K19" s="295"/>
      <c r="L19" s="103"/>
      <c r="M19" s="104"/>
      <c r="N19" s="104"/>
      <c r="O19" s="105"/>
      <c r="P19" s="6" t="s">
        <v>103</v>
      </c>
    </row>
    <row r="20" spans="1:16" x14ac:dyDescent="0.15">
      <c r="A20" s="82"/>
    </row>
    <row r="21" spans="1:16" x14ac:dyDescent="0.15">
      <c r="A21" s="82"/>
    </row>
    <row r="22" spans="1:16" x14ac:dyDescent="0.15">
      <c r="A22" s="82"/>
      <c r="B22" s="246"/>
      <c r="C22" s="246"/>
      <c r="D22" s="246"/>
      <c r="E22" s="246"/>
      <c r="F22" s="246"/>
      <c r="G22" s="246"/>
      <c r="H22" s="246"/>
      <c r="I22" s="246"/>
      <c r="J22" s="246"/>
      <c r="K22" s="246"/>
      <c r="L22" s="246"/>
      <c r="M22" s="246"/>
      <c r="N22" s="246"/>
      <c r="O22" s="246"/>
    </row>
    <row r="23" spans="1:16" ht="14.25" thickBot="1" x14ac:dyDescent="0.2">
      <c r="A23" s="21" t="s">
        <v>54</v>
      </c>
      <c r="B23" s="21"/>
      <c r="C23" s="21"/>
      <c r="D23" s="21"/>
      <c r="E23" s="21"/>
      <c r="F23" s="21"/>
      <c r="G23" s="21"/>
      <c r="H23" s="21"/>
      <c r="I23" s="21"/>
      <c r="J23" s="21"/>
      <c r="K23" s="21"/>
      <c r="L23" s="247" t="str">
        <f>L8</f>
        <v>　○年　　月　　日現在</v>
      </c>
      <c r="M23" s="247"/>
      <c r="N23" s="247"/>
      <c r="O23" s="247"/>
      <c r="P23" s="6" t="s">
        <v>104</v>
      </c>
    </row>
    <row r="24" spans="1:16" ht="13.5" customHeight="1" x14ac:dyDescent="0.15">
      <c r="A24" s="106" t="s">
        <v>12</v>
      </c>
      <c r="B24" s="248" t="s">
        <v>157</v>
      </c>
      <c r="C24" s="248"/>
      <c r="D24" s="248"/>
      <c r="E24" s="248"/>
      <c r="F24" s="248"/>
      <c r="G24" s="248"/>
      <c r="H24" s="248"/>
      <c r="I24" s="248"/>
      <c r="J24" s="248"/>
      <c r="K24" s="248"/>
      <c r="L24" s="248" t="s">
        <v>158</v>
      </c>
      <c r="M24" s="248"/>
      <c r="N24" s="248"/>
      <c r="O24" s="249"/>
    </row>
    <row r="25" spans="1:16" ht="13.5" customHeight="1" x14ac:dyDescent="0.15">
      <c r="A25" s="107" t="s">
        <v>19</v>
      </c>
      <c r="B25" s="32"/>
      <c r="C25" s="32"/>
      <c r="D25" s="32"/>
      <c r="E25" s="32"/>
      <c r="F25" s="32"/>
      <c r="G25" s="32"/>
      <c r="H25" s="32"/>
      <c r="I25" s="32"/>
      <c r="J25" s="32"/>
      <c r="K25" s="32"/>
      <c r="L25" s="32"/>
      <c r="M25" s="32"/>
      <c r="N25" s="32"/>
      <c r="O25" s="84"/>
    </row>
    <row r="26" spans="1:16" ht="14.25" thickBot="1" x14ac:dyDescent="0.2">
      <c r="A26" s="108" t="s">
        <v>12</v>
      </c>
      <c r="B26" s="109" t="s">
        <v>20</v>
      </c>
      <c r="C26" s="110" t="s">
        <v>9</v>
      </c>
      <c r="D26" s="110" t="s">
        <v>20</v>
      </c>
      <c r="E26" s="110" t="s">
        <v>9</v>
      </c>
      <c r="F26" s="110" t="s">
        <v>20</v>
      </c>
      <c r="G26" s="110" t="s">
        <v>9</v>
      </c>
      <c r="H26" s="110" t="s">
        <v>9</v>
      </c>
      <c r="I26" s="110" t="s">
        <v>9</v>
      </c>
      <c r="J26" s="110" t="s">
        <v>9</v>
      </c>
      <c r="K26" s="110" t="s">
        <v>20</v>
      </c>
      <c r="L26" s="110" t="s">
        <v>9</v>
      </c>
      <c r="M26" s="110" t="s">
        <v>20</v>
      </c>
      <c r="N26" s="110" t="s">
        <v>9</v>
      </c>
      <c r="O26" s="105"/>
    </row>
    <row r="27" spans="1:16" ht="7.5" customHeight="1" x14ac:dyDescent="0.15">
      <c r="A27" s="107" t="s">
        <v>12</v>
      </c>
      <c r="B27" s="30" t="s">
        <v>21</v>
      </c>
      <c r="C27" s="30"/>
      <c r="D27" s="30"/>
      <c r="E27" s="30"/>
      <c r="F27" s="30"/>
      <c r="G27" s="30"/>
      <c r="H27" s="30"/>
      <c r="I27" s="30"/>
      <c r="J27" s="30"/>
      <c r="K27" s="30"/>
      <c r="L27" s="30"/>
      <c r="M27" s="30"/>
      <c r="N27" s="30"/>
      <c r="O27" s="111"/>
    </row>
    <row r="28" spans="1:16" ht="18" customHeight="1" x14ac:dyDescent="0.15">
      <c r="A28" s="107" t="s">
        <v>22</v>
      </c>
      <c r="B28" s="30"/>
      <c r="C28" s="30"/>
      <c r="D28" s="30"/>
      <c r="E28" s="30"/>
      <c r="F28" s="30"/>
      <c r="G28" s="30"/>
      <c r="H28" s="30"/>
      <c r="I28" s="30"/>
      <c r="J28" s="30"/>
      <c r="K28" s="30"/>
      <c r="L28" s="30"/>
      <c r="M28" s="30"/>
      <c r="N28" s="30"/>
      <c r="O28" s="111"/>
    </row>
    <row r="29" spans="1:16" x14ac:dyDescent="0.15">
      <c r="A29" s="107" t="s">
        <v>12</v>
      </c>
      <c r="B29" s="30" t="s">
        <v>21</v>
      </c>
      <c r="C29" s="30"/>
      <c r="D29" s="30"/>
      <c r="E29" s="30"/>
      <c r="F29" s="30"/>
      <c r="G29" s="30"/>
      <c r="H29" s="30"/>
      <c r="I29" s="30"/>
      <c r="J29" s="30"/>
      <c r="K29" s="30"/>
      <c r="L29" s="30"/>
      <c r="M29" s="30"/>
      <c r="N29" s="30"/>
      <c r="O29" s="111"/>
    </row>
    <row r="30" spans="1:16" ht="18.75" customHeight="1" x14ac:dyDescent="0.15">
      <c r="A30" s="107" t="s">
        <v>23</v>
      </c>
      <c r="B30" s="30"/>
      <c r="C30" s="30"/>
      <c r="D30" s="30"/>
      <c r="E30" s="30"/>
      <c r="F30" s="30"/>
      <c r="G30" s="30"/>
      <c r="H30" s="30"/>
      <c r="I30" s="30"/>
      <c r="J30" s="30"/>
      <c r="K30" s="30"/>
      <c r="L30" s="30"/>
      <c r="M30" s="30"/>
      <c r="N30" s="30"/>
      <c r="O30" s="111"/>
    </row>
    <row r="31" spans="1:16" x14ac:dyDescent="0.15">
      <c r="A31" s="107" t="s">
        <v>12</v>
      </c>
      <c r="B31" s="30" t="s">
        <v>21</v>
      </c>
      <c r="C31" s="30"/>
      <c r="D31" s="30"/>
      <c r="E31" s="30"/>
      <c r="F31" s="30"/>
      <c r="G31" s="30"/>
      <c r="H31" s="30"/>
      <c r="I31" s="30"/>
      <c r="J31" s="30"/>
      <c r="K31" s="30"/>
      <c r="L31" s="30"/>
      <c r="M31" s="30"/>
      <c r="N31" s="30"/>
      <c r="O31" s="111"/>
    </row>
    <row r="32" spans="1:16" ht="18" customHeight="1" x14ac:dyDescent="0.15">
      <c r="A32" s="107" t="s">
        <v>24</v>
      </c>
      <c r="B32" s="30"/>
      <c r="C32" s="30"/>
      <c r="D32" s="30"/>
      <c r="E32" s="30"/>
      <c r="F32" s="30"/>
      <c r="G32" s="30"/>
      <c r="H32" s="30"/>
      <c r="I32" s="30"/>
      <c r="J32" s="30"/>
      <c r="K32" s="30"/>
      <c r="L32" s="30"/>
      <c r="M32" s="30"/>
      <c r="N32" s="30"/>
      <c r="O32" s="111"/>
    </row>
    <row r="33" spans="1:15" x14ac:dyDescent="0.15">
      <c r="A33" s="107" t="s">
        <v>12</v>
      </c>
      <c r="B33" s="30" t="s">
        <v>21</v>
      </c>
      <c r="C33" s="30"/>
      <c r="D33" s="30"/>
      <c r="E33" s="30"/>
      <c r="F33" s="30"/>
      <c r="G33" s="30"/>
      <c r="H33" s="30"/>
      <c r="I33" s="30"/>
      <c r="J33" s="30"/>
      <c r="K33" s="30"/>
      <c r="L33" s="30"/>
      <c r="M33" s="30"/>
      <c r="N33" s="30"/>
      <c r="O33" s="111"/>
    </row>
    <row r="34" spans="1:15" ht="18.75" customHeight="1" x14ac:dyDescent="0.15">
      <c r="A34" s="107" t="s">
        <v>25</v>
      </c>
      <c r="B34" s="30"/>
      <c r="C34" s="30"/>
      <c r="D34" s="30"/>
      <c r="E34" s="30"/>
      <c r="F34" s="30"/>
      <c r="G34" s="30"/>
      <c r="H34" s="30"/>
      <c r="I34" s="30"/>
      <c r="J34" s="30"/>
      <c r="K34" s="30"/>
      <c r="L34" s="30"/>
      <c r="M34" s="30"/>
      <c r="N34" s="30"/>
      <c r="O34" s="111"/>
    </row>
    <row r="35" spans="1:15" x14ac:dyDescent="0.15">
      <c r="A35" s="107" t="s">
        <v>12</v>
      </c>
      <c r="B35" s="30" t="s">
        <v>21</v>
      </c>
      <c r="C35" s="30"/>
      <c r="D35" s="30"/>
      <c r="E35" s="30"/>
      <c r="F35" s="30"/>
      <c r="G35" s="30"/>
      <c r="H35" s="30"/>
      <c r="I35" s="30"/>
      <c r="J35" s="30"/>
      <c r="K35" s="30"/>
      <c r="L35" s="30"/>
      <c r="M35" s="30"/>
      <c r="N35" s="30"/>
      <c r="O35" s="111"/>
    </row>
    <row r="36" spans="1:15" ht="18" customHeight="1" x14ac:dyDescent="0.15">
      <c r="A36" s="107" t="s">
        <v>26</v>
      </c>
      <c r="B36" s="30"/>
      <c r="C36" s="30"/>
      <c r="D36" s="30"/>
      <c r="E36" s="30"/>
      <c r="F36" s="30"/>
      <c r="G36" s="30"/>
      <c r="H36" s="30"/>
      <c r="I36" s="30"/>
      <c r="J36" s="30"/>
      <c r="K36" s="30"/>
      <c r="L36" s="30"/>
      <c r="M36" s="30"/>
      <c r="N36" s="30"/>
      <c r="O36" s="111"/>
    </row>
    <row r="37" spans="1:15" ht="7.5" customHeight="1" thickBot="1" x14ac:dyDescent="0.2">
      <c r="A37" s="108" t="s">
        <v>12</v>
      </c>
      <c r="B37" s="112"/>
      <c r="C37" s="112"/>
      <c r="D37" s="112"/>
      <c r="E37" s="112"/>
      <c r="F37" s="112"/>
      <c r="G37" s="112"/>
      <c r="H37" s="112"/>
      <c r="I37" s="112"/>
      <c r="J37" s="112"/>
      <c r="K37" s="112"/>
      <c r="L37" s="112"/>
      <c r="M37" s="112"/>
      <c r="N37" s="112"/>
      <c r="O37" s="113"/>
    </row>
    <row r="38" spans="1:15" x14ac:dyDescent="0.15">
      <c r="A38" s="21" t="s">
        <v>171</v>
      </c>
    </row>
    <row r="39" spans="1:15" x14ac:dyDescent="0.15">
      <c r="A39" s="21" t="s">
        <v>173</v>
      </c>
    </row>
    <row r="40" spans="1:15" x14ac:dyDescent="0.15">
      <c r="A40" s="21" t="s">
        <v>174</v>
      </c>
    </row>
    <row r="41" spans="1:15" x14ac:dyDescent="0.15">
      <c r="A41" s="82"/>
    </row>
    <row r="42" spans="1:15" x14ac:dyDescent="0.15">
      <c r="A42" s="82"/>
    </row>
    <row r="43" spans="1:15" ht="14.25" thickBot="1" x14ac:dyDescent="0.2">
      <c r="A43" s="21" t="s">
        <v>27</v>
      </c>
      <c r="B43" s="21"/>
      <c r="C43" s="21"/>
      <c r="D43" s="21"/>
      <c r="E43" s="21"/>
      <c r="F43" s="21"/>
      <c r="G43" s="21"/>
      <c r="H43" s="21"/>
      <c r="I43" s="21"/>
      <c r="J43" s="21"/>
      <c r="K43" s="21"/>
      <c r="L43" s="21"/>
      <c r="M43" s="21"/>
      <c r="N43" s="21"/>
      <c r="O43" s="21"/>
    </row>
    <row r="44" spans="1:15" x14ac:dyDescent="0.15">
      <c r="A44" s="296" t="s">
        <v>68</v>
      </c>
      <c r="B44" s="303" t="s">
        <v>69</v>
      </c>
      <c r="C44" s="304"/>
      <c r="D44" s="304"/>
      <c r="E44" s="304"/>
      <c r="F44" s="304"/>
      <c r="G44" s="304"/>
      <c r="H44" s="304"/>
      <c r="I44" s="305"/>
      <c r="J44" s="250" t="s">
        <v>70</v>
      </c>
      <c r="K44" s="251"/>
      <c r="L44" s="252"/>
      <c r="M44" s="250" t="s">
        <v>71</v>
      </c>
      <c r="N44" s="251"/>
      <c r="O44" s="252"/>
    </row>
    <row r="45" spans="1:15" ht="14.25" thickBot="1" x14ac:dyDescent="0.2">
      <c r="A45" s="297"/>
      <c r="B45" s="298" t="str">
        <f>L8</f>
        <v>　○年　　月　　日現在</v>
      </c>
      <c r="C45" s="299"/>
      <c r="D45" s="299"/>
      <c r="E45" s="300"/>
      <c r="F45" s="301" t="s">
        <v>72</v>
      </c>
      <c r="G45" s="299"/>
      <c r="H45" s="299"/>
      <c r="I45" s="302"/>
      <c r="J45" s="253"/>
      <c r="K45" s="254"/>
      <c r="L45" s="255"/>
      <c r="M45" s="253"/>
      <c r="N45" s="254"/>
      <c r="O45" s="255"/>
    </row>
    <row r="46" spans="1:15" x14ac:dyDescent="0.15">
      <c r="A46" s="114"/>
      <c r="B46" s="115"/>
      <c r="C46" s="116"/>
      <c r="D46" s="116" t="s">
        <v>52</v>
      </c>
      <c r="E46" s="117" t="s">
        <v>64</v>
      </c>
      <c r="F46" s="118"/>
      <c r="G46" s="116"/>
      <c r="H46" s="116" t="s">
        <v>52</v>
      </c>
      <c r="I46" s="119" t="s">
        <v>64</v>
      </c>
      <c r="J46" s="115"/>
      <c r="K46" s="116" t="s">
        <v>52</v>
      </c>
      <c r="L46" s="119" t="s">
        <v>64</v>
      </c>
      <c r="M46" s="86"/>
      <c r="N46" s="21"/>
      <c r="O46" s="88"/>
    </row>
    <row r="47" spans="1:15" x14ac:dyDescent="0.15">
      <c r="A47" s="114" t="s">
        <v>65</v>
      </c>
      <c r="B47" s="86"/>
      <c r="C47" s="21"/>
      <c r="D47" s="21"/>
      <c r="E47" s="120"/>
      <c r="F47" s="121"/>
      <c r="G47" s="21"/>
      <c r="H47" s="21"/>
      <c r="I47" s="122"/>
      <c r="J47" s="86"/>
      <c r="K47" s="21"/>
      <c r="L47" s="122"/>
      <c r="M47" s="86"/>
      <c r="N47" s="21"/>
      <c r="O47" s="88"/>
    </row>
    <row r="48" spans="1:15" ht="27" customHeight="1" x14ac:dyDescent="0.15">
      <c r="A48" s="123"/>
      <c r="B48" s="239"/>
      <c r="C48" s="240"/>
      <c r="D48" s="241"/>
      <c r="E48" s="124" t="str">
        <f>IF(A48="","",(B48/A48)*100)</f>
        <v/>
      </c>
      <c r="F48" s="242"/>
      <c r="G48" s="240"/>
      <c r="H48" s="241"/>
      <c r="I48" s="125" t="str">
        <f>IF(A48="","",(F48/A48)*100)</f>
        <v/>
      </c>
      <c r="J48" s="239"/>
      <c r="K48" s="241"/>
      <c r="L48" s="125"/>
      <c r="M48" s="243"/>
      <c r="N48" s="244"/>
      <c r="O48" s="245"/>
    </row>
    <row r="49" spans="1:15" x14ac:dyDescent="0.15">
      <c r="A49" s="126" t="s">
        <v>52</v>
      </c>
      <c r="B49" s="86"/>
      <c r="C49" s="21"/>
      <c r="D49" s="21"/>
      <c r="E49" s="120"/>
      <c r="F49" s="121"/>
      <c r="G49" s="21"/>
      <c r="H49" s="21"/>
      <c r="I49" s="122"/>
      <c r="J49" s="86"/>
      <c r="K49" s="21"/>
      <c r="L49" s="122"/>
      <c r="M49" s="86"/>
      <c r="N49" s="21"/>
      <c r="O49" s="88"/>
    </row>
    <row r="50" spans="1:15" ht="7.5" customHeight="1" x14ac:dyDescent="0.15">
      <c r="A50" s="114"/>
      <c r="B50" s="86"/>
      <c r="C50" s="21"/>
      <c r="D50" s="21"/>
      <c r="E50" s="120"/>
      <c r="F50" s="121"/>
      <c r="G50" s="21"/>
      <c r="H50" s="21"/>
      <c r="I50" s="122"/>
      <c r="J50" s="86"/>
      <c r="K50" s="21"/>
      <c r="L50" s="122"/>
      <c r="M50" s="86"/>
      <c r="N50" s="21"/>
      <c r="O50" s="88"/>
    </row>
    <row r="51" spans="1:15" x14ac:dyDescent="0.15">
      <c r="A51" s="114" t="s">
        <v>66</v>
      </c>
      <c r="B51" s="86"/>
      <c r="C51" s="21"/>
      <c r="D51" s="21"/>
      <c r="E51" s="120"/>
      <c r="F51" s="121"/>
      <c r="G51" s="21"/>
      <c r="H51" s="21"/>
      <c r="I51" s="122"/>
      <c r="J51" s="86"/>
      <c r="K51" s="21"/>
      <c r="L51" s="122"/>
      <c r="M51" s="86"/>
      <c r="N51" s="21"/>
      <c r="O51" s="88"/>
    </row>
    <row r="52" spans="1:15" ht="27" customHeight="1" x14ac:dyDescent="0.15">
      <c r="A52" s="123"/>
      <c r="B52" s="239"/>
      <c r="C52" s="240"/>
      <c r="D52" s="241"/>
      <c r="E52" s="124" t="str">
        <f>IF(A48="","",(B52/A52)*100)</f>
        <v/>
      </c>
      <c r="F52" s="242"/>
      <c r="G52" s="240"/>
      <c r="H52" s="241"/>
      <c r="I52" s="125" t="str">
        <f>IF(A48="","",(F52/A52)*100)</f>
        <v/>
      </c>
      <c r="J52" s="239"/>
      <c r="K52" s="241"/>
      <c r="L52" s="125"/>
      <c r="M52" s="243"/>
      <c r="N52" s="244"/>
      <c r="O52" s="245"/>
    </row>
    <row r="53" spans="1:15" x14ac:dyDescent="0.15">
      <c r="A53" s="126" t="s">
        <v>52</v>
      </c>
      <c r="B53" s="86"/>
      <c r="C53" s="21"/>
      <c r="D53" s="127"/>
      <c r="E53" s="120"/>
      <c r="F53" s="121"/>
      <c r="G53" s="21"/>
      <c r="H53" s="21"/>
      <c r="I53" s="122"/>
      <c r="J53" s="86"/>
      <c r="K53" s="21"/>
      <c r="L53" s="122"/>
      <c r="M53" s="86"/>
      <c r="N53" s="21"/>
      <c r="O53" s="88"/>
    </row>
    <row r="54" spans="1:15" ht="7.5" customHeight="1" thickBot="1" x14ac:dyDescent="0.2">
      <c r="A54" s="128"/>
      <c r="B54" s="103"/>
      <c r="C54" s="104"/>
      <c r="D54" s="104"/>
      <c r="E54" s="129"/>
      <c r="F54" s="130"/>
      <c r="G54" s="104"/>
      <c r="H54" s="104"/>
      <c r="I54" s="131"/>
      <c r="J54" s="103"/>
      <c r="K54" s="104"/>
      <c r="L54" s="131"/>
      <c r="M54" s="103"/>
      <c r="N54" s="104"/>
      <c r="O54" s="105"/>
    </row>
    <row r="55" spans="1:15" x14ac:dyDescent="0.15">
      <c r="A55" s="32" t="s">
        <v>171</v>
      </c>
      <c r="B55" s="56"/>
      <c r="C55" s="56"/>
      <c r="D55" s="56"/>
      <c r="E55" s="56"/>
      <c r="F55" s="56"/>
      <c r="G55" s="56"/>
      <c r="H55" s="56"/>
    </row>
    <row r="56" spans="1:15" x14ac:dyDescent="0.15">
      <c r="A56" s="21" t="s">
        <v>175</v>
      </c>
    </row>
  </sheetData>
  <mergeCells count="46">
    <mergeCell ref="A44:A45"/>
    <mergeCell ref="B45:E45"/>
    <mergeCell ref="F45:I45"/>
    <mergeCell ref="J44:L45"/>
    <mergeCell ref="B44:I44"/>
    <mergeCell ref="A19:B19"/>
    <mergeCell ref="C12:E13"/>
    <mergeCell ref="F12:H13"/>
    <mergeCell ref="I12:K13"/>
    <mergeCell ref="C16:E17"/>
    <mergeCell ref="F16:H17"/>
    <mergeCell ref="I16:K17"/>
    <mergeCell ref="C19:E19"/>
    <mergeCell ref="F19:H19"/>
    <mergeCell ref="I19:K19"/>
    <mergeCell ref="A17:B17"/>
    <mergeCell ref="A11:B11"/>
    <mergeCell ref="A15:B15"/>
    <mergeCell ref="A16:B16"/>
    <mergeCell ref="A12:B12"/>
    <mergeCell ref="A13:B13"/>
    <mergeCell ref="A9:B9"/>
    <mergeCell ref="D5:H5"/>
    <mergeCell ref="D4:H4"/>
    <mergeCell ref="I5:O5"/>
    <mergeCell ref="I4:O4"/>
    <mergeCell ref="A5:C5"/>
    <mergeCell ref="A4:C4"/>
    <mergeCell ref="L8:O8"/>
    <mergeCell ref="L9:O9"/>
    <mergeCell ref="I9:K9"/>
    <mergeCell ref="F9:H9"/>
    <mergeCell ref="C9:E9"/>
    <mergeCell ref="B52:D52"/>
    <mergeCell ref="F52:H52"/>
    <mergeCell ref="J52:K52"/>
    <mergeCell ref="M52:O52"/>
    <mergeCell ref="B22:O22"/>
    <mergeCell ref="L23:O23"/>
    <mergeCell ref="L24:O24"/>
    <mergeCell ref="B24:K24"/>
    <mergeCell ref="B48:D48"/>
    <mergeCell ref="F48:H48"/>
    <mergeCell ref="J48:K48"/>
    <mergeCell ref="M48:O48"/>
    <mergeCell ref="M44:O45"/>
  </mergeCells>
  <phoneticPr fontId="1"/>
  <printOptions horizontalCentered="1"/>
  <pageMargins left="0.51181102362204722" right="0.51181102362204722" top="0.74803149606299213" bottom="0.74803149606299213" header="0.31496062992125984" footer="0.31496062992125984"/>
  <pageSetup paperSize="9" scale="9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K37"/>
  <sheetViews>
    <sheetView workbookViewId="0"/>
    <sheetView workbookViewId="1"/>
  </sheetViews>
  <sheetFormatPr defaultColWidth="9" defaultRowHeight="13.5" x14ac:dyDescent="0.15"/>
  <cols>
    <col min="1" max="1" width="5" style="79" customWidth="1"/>
    <col min="2" max="2" width="3.5" style="79" customWidth="1"/>
    <col min="3" max="7" width="9" style="79"/>
    <col min="8" max="8" width="10" style="79" customWidth="1"/>
    <col min="9" max="9" width="9" style="79"/>
    <col min="10" max="10" width="5" style="79" customWidth="1"/>
    <col min="11" max="16384" width="9" style="79"/>
  </cols>
  <sheetData>
    <row r="1" spans="1:11" x14ac:dyDescent="0.15">
      <c r="A1" s="79" t="s">
        <v>242</v>
      </c>
    </row>
    <row r="3" spans="1:11" s="9" customFormat="1" ht="14.25" x14ac:dyDescent="0.15">
      <c r="H3" s="150" t="s">
        <v>31</v>
      </c>
      <c r="I3" s="150"/>
      <c r="J3" s="150"/>
    </row>
    <row r="4" spans="1:11" s="9" customFormat="1" ht="14.25" x14ac:dyDescent="0.15">
      <c r="H4" s="151" t="s">
        <v>161</v>
      </c>
      <c r="I4" s="151"/>
      <c r="J4" s="151"/>
    </row>
    <row r="5" spans="1:11" s="9" customFormat="1" ht="14.25" x14ac:dyDescent="0.15">
      <c r="G5" s="152"/>
      <c r="H5" s="153"/>
      <c r="I5" s="153"/>
    </row>
    <row r="6" spans="1:11" s="9" customFormat="1" ht="14.25" x14ac:dyDescent="0.15">
      <c r="A6" s="9" t="s">
        <v>199</v>
      </c>
    </row>
    <row r="7" spans="1:11" s="9" customFormat="1" ht="14.25" x14ac:dyDescent="0.15"/>
    <row r="8" spans="1:11" s="9" customFormat="1" ht="14.25" x14ac:dyDescent="0.15"/>
    <row r="9" spans="1:11" s="9" customFormat="1" ht="14.25" x14ac:dyDescent="0.15"/>
    <row r="10" spans="1:11" s="9" customFormat="1" ht="14.25" x14ac:dyDescent="0.15">
      <c r="E10" s="154" t="s">
        <v>51</v>
      </c>
      <c r="F10" s="154"/>
      <c r="G10" s="154"/>
      <c r="H10" s="154"/>
      <c r="K10" s="6"/>
    </row>
    <row r="11" spans="1:11" s="6" customFormat="1" x14ac:dyDescent="0.15"/>
    <row r="12" spans="1:11" s="6" customFormat="1" x14ac:dyDescent="0.15"/>
    <row r="13" spans="1:11" s="6" customFormat="1" x14ac:dyDescent="0.15"/>
    <row r="14" spans="1:11" s="6" customFormat="1" ht="14.25" x14ac:dyDescent="0.15">
      <c r="A14" s="155" t="s">
        <v>200</v>
      </c>
      <c r="B14" s="155"/>
      <c r="C14" s="155"/>
      <c r="D14" s="155"/>
      <c r="E14" s="155"/>
      <c r="F14" s="155"/>
      <c r="G14" s="155"/>
      <c r="H14" s="155"/>
      <c r="I14" s="155"/>
      <c r="J14" s="155"/>
    </row>
    <row r="15" spans="1:11" s="6" customFormat="1" ht="14.25" x14ac:dyDescent="0.15">
      <c r="A15" s="9" t="s">
        <v>50</v>
      </c>
      <c r="B15" s="9"/>
      <c r="C15" s="9"/>
      <c r="D15" s="9"/>
      <c r="E15" s="9"/>
      <c r="F15" s="9"/>
      <c r="G15" s="9"/>
      <c r="H15" s="9"/>
      <c r="I15" s="9"/>
    </row>
    <row r="19" spans="2:11" ht="45" customHeight="1" x14ac:dyDescent="0.15">
      <c r="B19" s="307" t="s">
        <v>260</v>
      </c>
      <c r="C19" s="307"/>
      <c r="D19" s="307"/>
      <c r="E19" s="307"/>
      <c r="F19" s="307"/>
      <c r="G19" s="307"/>
      <c r="H19" s="307"/>
      <c r="I19" s="307"/>
    </row>
    <row r="22" spans="2:11" ht="14.25" x14ac:dyDescent="0.15">
      <c r="B22" s="79">
        <v>1</v>
      </c>
      <c r="C22" s="79" t="s">
        <v>216</v>
      </c>
      <c r="E22" s="11" t="str">
        <f>IF(F22="","金","")</f>
        <v>金</v>
      </c>
      <c r="F22" s="149"/>
      <c r="G22" s="149"/>
      <c r="H22" s="9" t="s">
        <v>52</v>
      </c>
    </row>
    <row r="24" spans="2:11" x14ac:dyDescent="0.15">
      <c r="B24" s="79">
        <v>2</v>
      </c>
      <c r="C24" s="79" t="s">
        <v>261</v>
      </c>
      <c r="E24" s="306"/>
      <c r="F24" s="306"/>
      <c r="G24" s="306"/>
      <c r="H24" s="306"/>
      <c r="I24" s="306"/>
    </row>
    <row r="25" spans="2:11" x14ac:dyDescent="0.15">
      <c r="D25" s="80"/>
      <c r="E25" s="306"/>
      <c r="F25" s="306"/>
      <c r="G25" s="306"/>
      <c r="H25" s="306"/>
      <c r="I25" s="306"/>
    </row>
    <row r="26" spans="2:11" x14ac:dyDescent="0.15">
      <c r="B26" s="79">
        <v>3</v>
      </c>
      <c r="C26" s="79" t="s">
        <v>240</v>
      </c>
    </row>
    <row r="28" spans="2:11" x14ac:dyDescent="0.15">
      <c r="B28" s="79">
        <v>4</v>
      </c>
      <c r="C28" s="79" t="s">
        <v>241</v>
      </c>
    </row>
    <row r="30" spans="2:11" x14ac:dyDescent="0.15">
      <c r="B30" s="79">
        <v>5</v>
      </c>
      <c r="C30" s="79" t="s">
        <v>53</v>
      </c>
    </row>
    <row r="31" spans="2:11" x14ac:dyDescent="0.15">
      <c r="C31" s="79" t="s">
        <v>262</v>
      </c>
    </row>
    <row r="32" spans="2:11" x14ac:dyDescent="0.15">
      <c r="C32" s="79" t="s">
        <v>217</v>
      </c>
      <c r="K32" s="81"/>
    </row>
    <row r="33" spans="3:3" x14ac:dyDescent="0.15">
      <c r="C33" s="79" t="s">
        <v>218</v>
      </c>
    </row>
    <row r="34" spans="3:3" x14ac:dyDescent="0.15">
      <c r="C34" s="79" t="s">
        <v>263</v>
      </c>
    </row>
    <row r="35" spans="3:3" x14ac:dyDescent="0.15">
      <c r="C35" s="79" t="s">
        <v>264</v>
      </c>
    </row>
    <row r="36" spans="3:3" x14ac:dyDescent="0.15">
      <c r="C36" s="79" t="s">
        <v>265</v>
      </c>
    </row>
    <row r="37" spans="3:3" x14ac:dyDescent="0.15">
      <c r="C37" s="79" t="s">
        <v>266</v>
      </c>
    </row>
  </sheetData>
  <mergeCells count="9">
    <mergeCell ref="E24:I24"/>
    <mergeCell ref="E25:I25"/>
    <mergeCell ref="F22:G22"/>
    <mergeCell ref="H3:J3"/>
    <mergeCell ref="H4:J4"/>
    <mergeCell ref="G5:I5"/>
    <mergeCell ref="E10:H10"/>
    <mergeCell ref="A14:J14"/>
    <mergeCell ref="B19:I19"/>
  </mergeCells>
  <phoneticPr fontId="1"/>
  <printOptions horizontalCentered="1"/>
  <pageMargins left="0.70866141732283472" right="0.70866141732283472" top="0.94488188976377963" bottom="0.94488188976377963" header="0.31496062992125984" footer="0.31496062992125984"/>
  <pageSetup paperSize="9" orientation="portrait" r:id="rId1"/>
  <colBreaks count="1" manualBreakCount="1">
    <brk id="10" max="5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R38"/>
  <sheetViews>
    <sheetView view="pageBreakPreview" zoomScaleNormal="115" zoomScaleSheetLayoutView="100" workbookViewId="0"/>
    <sheetView workbookViewId="1"/>
  </sheetViews>
  <sheetFormatPr defaultColWidth="9" defaultRowHeight="13.5" x14ac:dyDescent="0.15"/>
  <cols>
    <col min="1" max="1" width="20" style="6" customWidth="1"/>
    <col min="2" max="12" width="9.875" style="6" customWidth="1"/>
    <col min="13" max="16384" width="9" style="6"/>
  </cols>
  <sheetData>
    <row r="1" spans="1:18" x14ac:dyDescent="0.15">
      <c r="A1" s="21" t="s">
        <v>230</v>
      </c>
    </row>
    <row r="2" spans="1:18" ht="19.5" customHeight="1" x14ac:dyDescent="0.15">
      <c r="A2" s="157" t="s">
        <v>44</v>
      </c>
      <c r="B2" s="157"/>
      <c r="C2" s="157"/>
      <c r="D2" s="157"/>
      <c r="E2" s="157"/>
      <c r="F2" s="157"/>
      <c r="G2" s="157"/>
      <c r="H2" s="157"/>
      <c r="I2" s="157"/>
      <c r="J2" s="157"/>
      <c r="K2" s="157"/>
      <c r="L2" s="157"/>
    </row>
    <row r="3" spans="1:18" ht="7.5" customHeight="1" x14ac:dyDescent="0.15">
      <c r="A3" s="22"/>
      <c r="B3" s="22"/>
      <c r="C3" s="22"/>
      <c r="D3" s="22"/>
      <c r="E3" s="22"/>
      <c r="F3" s="22"/>
      <c r="G3" s="22"/>
      <c r="H3" s="22"/>
      <c r="I3" s="22"/>
      <c r="J3" s="22"/>
      <c r="K3" s="22"/>
      <c r="L3" s="22"/>
    </row>
    <row r="4" spans="1:18" ht="14.25" thickBot="1" x14ac:dyDescent="0.2">
      <c r="A4" s="21" t="s">
        <v>45</v>
      </c>
      <c r="I4" s="59" t="s">
        <v>245</v>
      </c>
      <c r="J4" s="60"/>
      <c r="K4" s="60"/>
      <c r="L4" s="60"/>
    </row>
    <row r="5" spans="1:18" ht="45" customHeight="1" thickTop="1" x14ac:dyDescent="0.15">
      <c r="A5" s="158" t="s">
        <v>259</v>
      </c>
      <c r="B5" s="5" t="s">
        <v>1</v>
      </c>
      <c r="C5" s="5" t="s">
        <v>176</v>
      </c>
      <c r="D5" s="5" t="s">
        <v>2</v>
      </c>
      <c r="E5" s="5" t="s">
        <v>46</v>
      </c>
      <c r="F5" s="5" t="s">
        <v>28</v>
      </c>
      <c r="G5" s="5" t="s">
        <v>29</v>
      </c>
      <c r="H5" s="5" t="s">
        <v>192</v>
      </c>
      <c r="I5" s="5" t="s">
        <v>195</v>
      </c>
      <c r="J5" s="5" t="s">
        <v>194</v>
      </c>
      <c r="K5" s="5" t="s">
        <v>193</v>
      </c>
      <c r="L5" s="15" t="s">
        <v>47</v>
      </c>
    </row>
    <row r="6" spans="1:18" ht="13.5" customHeight="1" thickBot="1" x14ac:dyDescent="0.2">
      <c r="A6" s="159"/>
      <c r="B6" s="13" t="s">
        <v>180</v>
      </c>
      <c r="C6" s="13" t="s">
        <v>181</v>
      </c>
      <c r="D6" s="13" t="s">
        <v>182</v>
      </c>
      <c r="E6" s="13" t="s">
        <v>183</v>
      </c>
      <c r="F6" s="13" t="s">
        <v>184</v>
      </c>
      <c r="G6" s="13" t="s">
        <v>185</v>
      </c>
      <c r="H6" s="13" t="s">
        <v>186</v>
      </c>
      <c r="I6" s="13" t="s">
        <v>246</v>
      </c>
      <c r="J6" s="13" t="s">
        <v>247</v>
      </c>
      <c r="K6" s="13" t="s">
        <v>248</v>
      </c>
      <c r="L6" s="16" t="s">
        <v>249</v>
      </c>
    </row>
    <row r="7" spans="1:18" ht="16.5" customHeight="1" x14ac:dyDescent="0.15">
      <c r="A7" s="61"/>
      <c r="B7" s="62" t="s">
        <v>30</v>
      </c>
      <c r="C7" s="62" t="s">
        <v>30</v>
      </c>
      <c r="D7" s="62" t="s">
        <v>30</v>
      </c>
      <c r="E7" s="62" t="s">
        <v>30</v>
      </c>
      <c r="F7" s="62" t="s">
        <v>30</v>
      </c>
      <c r="G7" s="62" t="s">
        <v>30</v>
      </c>
      <c r="H7" s="62" t="s">
        <v>30</v>
      </c>
      <c r="I7" s="62" t="s">
        <v>30</v>
      </c>
      <c r="J7" s="62" t="s">
        <v>30</v>
      </c>
      <c r="K7" s="62" t="s">
        <v>30</v>
      </c>
      <c r="L7" s="63" t="s">
        <v>30</v>
      </c>
    </row>
    <row r="8" spans="1:18" ht="22.5" customHeight="1" x14ac:dyDescent="0.15">
      <c r="A8" s="64"/>
      <c r="B8" s="65"/>
      <c r="C8" s="65"/>
      <c r="D8" s="65" t="str">
        <f>IF(B8="","",(B8-C8))</f>
        <v/>
      </c>
      <c r="E8" s="65"/>
      <c r="F8" s="65"/>
      <c r="G8" s="65" t="str">
        <f>IF(B8="","",MIN(E8,F8))</f>
        <v/>
      </c>
      <c r="H8" s="65"/>
      <c r="I8" s="65"/>
      <c r="J8" s="65"/>
      <c r="K8" s="65"/>
      <c r="L8" s="66"/>
      <c r="R8" s="67"/>
    </row>
    <row r="9" spans="1:18" ht="22.5" customHeight="1" x14ac:dyDescent="0.15">
      <c r="A9" s="68"/>
      <c r="B9" s="69"/>
      <c r="C9" s="69"/>
      <c r="D9" s="70" t="str">
        <f>IF(B9="","",(B9-C9))</f>
        <v/>
      </c>
      <c r="E9" s="69"/>
      <c r="F9" s="69"/>
      <c r="G9" s="70" t="str">
        <f>IF(B9="","",MIN(E9,F9))</f>
        <v/>
      </c>
      <c r="H9" s="69"/>
      <c r="I9" s="69"/>
      <c r="J9" s="69"/>
      <c r="K9" s="69"/>
      <c r="L9" s="71" t="str">
        <f>IF(B9="","",(K9-#REF!))</f>
        <v/>
      </c>
      <c r="N9" s="6" t="e">
        <f>VLOOKUP(A8,'管理用（このシートは削除しないでください）'!$K$3:$P$19,2,FALSE)</f>
        <v>#N/A</v>
      </c>
      <c r="O9" s="67" t="e">
        <f>VLOOKUP(A8,'管理用（このシートは削除しないでください）'!$K$3:$P$19,3,)</f>
        <v>#N/A</v>
      </c>
      <c r="P9" s="6" t="e">
        <f>VLOOKUP(A8,'管理用（このシートは削除しないでください）'!$K$3:$P$19,4,FALSE)</f>
        <v>#N/A</v>
      </c>
      <c r="Q9" s="67" t="e">
        <f>VLOOKUP(A8,'管理用（このシートは削除しないでください）'!$K$3:$P$19,5,FALSE)</f>
        <v>#N/A</v>
      </c>
      <c r="R9" s="67" t="e">
        <f>VLOOKUP(A8,'管理用（このシートは削除しないでください）'!$K$3:$P$19,6,FALSE)</f>
        <v>#N/A</v>
      </c>
    </row>
    <row r="10" spans="1:18" ht="22.5" customHeight="1" x14ac:dyDescent="0.15">
      <c r="A10" s="64"/>
      <c r="B10" s="65"/>
      <c r="C10" s="65"/>
      <c r="D10" s="65" t="str">
        <f t="shared" ref="D10:D17" si="0">IF(B10="","",(B10-C10))</f>
        <v/>
      </c>
      <c r="E10" s="65"/>
      <c r="F10" s="65"/>
      <c r="G10" s="65" t="str">
        <f t="shared" ref="G10" si="1">IF(B10="","",MIN(E10,F10))</f>
        <v/>
      </c>
      <c r="H10" s="65"/>
      <c r="I10" s="65"/>
      <c r="J10" s="65"/>
      <c r="K10" s="65"/>
      <c r="L10" s="66"/>
      <c r="N10" s="6" t="e">
        <f>VLOOKUP(A9,'管理用（このシートは削除しないでください）'!$K$3:$P$19,2,FALSE)</f>
        <v>#N/A</v>
      </c>
      <c r="O10" s="67" t="e">
        <f>VLOOKUP(A9,'管理用（このシートは削除しないでください）'!$K$3:$P$19,3,)</f>
        <v>#N/A</v>
      </c>
      <c r="P10" s="6" t="e">
        <f>VLOOKUP(A9,'管理用（このシートは削除しないでください）'!$K$3:$P$19,4,FALSE)</f>
        <v>#N/A</v>
      </c>
      <c r="Q10" s="67" t="e">
        <f>VLOOKUP(A9,'管理用（このシートは削除しないでください）'!$K$3:$P$19,5,FALSE)</f>
        <v>#N/A</v>
      </c>
      <c r="R10" s="67" t="e">
        <f>VLOOKUP(A9,'管理用（このシートは削除しないでください）'!$K$3:$P$19,6,FALSE)</f>
        <v>#N/A</v>
      </c>
    </row>
    <row r="11" spans="1:18" ht="22.5" customHeight="1" x14ac:dyDescent="0.15">
      <c r="A11" s="68"/>
      <c r="B11" s="69"/>
      <c r="C11" s="69"/>
      <c r="D11" s="70" t="str">
        <f t="shared" si="0"/>
        <v/>
      </c>
      <c r="E11" s="69"/>
      <c r="F11" s="69"/>
      <c r="G11" s="70" t="str">
        <f t="shared" ref="G11:G17" si="2">IF(B11="","",MIN(E11,F11))</f>
        <v/>
      </c>
      <c r="H11" s="69"/>
      <c r="I11" s="69" t="str">
        <f>IF(B11="","",ROUNDDOWN(IF(P11="B",#REF!,IF(H11="-",#REF!*Q11,#REF!*R11)),-3))</f>
        <v/>
      </c>
      <c r="J11" s="69"/>
      <c r="K11" s="69"/>
      <c r="L11" s="71" t="str">
        <f>IF(B11="","",(K11-#REF!))</f>
        <v/>
      </c>
      <c r="N11" s="6" t="e">
        <f>VLOOKUP(A10,'管理用（このシートは削除しないでください）'!$K$3:$P$19,2,FALSE)</f>
        <v>#N/A</v>
      </c>
      <c r="O11" s="67" t="e">
        <f>VLOOKUP(A10,'管理用（このシートは削除しないでください）'!$K$3:$P$19,3,)</f>
        <v>#N/A</v>
      </c>
      <c r="P11" s="6" t="e">
        <f>VLOOKUP(A10,'管理用（このシートは削除しないでください）'!$K$3:$P$19,4,FALSE)</f>
        <v>#N/A</v>
      </c>
      <c r="Q11" s="67" t="e">
        <f>VLOOKUP(A10,'管理用（このシートは削除しないでください）'!$K$3:$P$19,5,FALSE)</f>
        <v>#N/A</v>
      </c>
      <c r="R11" s="67" t="e">
        <f>VLOOKUP(A10,'管理用（このシートは削除しないでください）'!$K$3:$P$19,6,FALSE)</f>
        <v>#N/A</v>
      </c>
    </row>
    <row r="12" spans="1:18" ht="22.5" customHeight="1" x14ac:dyDescent="0.15">
      <c r="A12" s="64"/>
      <c r="B12" s="65"/>
      <c r="C12" s="65"/>
      <c r="D12" s="65" t="str">
        <f t="shared" si="0"/>
        <v/>
      </c>
      <c r="E12" s="65"/>
      <c r="F12" s="65"/>
      <c r="G12" s="65" t="str">
        <f t="shared" si="2"/>
        <v/>
      </c>
      <c r="H12" s="65"/>
      <c r="I12" s="65"/>
      <c r="J12" s="65"/>
      <c r="K12" s="65"/>
      <c r="L12" s="66"/>
      <c r="N12" s="6" t="e">
        <f>VLOOKUP(A11,'管理用（このシートは削除しないでください）'!$K$3:$P$19,2,FALSE)</f>
        <v>#N/A</v>
      </c>
      <c r="O12" s="67" t="e">
        <f>VLOOKUP(A11,'管理用（このシートは削除しないでください）'!$K$3:$P$19,3,)</f>
        <v>#N/A</v>
      </c>
      <c r="P12" s="6" t="e">
        <f>VLOOKUP(A11,'管理用（このシートは削除しないでください）'!$K$3:$P$19,4,FALSE)</f>
        <v>#N/A</v>
      </c>
      <c r="Q12" s="67" t="e">
        <f>VLOOKUP(A11,'管理用（このシートは削除しないでください）'!$K$3:$P$19,5,FALSE)</f>
        <v>#N/A</v>
      </c>
      <c r="R12" s="67" t="e">
        <f>VLOOKUP(A11,'管理用（このシートは削除しないでください）'!$K$3:$P$19,6,FALSE)</f>
        <v>#N/A</v>
      </c>
    </row>
    <row r="13" spans="1:18" ht="22.5" customHeight="1" x14ac:dyDescent="0.15">
      <c r="A13" s="68"/>
      <c r="B13" s="69"/>
      <c r="C13" s="69"/>
      <c r="D13" s="70" t="str">
        <f t="shared" si="0"/>
        <v/>
      </c>
      <c r="E13" s="69"/>
      <c r="F13" s="69"/>
      <c r="G13" s="70" t="str">
        <f t="shared" si="2"/>
        <v/>
      </c>
      <c r="H13" s="69"/>
      <c r="I13" s="69" t="str">
        <f>IF(B13="","",ROUNDDOWN(IF(P13="B",#REF!,IF(H13="-",#REF!*Q13,#REF!*R13)),-3))</f>
        <v/>
      </c>
      <c r="J13" s="69"/>
      <c r="K13" s="69"/>
      <c r="L13" s="71" t="str">
        <f>IF(B13="","",(K13-#REF!))</f>
        <v/>
      </c>
      <c r="N13" s="6" t="e">
        <f>VLOOKUP(A12,'管理用（このシートは削除しないでください）'!$K$3:$P$19,2,FALSE)</f>
        <v>#N/A</v>
      </c>
      <c r="O13" s="67" t="e">
        <f>VLOOKUP(A12,'管理用（このシートは削除しないでください）'!$K$3:$P$19,3,)</f>
        <v>#N/A</v>
      </c>
      <c r="P13" s="6" t="e">
        <f>VLOOKUP(A12,'管理用（このシートは削除しないでください）'!$K$3:$P$19,4,FALSE)</f>
        <v>#N/A</v>
      </c>
      <c r="Q13" s="67" t="e">
        <f>VLOOKUP(A12,'管理用（このシートは削除しないでください）'!$K$3:$P$19,5,FALSE)</f>
        <v>#N/A</v>
      </c>
      <c r="R13" s="67" t="e">
        <f>VLOOKUP(A12,'管理用（このシートは削除しないでください）'!$K$3:$P$19,6,FALSE)</f>
        <v>#N/A</v>
      </c>
    </row>
    <row r="14" spans="1:18" ht="22.5" customHeight="1" x14ac:dyDescent="0.15">
      <c r="A14" s="64"/>
      <c r="B14" s="65"/>
      <c r="C14" s="65"/>
      <c r="D14" s="65" t="str">
        <f t="shared" si="0"/>
        <v/>
      </c>
      <c r="E14" s="65"/>
      <c r="F14" s="65"/>
      <c r="G14" s="65" t="str">
        <f t="shared" si="2"/>
        <v/>
      </c>
      <c r="H14" s="65"/>
      <c r="I14" s="65"/>
      <c r="J14" s="65"/>
      <c r="K14" s="65"/>
      <c r="L14" s="66"/>
      <c r="N14" s="6" t="e">
        <f>VLOOKUP(A13,'管理用（このシートは削除しないでください）'!$K$3:$P$19,2,FALSE)</f>
        <v>#N/A</v>
      </c>
      <c r="O14" s="67" t="e">
        <f>VLOOKUP(A13,'管理用（このシートは削除しないでください）'!$K$3:$P$19,3,)</f>
        <v>#N/A</v>
      </c>
      <c r="P14" s="6" t="e">
        <f>VLOOKUP(A13,'管理用（このシートは削除しないでください）'!$K$3:$P$19,4,FALSE)</f>
        <v>#N/A</v>
      </c>
      <c r="Q14" s="67" t="e">
        <f>VLOOKUP(A13,'管理用（このシートは削除しないでください）'!$K$3:$P$19,5,FALSE)</f>
        <v>#N/A</v>
      </c>
      <c r="R14" s="67" t="e">
        <f>VLOOKUP(A13,'管理用（このシートは削除しないでください）'!$K$3:$P$19,6,FALSE)</f>
        <v>#N/A</v>
      </c>
    </row>
    <row r="15" spans="1:18" ht="22.5" customHeight="1" x14ac:dyDescent="0.15">
      <c r="A15" s="68"/>
      <c r="B15" s="69"/>
      <c r="C15" s="69"/>
      <c r="D15" s="70" t="str">
        <f t="shared" si="0"/>
        <v/>
      </c>
      <c r="E15" s="69"/>
      <c r="F15" s="69"/>
      <c r="G15" s="70" t="str">
        <f t="shared" si="2"/>
        <v/>
      </c>
      <c r="H15" s="69"/>
      <c r="I15" s="69" t="str">
        <f>IF(B15="","",ROUNDDOWN(IF(P15="B",#REF!,IF(H15="-",#REF!*Q15,#REF!*R15)),-3))</f>
        <v/>
      </c>
      <c r="J15" s="69"/>
      <c r="K15" s="69"/>
      <c r="L15" s="71" t="str">
        <f>IF(B15="","",(K15-#REF!))</f>
        <v/>
      </c>
      <c r="N15" s="6" t="e">
        <f>VLOOKUP(A14,'管理用（このシートは削除しないでください）'!$K$3:$P$19,2,FALSE)</f>
        <v>#N/A</v>
      </c>
      <c r="O15" s="67" t="e">
        <f>VLOOKUP(A14,'管理用（このシートは削除しないでください）'!$K$3:$P$19,3,)</f>
        <v>#N/A</v>
      </c>
      <c r="P15" s="6" t="e">
        <f>VLOOKUP(A14,'管理用（このシートは削除しないでください）'!$K$3:$P$19,4,FALSE)</f>
        <v>#N/A</v>
      </c>
      <c r="Q15" s="67" t="e">
        <f>VLOOKUP(A14,'管理用（このシートは削除しないでください）'!$K$3:$P$19,5,FALSE)</f>
        <v>#N/A</v>
      </c>
      <c r="R15" s="67" t="e">
        <f>VLOOKUP(A14,'管理用（このシートは削除しないでください）'!$K$3:$P$19,6,FALSE)</f>
        <v>#N/A</v>
      </c>
    </row>
    <row r="16" spans="1:18" ht="22.5" customHeight="1" x14ac:dyDescent="0.15">
      <c r="A16" s="64"/>
      <c r="B16" s="65"/>
      <c r="C16" s="65"/>
      <c r="D16" s="65" t="str">
        <f t="shared" si="0"/>
        <v/>
      </c>
      <c r="E16" s="65"/>
      <c r="F16" s="65"/>
      <c r="G16" s="65" t="str">
        <f t="shared" si="2"/>
        <v/>
      </c>
      <c r="H16" s="65"/>
      <c r="I16" s="65"/>
      <c r="J16" s="65"/>
      <c r="K16" s="65"/>
      <c r="L16" s="66"/>
      <c r="N16" s="6" t="e">
        <f>VLOOKUP(#REF!,'管理用（このシートは削除しないでください）'!$K$3:$P$19,2,FALSE)</f>
        <v>#REF!</v>
      </c>
      <c r="O16" s="67" t="e">
        <f>VLOOKUP(#REF!,'管理用（このシートは削除しないでください）'!$K$3:$P$19,3,)</f>
        <v>#REF!</v>
      </c>
      <c r="P16" s="6" t="e">
        <f>VLOOKUP(#REF!,'管理用（このシートは削除しないでください）'!$K$3:$P$19,4,FALSE)</f>
        <v>#REF!</v>
      </c>
      <c r="Q16" s="67" t="e">
        <f>VLOOKUP(#REF!,'管理用（このシートは削除しないでください）'!$K$3:$P$19,5,FALSE)</f>
        <v>#REF!</v>
      </c>
      <c r="R16" s="67" t="e">
        <f>VLOOKUP(#REF!,'管理用（このシートは削除しないでください）'!$K$3:$P$19,6,FALSE)</f>
        <v>#REF!</v>
      </c>
    </row>
    <row r="17" spans="1:18" ht="22.5" customHeight="1" thickBot="1" x14ac:dyDescent="0.2">
      <c r="A17" s="72"/>
      <c r="B17" s="73"/>
      <c r="C17" s="73"/>
      <c r="D17" s="74" t="str">
        <f t="shared" si="0"/>
        <v/>
      </c>
      <c r="E17" s="73"/>
      <c r="F17" s="73"/>
      <c r="G17" s="74" t="str">
        <f t="shared" si="2"/>
        <v/>
      </c>
      <c r="H17" s="73"/>
      <c r="I17" s="73" t="str">
        <f>IF(B17="","",ROUNDDOWN(IF(P17="B",#REF!,IF(H17="-",#REF!*Q17,#REF!*R17)),-3))</f>
        <v/>
      </c>
      <c r="J17" s="73"/>
      <c r="K17" s="73"/>
      <c r="L17" s="75" t="str">
        <f>IF(B17="","",(K17-#REF!))</f>
        <v/>
      </c>
      <c r="N17" s="6" t="e">
        <f>VLOOKUP(A16,'管理用（このシートは削除しないでください）'!$K$3:$P$19,2,FALSE)</f>
        <v>#N/A</v>
      </c>
      <c r="O17" s="67" t="e">
        <f>VLOOKUP(A16,'管理用（このシートは削除しないでください）'!$K$3:$P$19,3,)</f>
        <v>#N/A</v>
      </c>
      <c r="P17" s="6" t="e">
        <f>VLOOKUP(A16,'管理用（このシートは削除しないでください）'!$K$3:$P$19,4,FALSE)</f>
        <v>#N/A</v>
      </c>
      <c r="Q17" s="67" t="e">
        <f>VLOOKUP(A16,'管理用（このシートは削除しないでください）'!$K$3:$P$19,5,FALSE)</f>
        <v>#N/A</v>
      </c>
      <c r="R17" s="67" t="e">
        <f>VLOOKUP(A16,'管理用（このシートは削除しないでください）'!$K$3:$P$19,6,FALSE)</f>
        <v>#N/A</v>
      </c>
    </row>
    <row r="18" spans="1:18" ht="22.5" customHeight="1" thickTop="1" thickBot="1" x14ac:dyDescent="0.2">
      <c r="A18" s="76" t="s">
        <v>33</v>
      </c>
      <c r="B18" s="77" t="str">
        <f>IF(SUM(B8:B17)=0,"",SUM(B8:B17))</f>
        <v/>
      </c>
      <c r="C18" s="77" t="str">
        <f>IF(B18="","",SUM(C8:C17))</f>
        <v/>
      </c>
      <c r="D18" s="77" t="str">
        <f>IF(SUM(D8:D17)=0,"",SUM(D8:D17))</f>
        <v/>
      </c>
      <c r="E18" s="77" t="str">
        <f>IF(SUM(E8:E17)=0,"",SUM(E8:E17))</f>
        <v/>
      </c>
      <c r="F18" s="77" t="str">
        <f>IF(SUM(F8:F17)=0,"",SUM(F8:F17))</f>
        <v/>
      </c>
      <c r="G18" s="77" t="str">
        <f>IF(SUM(G8:G17)=0,"",SUM(G8:G17))</f>
        <v/>
      </c>
      <c r="H18" s="77" t="str">
        <f>IF(SUM(H8:H17)=0,"",SUM(H8:H17))</f>
        <v/>
      </c>
      <c r="I18" s="77" t="str">
        <f>IF(SUM(I8:I17)=0,"",SUM(I8:I17))</f>
        <v/>
      </c>
      <c r="J18" s="77" t="str">
        <f>IF(SUM(J8:J17)=0,"",SUM(J8:J17))</f>
        <v/>
      </c>
      <c r="K18" s="77" t="str">
        <f>IF(SUM(K8:K17)=0,"",SUM(K8:K17))</f>
        <v/>
      </c>
      <c r="L18" s="78" t="str">
        <f>IF(SUM(L8:L17)=0,"",SUM(L8:L17))</f>
        <v/>
      </c>
    </row>
    <row r="19" spans="1:18" ht="22.5" customHeight="1" thickTop="1" x14ac:dyDescent="0.15">
      <c r="A19" s="21"/>
    </row>
    <row r="20" spans="1:18" ht="22.5" customHeight="1" x14ac:dyDescent="0.15">
      <c r="A20" s="21" t="s">
        <v>171</v>
      </c>
    </row>
    <row r="21" spans="1:18" ht="22.5" customHeight="1" x14ac:dyDescent="0.15">
      <c r="A21" s="14" t="s">
        <v>196</v>
      </c>
    </row>
    <row r="22" spans="1:18" ht="22.5" customHeight="1" x14ac:dyDescent="0.15">
      <c r="A22" s="14" t="s">
        <v>197</v>
      </c>
    </row>
    <row r="23" spans="1:18" ht="22.5" customHeight="1" x14ac:dyDescent="0.15">
      <c r="A23" s="14" t="s">
        <v>198</v>
      </c>
    </row>
    <row r="24" spans="1:18" ht="22.5" customHeight="1" x14ac:dyDescent="0.15">
      <c r="A24" s="14"/>
    </row>
    <row r="25" spans="1:18" ht="22.5" customHeight="1" x14ac:dyDescent="0.15"/>
    <row r="26" spans="1:18" ht="22.5" customHeight="1" x14ac:dyDescent="0.15"/>
    <row r="27" spans="1:18" ht="22.5" customHeight="1" x14ac:dyDescent="0.15"/>
    <row r="28" spans="1:18" ht="22.5" customHeight="1" x14ac:dyDescent="0.15"/>
    <row r="29" spans="1:18" ht="22.5" customHeight="1" x14ac:dyDescent="0.15"/>
    <row r="30" spans="1:18" ht="22.5" customHeight="1" x14ac:dyDescent="0.15"/>
    <row r="31" spans="1:18" ht="22.5" customHeight="1" x14ac:dyDescent="0.15"/>
    <row r="32" spans="1:18" ht="22.5" customHeight="1" x14ac:dyDescent="0.15"/>
    <row r="33" ht="22.5" customHeight="1" x14ac:dyDescent="0.15"/>
    <row r="34" ht="22.5" customHeight="1" x14ac:dyDescent="0.15"/>
    <row r="35" ht="22.5" customHeight="1" x14ac:dyDescent="0.15"/>
    <row r="36" ht="22.5" customHeight="1" x14ac:dyDescent="0.15"/>
    <row r="37" ht="22.5" customHeight="1" x14ac:dyDescent="0.15"/>
    <row r="38" ht="22.5" customHeight="1" x14ac:dyDescent="0.15"/>
  </sheetData>
  <mergeCells count="2">
    <mergeCell ref="A2:L2"/>
    <mergeCell ref="A5:A6"/>
  </mergeCells>
  <phoneticPr fontId="1"/>
  <printOptions horizontalCentered="1"/>
  <pageMargins left="0.51181102362204722" right="0.51181102362204722" top="0.74803149606299213" bottom="0.74803149606299213" header="0.31496062992125984" footer="0.31496062992125984"/>
  <pageSetup paperSize="9" scale="85" orientation="landscape" r:id="rId1"/>
  <ignoredErrors>
    <ignoredError sqref="C18"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O57"/>
  <sheetViews>
    <sheetView workbookViewId="0"/>
    <sheetView workbookViewId="1"/>
  </sheetViews>
  <sheetFormatPr defaultColWidth="9" defaultRowHeight="13.5" x14ac:dyDescent="0.15"/>
  <cols>
    <col min="1" max="3" width="6.875" style="6" customWidth="1"/>
    <col min="4" max="4" width="7.125" style="6" customWidth="1"/>
    <col min="5" max="6" width="7.5" style="6" customWidth="1"/>
    <col min="7" max="8" width="15" style="6" customWidth="1"/>
    <col min="9" max="9" width="17.875" style="6" customWidth="1"/>
    <col min="10" max="16384" width="9" style="6"/>
  </cols>
  <sheetData>
    <row r="1" spans="1:10" x14ac:dyDescent="0.15">
      <c r="A1" s="21" t="s">
        <v>229</v>
      </c>
    </row>
    <row r="2" spans="1:10" ht="19.5" customHeight="1" x14ac:dyDescent="0.15">
      <c r="A2" s="157" t="s">
        <v>48</v>
      </c>
      <c r="B2" s="157"/>
      <c r="C2" s="157"/>
      <c r="D2" s="157"/>
      <c r="E2" s="157"/>
      <c r="F2" s="157"/>
      <c r="G2" s="157"/>
      <c r="H2" s="157"/>
      <c r="I2" s="157"/>
    </row>
    <row r="3" spans="1:10" ht="7.5" customHeight="1" x14ac:dyDescent="0.15">
      <c r="A3" s="21"/>
    </row>
    <row r="4" spans="1:10" ht="18.75" customHeight="1" x14ac:dyDescent="0.15">
      <c r="A4" s="160" t="s">
        <v>159</v>
      </c>
      <c r="B4" s="160"/>
      <c r="C4" s="160"/>
      <c r="D4" s="168" t="str">
        <f>IF('様式第1号_別紙(2) 事業計画書'!D4:I4="","",'様式第1号_別紙(2) 事業計画書'!D4:I4)</f>
        <v/>
      </c>
      <c r="E4" s="169"/>
      <c r="F4" s="169"/>
      <c r="G4" s="169"/>
      <c r="H4" s="169"/>
      <c r="I4" s="170"/>
      <c r="J4" s="6" t="s">
        <v>96</v>
      </c>
    </row>
    <row r="5" spans="1:10" ht="18.75" customHeight="1" x14ac:dyDescent="0.15">
      <c r="A5" s="160" t="s">
        <v>231</v>
      </c>
      <c r="B5" s="160"/>
      <c r="C5" s="160"/>
      <c r="D5" s="168" t="s">
        <v>8</v>
      </c>
      <c r="E5" s="169"/>
      <c r="F5" s="169"/>
      <c r="G5" s="170"/>
      <c r="H5" s="160" t="s">
        <v>74</v>
      </c>
      <c r="I5" s="160"/>
    </row>
    <row r="6" spans="1:10" ht="22.5" customHeight="1" x14ac:dyDescent="0.15">
      <c r="A6" s="174"/>
      <c r="B6" s="175"/>
      <c r="C6" s="176"/>
      <c r="D6" s="174" t="str">
        <f>IF('様式第1号_別紙(2) 事業計画書'!D6:G6="","",'様式第1号_別紙(2) 事業計画書'!D6:G6)</f>
        <v/>
      </c>
      <c r="E6" s="175"/>
      <c r="F6" s="175"/>
      <c r="G6" s="176"/>
      <c r="H6" s="227" t="str">
        <f>IF('様式第1号_別紙(2) 事業計画書'!H6:I6="","",'様式第1号_別紙(2) 事業計画書'!H6:I6)</f>
        <v/>
      </c>
      <c r="I6" s="227"/>
      <c r="J6" s="6" t="s">
        <v>96</v>
      </c>
    </row>
    <row r="7" spans="1:10" ht="14.25" customHeight="1" x14ac:dyDescent="0.15">
      <c r="A7" s="160" t="s">
        <v>88</v>
      </c>
      <c r="B7" s="160"/>
      <c r="C7" s="160"/>
      <c r="D7" s="168" t="str">
        <f>IF('様式第1号_別紙(2) 事業計画書'!D7:I7="","",'様式第1号_別紙(2) 事業計画書'!D7:I7)</f>
        <v>新築</v>
      </c>
      <c r="E7" s="169"/>
      <c r="F7" s="169"/>
      <c r="G7" s="169"/>
      <c r="H7" s="169"/>
      <c r="I7" s="170"/>
      <c r="J7" s="6" t="s">
        <v>96</v>
      </c>
    </row>
    <row r="8" spans="1:10" ht="13.5" customHeight="1" x14ac:dyDescent="0.15">
      <c r="A8" s="160" t="s">
        <v>85</v>
      </c>
      <c r="B8" s="160"/>
      <c r="C8" s="160"/>
      <c r="D8" s="186" t="s">
        <v>13</v>
      </c>
      <c r="E8" s="186"/>
      <c r="F8" s="186"/>
      <c r="G8" s="186"/>
      <c r="H8" s="186"/>
      <c r="I8" s="187"/>
    </row>
    <row r="9" spans="1:10" ht="13.5" customHeight="1" x14ac:dyDescent="0.15">
      <c r="A9" s="160"/>
      <c r="B9" s="160"/>
      <c r="C9" s="160"/>
      <c r="D9" s="28" t="s">
        <v>100</v>
      </c>
      <c r="E9" s="235"/>
      <c r="F9" s="235"/>
      <c r="G9" s="235"/>
      <c r="H9" s="30" t="s">
        <v>97</v>
      </c>
      <c r="I9" s="31"/>
      <c r="J9" s="6" t="s">
        <v>99</v>
      </c>
    </row>
    <row r="10" spans="1:10" ht="13.5" customHeight="1" x14ac:dyDescent="0.15">
      <c r="A10" s="160"/>
      <c r="B10" s="160"/>
      <c r="C10" s="160"/>
      <c r="D10" s="231" t="s">
        <v>129</v>
      </c>
      <c r="E10" s="232"/>
      <c r="F10" s="232"/>
      <c r="G10" s="30" t="s">
        <v>258</v>
      </c>
      <c r="H10" s="32"/>
      <c r="I10" s="31"/>
    </row>
    <row r="11" spans="1:10" ht="14.25" customHeight="1" x14ac:dyDescent="0.15">
      <c r="A11" s="160"/>
      <c r="B11" s="160"/>
      <c r="C11" s="160"/>
      <c r="D11" s="233" t="s">
        <v>128</v>
      </c>
      <c r="E11" s="234"/>
      <c r="F11" s="234"/>
      <c r="G11" s="29" t="s">
        <v>258</v>
      </c>
      <c r="H11" s="33"/>
      <c r="I11" s="34"/>
    </row>
    <row r="12" spans="1:10" ht="13.5" customHeight="1" x14ac:dyDescent="0.15">
      <c r="A12" s="168" t="s">
        <v>14</v>
      </c>
      <c r="B12" s="169"/>
      <c r="C12" s="170"/>
      <c r="D12" s="35" t="s">
        <v>130</v>
      </c>
      <c r="E12" s="236" t="s">
        <v>133</v>
      </c>
      <c r="F12" s="236"/>
      <c r="G12" s="24" t="s">
        <v>131</v>
      </c>
      <c r="H12" s="26" t="s">
        <v>134</v>
      </c>
      <c r="I12" s="36" t="s">
        <v>132</v>
      </c>
    </row>
    <row r="13" spans="1:10" ht="13.5" customHeight="1" x14ac:dyDescent="0.15">
      <c r="A13" s="191" t="s">
        <v>89</v>
      </c>
      <c r="B13" s="177"/>
      <c r="C13" s="177"/>
      <c r="D13" s="177"/>
      <c r="E13" s="177"/>
      <c r="F13" s="177"/>
      <c r="G13" s="177"/>
      <c r="H13" s="177"/>
      <c r="I13" s="192"/>
    </row>
    <row r="14" spans="1:10" ht="14.25" customHeight="1" x14ac:dyDescent="0.15">
      <c r="A14" s="23" t="s">
        <v>42</v>
      </c>
      <c r="B14" s="160" t="s">
        <v>41</v>
      </c>
      <c r="C14" s="160"/>
      <c r="D14" s="168"/>
      <c r="E14" s="160" t="s">
        <v>37</v>
      </c>
      <c r="F14" s="160"/>
      <c r="G14" s="23" t="s">
        <v>38</v>
      </c>
      <c r="H14" s="23" t="s">
        <v>40</v>
      </c>
      <c r="I14" s="25" t="s">
        <v>39</v>
      </c>
    </row>
    <row r="15" spans="1:10" ht="13.5" customHeight="1" x14ac:dyDescent="0.15">
      <c r="A15" s="38" t="s">
        <v>9</v>
      </c>
      <c r="B15" s="177" t="s">
        <v>12</v>
      </c>
      <c r="C15" s="177"/>
      <c r="D15" s="177"/>
      <c r="E15" s="178" t="s">
        <v>10</v>
      </c>
      <c r="F15" s="179"/>
      <c r="G15" s="39" t="s">
        <v>15</v>
      </c>
      <c r="H15" s="39" t="s">
        <v>11</v>
      </c>
      <c r="I15" s="31" t="s">
        <v>0</v>
      </c>
    </row>
    <row r="16" spans="1:10" ht="13.5" customHeight="1" x14ac:dyDescent="0.15">
      <c r="A16" s="237" t="s">
        <v>43</v>
      </c>
      <c r="B16" s="173" t="s">
        <v>12</v>
      </c>
      <c r="C16" s="173"/>
      <c r="D16" s="173"/>
      <c r="E16" s="171" t="s">
        <v>12</v>
      </c>
      <c r="F16" s="172"/>
      <c r="G16" s="41" t="str">
        <f t="shared" ref="G16:G24" si="0">IF(H16="","",H16/E16)</f>
        <v/>
      </c>
      <c r="H16" s="42"/>
      <c r="I16" s="31" t="s">
        <v>0</v>
      </c>
    </row>
    <row r="17" spans="1:10" ht="13.5" customHeight="1" x14ac:dyDescent="0.15">
      <c r="A17" s="237"/>
      <c r="B17" s="173" t="s">
        <v>12</v>
      </c>
      <c r="C17" s="173"/>
      <c r="D17" s="173"/>
      <c r="E17" s="171"/>
      <c r="F17" s="172"/>
      <c r="G17" s="41" t="str">
        <f t="shared" si="0"/>
        <v/>
      </c>
      <c r="H17" s="42"/>
      <c r="I17" s="31" t="s">
        <v>0</v>
      </c>
    </row>
    <row r="18" spans="1:10" ht="13.5" customHeight="1" x14ac:dyDescent="0.15">
      <c r="A18" s="237"/>
      <c r="B18" s="173" t="s">
        <v>12</v>
      </c>
      <c r="C18" s="173"/>
      <c r="D18" s="173"/>
      <c r="E18" s="171"/>
      <c r="F18" s="172"/>
      <c r="G18" s="41" t="str">
        <f t="shared" si="0"/>
        <v/>
      </c>
      <c r="H18" s="42"/>
      <c r="I18" s="31" t="s">
        <v>0</v>
      </c>
    </row>
    <row r="19" spans="1:10" ht="13.5" customHeight="1" x14ac:dyDescent="0.15">
      <c r="A19" s="237"/>
      <c r="B19" s="173" t="s">
        <v>12</v>
      </c>
      <c r="C19" s="173"/>
      <c r="D19" s="173"/>
      <c r="E19" s="171" t="s">
        <v>12</v>
      </c>
      <c r="F19" s="172"/>
      <c r="G19" s="41" t="str">
        <f t="shared" si="0"/>
        <v/>
      </c>
      <c r="H19" s="42"/>
      <c r="I19" s="31" t="s">
        <v>0</v>
      </c>
    </row>
    <row r="20" spans="1:10" x14ac:dyDescent="0.15">
      <c r="A20" s="237"/>
      <c r="B20" s="173" t="s">
        <v>12</v>
      </c>
      <c r="C20" s="173"/>
      <c r="D20" s="173"/>
      <c r="E20" s="171" t="s">
        <v>12</v>
      </c>
      <c r="F20" s="172"/>
      <c r="G20" s="41" t="str">
        <f t="shared" si="0"/>
        <v/>
      </c>
      <c r="H20" s="42"/>
      <c r="I20" s="31" t="s">
        <v>0</v>
      </c>
    </row>
    <row r="21" spans="1:10" ht="15" customHeight="1" x14ac:dyDescent="0.15">
      <c r="A21" s="237"/>
      <c r="B21" s="173" t="s">
        <v>12</v>
      </c>
      <c r="C21" s="173"/>
      <c r="D21" s="173"/>
      <c r="E21" s="171" t="s">
        <v>12</v>
      </c>
      <c r="F21" s="172"/>
      <c r="G21" s="41" t="str">
        <f t="shared" si="0"/>
        <v/>
      </c>
      <c r="H21" s="42"/>
      <c r="I21" s="31" t="s">
        <v>0</v>
      </c>
    </row>
    <row r="22" spans="1:10" ht="15" customHeight="1" x14ac:dyDescent="0.15">
      <c r="A22" s="237"/>
      <c r="B22" s="173" t="s">
        <v>12</v>
      </c>
      <c r="C22" s="173"/>
      <c r="D22" s="173"/>
      <c r="E22" s="171" t="s">
        <v>12</v>
      </c>
      <c r="F22" s="172"/>
      <c r="G22" s="41" t="str">
        <f t="shared" si="0"/>
        <v/>
      </c>
      <c r="H22" s="42"/>
      <c r="I22" s="31" t="s">
        <v>0</v>
      </c>
    </row>
    <row r="23" spans="1:10" ht="15" customHeight="1" x14ac:dyDescent="0.15">
      <c r="A23" s="40"/>
      <c r="B23" s="30"/>
      <c r="C23" s="30"/>
      <c r="D23" s="30"/>
      <c r="E23" s="171" t="s">
        <v>12</v>
      </c>
      <c r="F23" s="172"/>
      <c r="G23" s="41" t="str">
        <f t="shared" si="0"/>
        <v/>
      </c>
      <c r="H23" s="42"/>
      <c r="I23" s="31"/>
    </row>
    <row r="24" spans="1:10" ht="15" customHeight="1" x14ac:dyDescent="0.15">
      <c r="A24" s="40"/>
      <c r="B24" s="30"/>
      <c r="C24" s="30"/>
      <c r="D24" s="30"/>
      <c r="E24" s="171" t="s">
        <v>12</v>
      </c>
      <c r="F24" s="172"/>
      <c r="G24" s="41" t="str">
        <f t="shared" si="0"/>
        <v/>
      </c>
      <c r="H24" s="42"/>
      <c r="I24" s="31"/>
    </row>
    <row r="25" spans="1:10" ht="15" customHeight="1" x14ac:dyDescent="0.15">
      <c r="A25" s="43"/>
      <c r="B25" s="170" t="s">
        <v>16</v>
      </c>
      <c r="C25" s="160"/>
      <c r="D25" s="160"/>
      <c r="E25" s="203" t="str">
        <f>IF(SUM(E16:F24)=0,"",SUM(E16:F24))</f>
        <v/>
      </c>
      <c r="F25" s="203"/>
      <c r="G25" s="44" t="str">
        <f>IF(H25="","",H25/E25)</f>
        <v/>
      </c>
      <c r="H25" s="45" t="str">
        <f>IF(SUM(H16:H24)=0,"",SUM(H16:H24))</f>
        <v/>
      </c>
      <c r="I25" s="27"/>
    </row>
    <row r="26" spans="1:10" x14ac:dyDescent="0.15">
      <c r="A26" s="37" t="s">
        <v>9</v>
      </c>
      <c r="B26" s="185" t="s">
        <v>12</v>
      </c>
      <c r="C26" s="186"/>
      <c r="D26" s="187"/>
      <c r="E26" s="204" t="s">
        <v>10</v>
      </c>
      <c r="F26" s="205"/>
      <c r="G26" s="46" t="s">
        <v>15</v>
      </c>
      <c r="H26" s="46" t="s">
        <v>11</v>
      </c>
      <c r="I26" s="31" t="s">
        <v>0</v>
      </c>
      <c r="J26" s="6" t="s">
        <v>101</v>
      </c>
    </row>
    <row r="27" spans="1:10" ht="13.5" customHeight="1" x14ac:dyDescent="0.15">
      <c r="A27" s="206" t="s">
        <v>81</v>
      </c>
      <c r="B27" s="196" t="s">
        <v>12</v>
      </c>
      <c r="C27" s="173"/>
      <c r="D27" s="197"/>
      <c r="E27" s="198" t="s">
        <v>12</v>
      </c>
      <c r="F27" s="199"/>
      <c r="G27" s="41" t="str">
        <f t="shared" ref="G27:G35" si="1">IF(H27="","",H27/E27)</f>
        <v/>
      </c>
      <c r="H27" s="42"/>
      <c r="I27" s="31" t="s">
        <v>0</v>
      </c>
    </row>
    <row r="28" spans="1:10" x14ac:dyDescent="0.15">
      <c r="A28" s="206"/>
      <c r="B28" s="196" t="s">
        <v>12</v>
      </c>
      <c r="C28" s="173"/>
      <c r="D28" s="197"/>
      <c r="E28" s="198"/>
      <c r="F28" s="199"/>
      <c r="G28" s="41" t="str">
        <f t="shared" si="1"/>
        <v/>
      </c>
      <c r="H28" s="42"/>
      <c r="I28" s="31" t="s">
        <v>0</v>
      </c>
    </row>
    <row r="29" spans="1:10" x14ac:dyDescent="0.15">
      <c r="A29" s="206"/>
      <c r="B29" s="196" t="s">
        <v>12</v>
      </c>
      <c r="C29" s="173"/>
      <c r="D29" s="197"/>
      <c r="E29" s="198"/>
      <c r="F29" s="199"/>
      <c r="G29" s="41" t="str">
        <f t="shared" si="1"/>
        <v/>
      </c>
      <c r="H29" s="42"/>
      <c r="I29" s="31" t="s">
        <v>0</v>
      </c>
    </row>
    <row r="30" spans="1:10" x14ac:dyDescent="0.15">
      <c r="A30" s="206"/>
      <c r="B30" s="196" t="s">
        <v>12</v>
      </c>
      <c r="C30" s="173"/>
      <c r="D30" s="197"/>
      <c r="E30" s="198"/>
      <c r="F30" s="199"/>
      <c r="G30" s="41" t="str">
        <f t="shared" si="1"/>
        <v/>
      </c>
      <c r="H30" s="42"/>
      <c r="I30" s="31" t="s">
        <v>0</v>
      </c>
    </row>
    <row r="31" spans="1:10" x14ac:dyDescent="0.15">
      <c r="A31" s="206"/>
      <c r="B31" s="196" t="s">
        <v>12</v>
      </c>
      <c r="C31" s="173"/>
      <c r="D31" s="197"/>
      <c r="E31" s="198" t="s">
        <v>12</v>
      </c>
      <c r="F31" s="199"/>
      <c r="G31" s="41" t="str">
        <f t="shared" si="1"/>
        <v/>
      </c>
      <c r="H31" s="42"/>
      <c r="I31" s="31" t="s">
        <v>0</v>
      </c>
    </row>
    <row r="32" spans="1:10" x14ac:dyDescent="0.15">
      <c r="A32" s="206"/>
      <c r="B32" s="196" t="s">
        <v>12</v>
      </c>
      <c r="C32" s="173"/>
      <c r="D32" s="197"/>
      <c r="E32" s="198" t="s">
        <v>12</v>
      </c>
      <c r="F32" s="199"/>
      <c r="G32" s="41" t="str">
        <f t="shared" si="1"/>
        <v/>
      </c>
      <c r="H32" s="42"/>
      <c r="I32" s="31" t="s">
        <v>0</v>
      </c>
    </row>
    <row r="33" spans="1:10" x14ac:dyDescent="0.15">
      <c r="A33" s="206"/>
      <c r="B33" s="196" t="s">
        <v>12</v>
      </c>
      <c r="C33" s="173"/>
      <c r="D33" s="197"/>
      <c r="E33" s="198" t="s">
        <v>12</v>
      </c>
      <c r="F33" s="199"/>
      <c r="G33" s="41" t="str">
        <f t="shared" si="1"/>
        <v/>
      </c>
      <c r="H33" s="42"/>
      <c r="I33" s="31" t="s">
        <v>0</v>
      </c>
    </row>
    <row r="34" spans="1:10" x14ac:dyDescent="0.15">
      <c r="A34" s="47"/>
      <c r="B34" s="48"/>
      <c r="C34" s="30"/>
      <c r="D34" s="49"/>
      <c r="E34" s="198" t="s">
        <v>12</v>
      </c>
      <c r="F34" s="199"/>
      <c r="G34" s="41" t="str">
        <f t="shared" si="1"/>
        <v/>
      </c>
      <c r="H34" s="42"/>
      <c r="I34" s="31"/>
    </row>
    <row r="35" spans="1:10" x14ac:dyDescent="0.15">
      <c r="A35" s="47"/>
      <c r="B35" s="50"/>
      <c r="C35" s="29"/>
      <c r="D35" s="51"/>
      <c r="E35" s="198" t="s">
        <v>12</v>
      </c>
      <c r="F35" s="199"/>
      <c r="G35" s="41" t="str">
        <f t="shared" si="1"/>
        <v/>
      </c>
      <c r="H35" s="42"/>
      <c r="I35" s="31"/>
    </row>
    <row r="36" spans="1:10" ht="15" customHeight="1" x14ac:dyDescent="0.15">
      <c r="A36" s="37"/>
      <c r="B36" s="183" t="s">
        <v>16</v>
      </c>
      <c r="C36" s="183"/>
      <c r="D36" s="183"/>
      <c r="E36" s="184" t="str">
        <f>IF(SUM(E27:F35)=0,"",SUM(E27:F35))</f>
        <v/>
      </c>
      <c r="F36" s="184"/>
      <c r="G36" s="44" t="str">
        <f>IF(H36="","",H36/E36)</f>
        <v/>
      </c>
      <c r="H36" s="45" t="str">
        <f>IF(SUM(H27:H35)=0,"",SUM(H27:H35))</f>
        <v/>
      </c>
      <c r="I36" s="27"/>
    </row>
    <row r="37" spans="1:10" ht="15" customHeight="1" x14ac:dyDescent="0.15">
      <c r="A37" s="160" t="s">
        <v>76</v>
      </c>
      <c r="B37" s="160"/>
      <c r="C37" s="160"/>
      <c r="D37" s="160"/>
      <c r="E37" s="200" t="str">
        <f>IF(E36="",E25,E25+E36)</f>
        <v/>
      </c>
      <c r="F37" s="201"/>
      <c r="G37" s="44" t="str">
        <f>IF(H37="","",H37/E37)</f>
        <v/>
      </c>
      <c r="H37" s="45" t="str">
        <f>IF(H36="",H25,H25+H36)</f>
        <v/>
      </c>
      <c r="I37" s="27"/>
    </row>
    <row r="38" spans="1:10" x14ac:dyDescent="0.15">
      <c r="A38" s="202" t="s">
        <v>90</v>
      </c>
      <c r="B38" s="202"/>
      <c r="C38" s="202"/>
      <c r="D38" s="202"/>
      <c r="E38" s="202"/>
      <c r="F38" s="202"/>
      <c r="G38" s="202"/>
      <c r="H38" s="202"/>
      <c r="I38" s="202"/>
    </row>
    <row r="39" spans="1:10" x14ac:dyDescent="0.15">
      <c r="A39" s="160" t="s">
        <v>82</v>
      </c>
      <c r="B39" s="160"/>
      <c r="C39" s="160"/>
      <c r="D39" s="160"/>
      <c r="E39" s="160" t="s">
        <v>83</v>
      </c>
      <c r="F39" s="160"/>
      <c r="G39" s="160"/>
      <c r="H39" s="160" t="s">
        <v>84</v>
      </c>
      <c r="I39" s="160"/>
    </row>
    <row r="40" spans="1:10" ht="13.5" customHeight="1" x14ac:dyDescent="0.15">
      <c r="A40" s="185"/>
      <c r="B40" s="186"/>
      <c r="C40" s="186"/>
      <c r="D40" s="187"/>
      <c r="E40" s="188" t="s">
        <v>77</v>
      </c>
      <c r="F40" s="189"/>
      <c r="G40" s="190"/>
      <c r="H40" s="185" t="s">
        <v>78</v>
      </c>
      <c r="I40" s="187"/>
    </row>
    <row r="41" spans="1:10" ht="13.5" customHeight="1" x14ac:dyDescent="0.15">
      <c r="A41" s="191" t="s">
        <v>160</v>
      </c>
      <c r="B41" s="177"/>
      <c r="C41" s="177"/>
      <c r="D41" s="192"/>
      <c r="E41" s="193" t="str">
        <f>IF(E42="","",E42+E43)</f>
        <v/>
      </c>
      <c r="F41" s="194"/>
      <c r="G41" s="195"/>
      <c r="H41" s="207"/>
      <c r="I41" s="208"/>
      <c r="J41" s="6" t="s">
        <v>102</v>
      </c>
    </row>
    <row r="42" spans="1:10" ht="13.5" customHeight="1" x14ac:dyDescent="0.15">
      <c r="A42" s="191" t="s">
        <v>154</v>
      </c>
      <c r="B42" s="177"/>
      <c r="C42" s="177"/>
      <c r="D42" s="192"/>
      <c r="E42" s="180"/>
      <c r="F42" s="181"/>
      <c r="G42" s="182"/>
      <c r="H42" s="209"/>
      <c r="I42" s="210"/>
    </row>
    <row r="43" spans="1:10" ht="13.5" customHeight="1" x14ac:dyDescent="0.15">
      <c r="A43" s="191" t="s">
        <v>155</v>
      </c>
      <c r="B43" s="177"/>
      <c r="C43" s="177"/>
      <c r="D43" s="192"/>
      <c r="E43" s="180"/>
      <c r="F43" s="181"/>
      <c r="G43" s="182"/>
      <c r="H43" s="209"/>
      <c r="I43" s="210"/>
    </row>
    <row r="44" spans="1:10" ht="13.5" customHeight="1" x14ac:dyDescent="0.15">
      <c r="A44" s="191" t="s">
        <v>79</v>
      </c>
      <c r="B44" s="177"/>
      <c r="C44" s="177"/>
      <c r="D44" s="192"/>
      <c r="E44" s="180"/>
      <c r="F44" s="181"/>
      <c r="G44" s="182"/>
      <c r="H44" s="209"/>
      <c r="I44" s="210"/>
    </row>
    <row r="45" spans="1:10" ht="13.5" customHeight="1" x14ac:dyDescent="0.15">
      <c r="A45" s="191" t="s">
        <v>177</v>
      </c>
      <c r="B45" s="177"/>
      <c r="C45" s="177"/>
      <c r="D45" s="192"/>
      <c r="E45" s="180"/>
      <c r="F45" s="181"/>
      <c r="G45" s="182"/>
      <c r="H45" s="209"/>
      <c r="I45" s="210"/>
    </row>
    <row r="46" spans="1:10" ht="13.5" customHeight="1" x14ac:dyDescent="0.15">
      <c r="A46" s="191" t="s">
        <v>156</v>
      </c>
      <c r="B46" s="177"/>
      <c r="C46" s="177"/>
      <c r="D46" s="192"/>
      <c r="E46" s="180"/>
      <c r="F46" s="181"/>
      <c r="G46" s="182"/>
      <c r="H46" s="209"/>
      <c r="I46" s="210"/>
    </row>
    <row r="47" spans="1:10" ht="13.5" customHeight="1" x14ac:dyDescent="0.15">
      <c r="A47" s="52"/>
      <c r="B47" s="33"/>
      <c r="C47" s="33"/>
      <c r="D47" s="34"/>
      <c r="E47" s="53"/>
      <c r="F47" s="54"/>
      <c r="G47" s="55"/>
      <c r="H47" s="53"/>
      <c r="I47" s="55"/>
    </row>
    <row r="48" spans="1:10" ht="15" customHeight="1" x14ac:dyDescent="0.15">
      <c r="A48" s="160" t="s">
        <v>80</v>
      </c>
      <c r="B48" s="160"/>
      <c r="C48" s="160"/>
      <c r="D48" s="160"/>
      <c r="E48" s="221" t="str">
        <f>IF(E42="","",SUM(E41+E44+E45+E46))</f>
        <v/>
      </c>
      <c r="F48" s="222"/>
      <c r="G48" s="223"/>
      <c r="H48" s="225" t="str">
        <f>IF(H37=E48,"","←【確認】財源内訳の合計と整備費の合計が不一致")</f>
        <v/>
      </c>
      <c r="I48" s="226"/>
      <c r="J48" s="6" t="s">
        <v>103</v>
      </c>
    </row>
    <row r="49" spans="1:15" ht="13.5" customHeight="1" x14ac:dyDescent="0.15">
      <c r="A49" s="228" t="s">
        <v>162</v>
      </c>
      <c r="B49" s="229"/>
      <c r="C49" s="229"/>
      <c r="D49" s="229"/>
      <c r="E49" s="229"/>
      <c r="F49" s="229"/>
      <c r="G49" s="229"/>
      <c r="H49" s="162"/>
      <c r="I49" s="163"/>
      <c r="J49" s="6" t="s">
        <v>86</v>
      </c>
    </row>
    <row r="50" spans="1:15" ht="13.5" customHeight="1" x14ac:dyDescent="0.15">
      <c r="A50" s="227" t="s">
        <v>91</v>
      </c>
      <c r="B50" s="227"/>
      <c r="C50" s="227"/>
      <c r="D50" s="227"/>
      <c r="E50" s="227"/>
      <c r="F50" s="227"/>
      <c r="G50" s="227"/>
      <c r="H50" s="227"/>
      <c r="I50" s="227"/>
    </row>
    <row r="51" spans="1:15" x14ac:dyDescent="0.15">
      <c r="A51" s="308"/>
      <c r="B51" s="309"/>
      <c r="C51" s="309"/>
      <c r="D51" s="309"/>
      <c r="E51" s="309"/>
      <c r="F51" s="309"/>
      <c r="G51" s="309"/>
      <c r="H51" s="309"/>
      <c r="I51" s="310"/>
    </row>
    <row r="52" spans="1:15" x14ac:dyDescent="0.15">
      <c r="A52" s="196"/>
      <c r="B52" s="173"/>
      <c r="C52" s="173"/>
      <c r="D52" s="173"/>
      <c r="E52" s="173"/>
      <c r="F52" s="173"/>
      <c r="G52" s="173"/>
      <c r="H52" s="173"/>
      <c r="I52" s="197"/>
    </row>
    <row r="53" spans="1:15" x14ac:dyDescent="0.15">
      <c r="A53" s="196"/>
      <c r="B53" s="173"/>
      <c r="C53" s="173"/>
      <c r="D53" s="173"/>
      <c r="E53" s="173"/>
      <c r="F53" s="173"/>
      <c r="G53" s="173"/>
      <c r="H53" s="173"/>
      <c r="I53" s="197"/>
    </row>
    <row r="54" spans="1:15" x14ac:dyDescent="0.15">
      <c r="A54" s="311"/>
      <c r="B54" s="235"/>
      <c r="C54" s="235"/>
      <c r="D54" s="235"/>
      <c r="E54" s="235"/>
      <c r="F54" s="235"/>
      <c r="G54" s="235"/>
      <c r="H54" s="235"/>
      <c r="I54" s="312"/>
    </row>
    <row r="55" spans="1:15" ht="14.25" customHeight="1" x14ac:dyDescent="0.15">
      <c r="A55" s="224"/>
      <c r="B55" s="224"/>
      <c r="C55" s="224"/>
      <c r="D55" s="224"/>
      <c r="E55" s="220"/>
      <c r="F55" s="220"/>
      <c r="G55" s="220"/>
      <c r="H55" s="220"/>
      <c r="I55" s="220"/>
    </row>
    <row r="56" spans="1:15" x14ac:dyDescent="0.15">
      <c r="A56" s="21" t="s">
        <v>171</v>
      </c>
      <c r="B56" s="21"/>
      <c r="C56" s="21"/>
      <c r="D56" s="21"/>
      <c r="E56" s="21"/>
      <c r="F56" s="21"/>
      <c r="G56" s="21"/>
      <c r="H56" s="21"/>
      <c r="I56" s="21"/>
    </row>
    <row r="57" spans="1:15" ht="13.5" customHeight="1" x14ac:dyDescent="0.15">
      <c r="A57" s="57" t="s">
        <v>172</v>
      </c>
      <c r="B57" s="32"/>
      <c r="C57" s="32"/>
      <c r="D57" s="32"/>
      <c r="E57" s="32"/>
      <c r="F57" s="32"/>
      <c r="G57" s="32"/>
      <c r="H57" s="32"/>
      <c r="I57" s="32"/>
      <c r="J57" s="58"/>
      <c r="K57" s="58"/>
      <c r="L57" s="58"/>
      <c r="M57" s="58"/>
      <c r="N57" s="58"/>
      <c r="O57" s="58"/>
    </row>
  </sheetData>
  <mergeCells count="100">
    <mergeCell ref="A6:C6"/>
    <mergeCell ref="D6:G6"/>
    <mergeCell ref="H6:I6"/>
    <mergeCell ref="A7:C7"/>
    <mergeCell ref="D7:I7"/>
    <mergeCell ref="A2:I2"/>
    <mergeCell ref="A4:C4"/>
    <mergeCell ref="D4:I4"/>
    <mergeCell ref="A5:C5"/>
    <mergeCell ref="D5:G5"/>
    <mergeCell ref="H5:I5"/>
    <mergeCell ref="A8:C11"/>
    <mergeCell ref="D8:I8"/>
    <mergeCell ref="E9:G9"/>
    <mergeCell ref="D10:F10"/>
    <mergeCell ref="D11:F11"/>
    <mergeCell ref="B22:D22"/>
    <mergeCell ref="E22:F22"/>
    <mergeCell ref="A12:C12"/>
    <mergeCell ref="A13:I13"/>
    <mergeCell ref="B14:D14"/>
    <mergeCell ref="E14:F14"/>
    <mergeCell ref="E12:F12"/>
    <mergeCell ref="B15:D15"/>
    <mergeCell ref="E15:F15"/>
    <mergeCell ref="A16:A22"/>
    <mergeCell ref="B16:D16"/>
    <mergeCell ref="E16:F16"/>
    <mergeCell ref="B17:D17"/>
    <mergeCell ref="E17:F17"/>
    <mergeCell ref="B18:D18"/>
    <mergeCell ref="E18:F18"/>
    <mergeCell ref="B19:D19"/>
    <mergeCell ref="E19:F19"/>
    <mergeCell ref="B20:D20"/>
    <mergeCell ref="E20:F20"/>
    <mergeCell ref="B21:D21"/>
    <mergeCell ref="E21:F21"/>
    <mergeCell ref="A27:A33"/>
    <mergeCell ref="B27:D27"/>
    <mergeCell ref="E27:F27"/>
    <mergeCell ref="B28:D28"/>
    <mergeCell ref="E28:F28"/>
    <mergeCell ref="B29:D29"/>
    <mergeCell ref="E29:F29"/>
    <mergeCell ref="B30:D30"/>
    <mergeCell ref="E30:F30"/>
    <mergeCell ref="B31:D31"/>
    <mergeCell ref="E31:F31"/>
    <mergeCell ref="B32:D32"/>
    <mergeCell ref="E32:F32"/>
    <mergeCell ref="B33:D33"/>
    <mergeCell ref="E33:F33"/>
    <mergeCell ref="B25:D25"/>
    <mergeCell ref="E25:F25"/>
    <mergeCell ref="B26:D26"/>
    <mergeCell ref="E26:F26"/>
    <mergeCell ref="E23:F23"/>
    <mergeCell ref="E24:F24"/>
    <mergeCell ref="E34:F34"/>
    <mergeCell ref="E35:F35"/>
    <mergeCell ref="A37:D37"/>
    <mergeCell ref="E37:F37"/>
    <mergeCell ref="A38:I38"/>
    <mergeCell ref="A42:D42"/>
    <mergeCell ref="E42:G42"/>
    <mergeCell ref="H42:I42"/>
    <mergeCell ref="B36:D36"/>
    <mergeCell ref="E36:F36"/>
    <mergeCell ref="A39:D39"/>
    <mergeCell ref="E39:G39"/>
    <mergeCell ref="H39:I39"/>
    <mergeCell ref="A40:D40"/>
    <mergeCell ref="E40:G40"/>
    <mergeCell ref="H40:I40"/>
    <mergeCell ref="A41:D41"/>
    <mergeCell ref="E41:G41"/>
    <mergeCell ref="H41:I41"/>
    <mergeCell ref="A45:D45"/>
    <mergeCell ref="E45:G45"/>
    <mergeCell ref="H45:I45"/>
    <mergeCell ref="A46:D46"/>
    <mergeCell ref="A48:D48"/>
    <mergeCell ref="E48:G48"/>
    <mergeCell ref="H48:I48"/>
    <mergeCell ref="E46:G46"/>
    <mergeCell ref="H46:I46"/>
    <mergeCell ref="A43:D43"/>
    <mergeCell ref="E43:G43"/>
    <mergeCell ref="H43:I43"/>
    <mergeCell ref="A44:D44"/>
    <mergeCell ref="E44:G44"/>
    <mergeCell ref="H44:I44"/>
    <mergeCell ref="A49:G49"/>
    <mergeCell ref="H49:I49"/>
    <mergeCell ref="A50:I50"/>
    <mergeCell ref="A51:I54"/>
    <mergeCell ref="A55:D55"/>
    <mergeCell ref="E55:G55"/>
    <mergeCell ref="H55:I55"/>
  </mergeCells>
  <phoneticPr fontId="4"/>
  <dataValidations count="1">
    <dataValidation type="list" allowBlank="1" showInputMessage="1" showErrorMessage="1" sqref="H49" xr:uid="{00000000-0002-0000-0800-000000000000}">
      <formula1>"有,無"</formula1>
    </dataValidation>
  </dataValidations>
  <printOptions horizontalCentered="1"/>
  <pageMargins left="0.51181102362204722" right="0.51181102362204722" top="0.35433070866141736" bottom="0.35433070866141736" header="0.31496062992125984" footer="0.31496062992125984"/>
  <pageSetup paperSize="9" scale="98"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'管理用（このシートは削除しないでください）'!$F$3:$F$10</xm:f>
          </x14:formula1>
          <xm:sqref>E9:G9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K28"/>
  <sheetViews>
    <sheetView view="pageBreakPreview" zoomScale="85" zoomScaleNormal="100" zoomScaleSheetLayoutView="85" workbookViewId="0"/>
    <sheetView workbookViewId="1"/>
  </sheetViews>
  <sheetFormatPr defaultColWidth="9" defaultRowHeight="14.25" x14ac:dyDescent="0.15"/>
  <cols>
    <col min="1" max="1" width="5" style="9" customWidth="1"/>
    <col min="2" max="2" width="3.5" style="9" customWidth="1"/>
    <col min="3" max="9" width="10" style="9" customWidth="1"/>
    <col min="10" max="10" width="5" style="9" customWidth="1"/>
    <col min="11" max="16384" width="9" style="9"/>
  </cols>
  <sheetData>
    <row r="1" spans="1:11" x14ac:dyDescent="0.15">
      <c r="A1" s="9" t="s">
        <v>228</v>
      </c>
    </row>
    <row r="2" spans="1:11" x14ac:dyDescent="0.15">
      <c r="H2" s="150" t="s">
        <v>31</v>
      </c>
      <c r="I2" s="150"/>
      <c r="J2" s="150"/>
    </row>
    <row r="3" spans="1:11" x14ac:dyDescent="0.15">
      <c r="H3" s="151" t="s">
        <v>151</v>
      </c>
      <c r="I3" s="151"/>
      <c r="J3" s="151"/>
    </row>
    <row r="5" spans="1:11" x14ac:dyDescent="0.15">
      <c r="A5" s="9" t="s">
        <v>219</v>
      </c>
    </row>
    <row r="7" spans="1:11" x14ac:dyDescent="0.15">
      <c r="E7" s="154" t="s">
        <v>51</v>
      </c>
      <c r="F7" s="154"/>
      <c r="G7" s="154"/>
      <c r="H7" s="154"/>
      <c r="K7" s="6"/>
    </row>
    <row r="9" spans="1:11" ht="18.75" customHeight="1" x14ac:dyDescent="0.15">
      <c r="A9" s="155" t="s">
        <v>87</v>
      </c>
      <c r="B9" s="155"/>
      <c r="C9" s="155"/>
      <c r="D9" s="155"/>
      <c r="E9" s="155"/>
      <c r="F9" s="155"/>
      <c r="G9" s="155"/>
      <c r="H9" s="155"/>
      <c r="I9" s="155"/>
      <c r="J9" s="155"/>
    </row>
    <row r="13" spans="1:11" ht="60" customHeight="1" x14ac:dyDescent="0.15">
      <c r="A13" s="17"/>
      <c r="B13" s="313" t="s">
        <v>257</v>
      </c>
      <c r="C13" s="313"/>
      <c r="D13" s="313"/>
      <c r="E13" s="313"/>
      <c r="F13" s="313"/>
      <c r="G13" s="313"/>
      <c r="H13" s="313"/>
      <c r="I13" s="313"/>
    </row>
    <row r="15" spans="1:11" s="7" customFormat="1" ht="18" customHeight="1" x14ac:dyDescent="0.15">
      <c r="B15" s="8">
        <v>1</v>
      </c>
      <c r="C15" s="8" t="s">
        <v>187</v>
      </c>
    </row>
    <row r="16" spans="1:11" x14ac:dyDescent="0.15">
      <c r="C16" s="154"/>
      <c r="D16" s="154"/>
      <c r="E16" s="154"/>
      <c r="F16" s="154"/>
      <c r="G16" s="154"/>
      <c r="H16" s="154"/>
      <c r="I16" s="154"/>
    </row>
    <row r="18" spans="1:10" ht="30" customHeight="1" x14ac:dyDescent="0.15">
      <c r="A18" s="10"/>
      <c r="B18" s="10">
        <v>2</v>
      </c>
      <c r="C18" s="156" t="s">
        <v>220</v>
      </c>
      <c r="D18" s="156"/>
      <c r="E18" s="156"/>
      <c r="F18" s="156"/>
      <c r="G18" s="156"/>
      <c r="H18" s="156"/>
      <c r="I18" s="156"/>
      <c r="J18" s="17"/>
    </row>
    <row r="19" spans="1:10" x14ac:dyDescent="0.15">
      <c r="A19" s="20"/>
    </row>
    <row r="20" spans="1:10" x14ac:dyDescent="0.15">
      <c r="A20" s="20"/>
      <c r="F20" s="11" t="str">
        <f>IF(G20="","金","")</f>
        <v>金</v>
      </c>
      <c r="G20" s="149"/>
      <c r="H20" s="149"/>
      <c r="I20" s="9" t="s">
        <v>52</v>
      </c>
    </row>
    <row r="22" spans="1:10" ht="30" customHeight="1" x14ac:dyDescent="0.15">
      <c r="A22" s="10"/>
      <c r="B22" s="10">
        <v>3</v>
      </c>
      <c r="C22" s="156" t="s">
        <v>221</v>
      </c>
      <c r="D22" s="156"/>
      <c r="E22" s="156"/>
      <c r="F22" s="156"/>
      <c r="G22" s="156"/>
      <c r="H22" s="156"/>
      <c r="I22" s="156"/>
      <c r="J22" s="17"/>
    </row>
    <row r="23" spans="1:10" x14ac:dyDescent="0.15">
      <c r="A23" s="20"/>
    </row>
    <row r="24" spans="1:10" x14ac:dyDescent="0.15">
      <c r="A24" s="20"/>
      <c r="F24" s="11" t="str">
        <f>IF(G24="","金","")</f>
        <v>金</v>
      </c>
      <c r="G24" s="149"/>
      <c r="H24" s="149"/>
      <c r="I24" s="9" t="s">
        <v>52</v>
      </c>
    </row>
    <row r="26" spans="1:10" x14ac:dyDescent="0.15">
      <c r="A26" s="12"/>
      <c r="B26" s="12">
        <v>4</v>
      </c>
      <c r="C26" s="314" t="s">
        <v>243</v>
      </c>
      <c r="D26" s="314"/>
      <c r="E26" s="314"/>
      <c r="F26" s="314"/>
      <c r="G26" s="314"/>
      <c r="H26" s="314"/>
      <c r="I26" s="314"/>
    </row>
    <row r="27" spans="1:10" x14ac:dyDescent="0.15">
      <c r="A27" s="12"/>
      <c r="B27" s="12"/>
      <c r="C27" s="9" t="s">
        <v>222</v>
      </c>
    </row>
    <row r="28" spans="1:10" x14ac:dyDescent="0.15">
      <c r="C28" s="9" t="s">
        <v>244</v>
      </c>
    </row>
  </sheetData>
  <mergeCells count="11">
    <mergeCell ref="H2:J2"/>
    <mergeCell ref="H3:J3"/>
    <mergeCell ref="B13:I13"/>
    <mergeCell ref="C18:I18"/>
    <mergeCell ref="C26:I26"/>
    <mergeCell ref="C22:I22"/>
    <mergeCell ref="G20:H20"/>
    <mergeCell ref="G24:H24"/>
    <mergeCell ref="E7:H7"/>
    <mergeCell ref="A9:J9"/>
    <mergeCell ref="C16:I16"/>
  </mergeCells>
  <phoneticPr fontId="1"/>
  <printOptions horizontalCentered="1"/>
  <pageMargins left="0.70866141732283472" right="0.70866141732283472" top="0.94488188976377963" bottom="0.9448818897637796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P19"/>
  <sheetViews>
    <sheetView zoomScale="160" zoomScaleNormal="160" workbookViewId="0"/>
    <sheetView workbookViewId="1"/>
  </sheetViews>
  <sheetFormatPr defaultRowHeight="13.5" x14ac:dyDescent="0.15"/>
  <cols>
    <col min="2" max="2" width="36.5" customWidth="1"/>
    <col min="4" max="4" width="35.125" customWidth="1"/>
    <col min="11" max="11" width="37.5" customWidth="1"/>
  </cols>
  <sheetData>
    <row r="1" spans="2:16" x14ac:dyDescent="0.15">
      <c r="B1" t="s">
        <v>253</v>
      </c>
      <c r="D1" t="s">
        <v>94</v>
      </c>
      <c r="F1" t="s">
        <v>98</v>
      </c>
      <c r="K1" t="s">
        <v>136</v>
      </c>
    </row>
    <row r="2" spans="2:16" ht="42" x14ac:dyDescent="0.15">
      <c r="L2" s="2" t="s">
        <v>144</v>
      </c>
      <c r="M2" s="3" t="s">
        <v>137</v>
      </c>
      <c r="N2" s="3" t="s">
        <v>147</v>
      </c>
      <c r="O2" s="3" t="s">
        <v>145</v>
      </c>
      <c r="P2" s="3" t="s">
        <v>146</v>
      </c>
    </row>
    <row r="3" spans="2:16" x14ac:dyDescent="0.15">
      <c r="B3" t="s">
        <v>254</v>
      </c>
      <c r="D3" t="s">
        <v>105</v>
      </c>
      <c r="F3" t="s">
        <v>110</v>
      </c>
      <c r="K3" t="s">
        <v>118</v>
      </c>
      <c r="L3" s="1" t="s">
        <v>141</v>
      </c>
      <c r="M3" s="4">
        <v>0.5</v>
      </c>
      <c r="N3" s="4" t="s">
        <v>149</v>
      </c>
      <c r="O3" s="4">
        <v>0.5</v>
      </c>
      <c r="P3" s="4">
        <v>1</v>
      </c>
    </row>
    <row r="4" spans="2:16" x14ac:dyDescent="0.15">
      <c r="B4" t="s">
        <v>255</v>
      </c>
      <c r="D4" t="s">
        <v>106</v>
      </c>
      <c r="F4" t="s">
        <v>111</v>
      </c>
      <c r="K4" t="s">
        <v>119</v>
      </c>
      <c r="L4" s="1" t="s">
        <v>141</v>
      </c>
      <c r="M4" s="4">
        <v>0.75</v>
      </c>
      <c r="N4" s="4" t="s">
        <v>148</v>
      </c>
      <c r="O4" s="4">
        <v>0.5</v>
      </c>
      <c r="P4" s="4">
        <v>0.66666666666666663</v>
      </c>
    </row>
    <row r="5" spans="2:16" x14ac:dyDescent="0.15">
      <c r="B5" t="s">
        <v>256</v>
      </c>
      <c r="D5" t="s">
        <v>107</v>
      </c>
      <c r="F5" t="s">
        <v>112</v>
      </c>
      <c r="K5" t="s">
        <v>120</v>
      </c>
      <c r="L5" s="1" t="s">
        <v>141</v>
      </c>
      <c r="M5" s="4">
        <v>0.33333333333333331</v>
      </c>
      <c r="N5" s="4" t="s">
        <v>148</v>
      </c>
      <c r="O5" s="4">
        <v>0.33333333333333331</v>
      </c>
      <c r="P5" s="4">
        <v>1</v>
      </c>
    </row>
    <row r="6" spans="2:16" x14ac:dyDescent="0.15">
      <c r="D6" t="s">
        <v>108</v>
      </c>
      <c r="F6" t="s">
        <v>113</v>
      </c>
      <c r="K6" t="s">
        <v>121</v>
      </c>
      <c r="L6" s="1" t="s">
        <v>143</v>
      </c>
      <c r="M6" s="4" t="s">
        <v>138</v>
      </c>
      <c r="N6" s="4" t="s">
        <v>148</v>
      </c>
      <c r="O6" s="4">
        <v>0.5</v>
      </c>
      <c r="P6" s="4">
        <v>0.5</v>
      </c>
    </row>
    <row r="7" spans="2:16" x14ac:dyDescent="0.15">
      <c r="D7" t="s">
        <v>109</v>
      </c>
      <c r="F7" t="s">
        <v>114</v>
      </c>
      <c r="K7" t="s">
        <v>122</v>
      </c>
      <c r="L7" s="1" t="s">
        <v>143</v>
      </c>
      <c r="M7" s="4" t="s">
        <v>138</v>
      </c>
      <c r="N7" s="4" t="s">
        <v>148</v>
      </c>
      <c r="O7" s="4">
        <v>0.5</v>
      </c>
      <c r="P7" s="4">
        <v>0.5</v>
      </c>
    </row>
    <row r="8" spans="2:16" x14ac:dyDescent="0.15">
      <c r="F8" t="s">
        <v>115</v>
      </c>
      <c r="K8" t="s">
        <v>123</v>
      </c>
      <c r="L8" s="1" t="s">
        <v>140</v>
      </c>
      <c r="M8" s="4" t="s">
        <v>139</v>
      </c>
      <c r="N8" s="4" t="s">
        <v>148</v>
      </c>
      <c r="O8" s="4">
        <v>0.5</v>
      </c>
      <c r="P8" s="4">
        <v>0.5</v>
      </c>
    </row>
    <row r="9" spans="2:16" x14ac:dyDescent="0.15">
      <c r="F9" t="s">
        <v>116</v>
      </c>
      <c r="K9" t="s">
        <v>124</v>
      </c>
      <c r="L9" s="1" t="s">
        <v>142</v>
      </c>
      <c r="M9" s="4">
        <v>0.66666666666666663</v>
      </c>
      <c r="N9" s="4" t="s">
        <v>148</v>
      </c>
      <c r="O9" s="4">
        <v>0.33333333333333331</v>
      </c>
      <c r="P9" s="4">
        <v>0.5</v>
      </c>
    </row>
    <row r="10" spans="2:16" x14ac:dyDescent="0.15">
      <c r="F10" t="s">
        <v>117</v>
      </c>
      <c r="K10" t="s">
        <v>125</v>
      </c>
      <c r="L10" s="1" t="s">
        <v>142</v>
      </c>
      <c r="M10" s="4">
        <v>0.66666666666666663</v>
      </c>
      <c r="N10" s="4" t="s">
        <v>148</v>
      </c>
      <c r="O10" s="4">
        <v>0.33333333333333331</v>
      </c>
      <c r="P10" s="4">
        <v>0.5</v>
      </c>
    </row>
    <row r="11" spans="2:16" x14ac:dyDescent="0.15">
      <c r="K11" t="s">
        <v>126</v>
      </c>
      <c r="L11" s="1" t="s">
        <v>141</v>
      </c>
      <c r="M11" s="4">
        <v>0.5</v>
      </c>
      <c r="N11" s="4" t="s">
        <v>148</v>
      </c>
      <c r="O11" s="4">
        <v>0.5</v>
      </c>
      <c r="P11" s="4">
        <v>1</v>
      </c>
    </row>
    <row r="12" spans="2:16" x14ac:dyDescent="0.15">
      <c r="K12" t="s">
        <v>178</v>
      </c>
      <c r="L12" s="1" t="s">
        <v>141</v>
      </c>
      <c r="M12" s="4">
        <v>0.5</v>
      </c>
      <c r="N12" s="4" t="s">
        <v>148</v>
      </c>
      <c r="O12" s="4">
        <v>0.5</v>
      </c>
      <c r="P12" s="4">
        <v>1</v>
      </c>
    </row>
    <row r="13" spans="2:16" x14ac:dyDescent="0.15">
      <c r="K13" t="s">
        <v>166</v>
      </c>
      <c r="L13" s="1" t="s">
        <v>141</v>
      </c>
      <c r="M13" s="4">
        <v>0.5</v>
      </c>
      <c r="N13" s="4" t="s">
        <v>148</v>
      </c>
      <c r="O13" s="4">
        <v>0.5</v>
      </c>
      <c r="P13" s="4">
        <v>1</v>
      </c>
    </row>
    <row r="14" spans="2:16" x14ac:dyDescent="0.15">
      <c r="K14" t="s">
        <v>127</v>
      </c>
      <c r="L14" s="1" t="s">
        <v>141</v>
      </c>
      <c r="M14" s="4">
        <v>0.33333333333333331</v>
      </c>
      <c r="N14" s="4" t="s">
        <v>148</v>
      </c>
      <c r="O14" s="4">
        <v>0.33333333333333331</v>
      </c>
      <c r="P14" s="4">
        <v>1</v>
      </c>
    </row>
    <row r="15" spans="2:16" x14ac:dyDescent="0.15">
      <c r="K15" t="s">
        <v>164</v>
      </c>
      <c r="L15" s="1" t="s">
        <v>165</v>
      </c>
      <c r="M15" s="4">
        <v>0.33333333333333331</v>
      </c>
      <c r="N15" s="4" t="s">
        <v>150</v>
      </c>
      <c r="O15" s="4">
        <v>0.33333333333333331</v>
      </c>
      <c r="P15" s="4">
        <v>1</v>
      </c>
    </row>
    <row r="16" spans="2:16" x14ac:dyDescent="0.15">
      <c r="K16" t="s">
        <v>167</v>
      </c>
      <c r="L16" s="1" t="s">
        <v>141</v>
      </c>
      <c r="M16" s="4">
        <v>0.66666666666666663</v>
      </c>
      <c r="N16" s="4" t="s">
        <v>148</v>
      </c>
      <c r="O16" s="4">
        <v>0.33333333333333331</v>
      </c>
      <c r="P16" s="4">
        <v>0.5</v>
      </c>
    </row>
    <row r="17" spans="11:16" x14ac:dyDescent="0.15">
      <c r="K17" t="s">
        <v>168</v>
      </c>
      <c r="L17" s="4" t="s">
        <v>169</v>
      </c>
      <c r="M17" s="4" t="s">
        <v>170</v>
      </c>
      <c r="N17" s="4" t="s">
        <v>148</v>
      </c>
      <c r="O17" s="4">
        <v>0.5</v>
      </c>
      <c r="P17" s="4">
        <v>0.5</v>
      </c>
    </row>
    <row r="18" spans="11:16" x14ac:dyDescent="0.15">
      <c r="K18" t="s">
        <v>179</v>
      </c>
      <c r="L18" s="1" t="s">
        <v>142</v>
      </c>
      <c r="M18" s="4">
        <v>0.5</v>
      </c>
      <c r="N18" s="4" t="s">
        <v>148</v>
      </c>
      <c r="O18" s="4">
        <v>0.33333333333333331</v>
      </c>
      <c r="P18" s="4">
        <v>0.66666666666666663</v>
      </c>
    </row>
    <row r="19" spans="11:16" x14ac:dyDescent="0.15">
      <c r="K19" t="s">
        <v>188</v>
      </c>
      <c r="L19" s="1" t="s">
        <v>142</v>
      </c>
      <c r="M19" s="4">
        <v>0.5</v>
      </c>
      <c r="N19" s="4" t="s">
        <v>148</v>
      </c>
      <c r="O19" s="4">
        <v>0.33333333333333331</v>
      </c>
      <c r="P19" s="4">
        <v>0.66666666666666663</v>
      </c>
    </row>
  </sheetData>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様式第1号_交付申請書</vt:lpstr>
      <vt:lpstr>様式第1号_別紙(1) 経費所要額調</vt:lpstr>
      <vt:lpstr>様式第1号_別紙(2) 事業計画書</vt:lpstr>
      <vt:lpstr>様式第2号_変更承認申請書</vt:lpstr>
      <vt:lpstr>様式第3号_事業遂行状況報告書</vt:lpstr>
      <vt:lpstr>様式第3号_別表</vt:lpstr>
      <vt:lpstr>様式第4号_事業実績報告書</vt:lpstr>
      <vt:lpstr>様式第4号_別紙(1) 経費所要額精算書</vt:lpstr>
      <vt:lpstr>様式第4号_別紙(2) 事業実績報告書</vt:lpstr>
      <vt:lpstr>様式第5号_消費税仕入控除</vt:lpstr>
      <vt:lpstr>管理用（このシートは削除しないでください）</vt:lpstr>
      <vt:lpstr>様式第1号_交付申請書!Print_Area</vt:lpstr>
      <vt:lpstr>'様式第1号_別紙(1) 経費所要額調'!Print_Area</vt:lpstr>
      <vt:lpstr>'様式第1号_別紙(2) 事業計画書'!Print_Area</vt:lpstr>
      <vt:lpstr>様式第2号_変更承認申請書!Print_Area</vt:lpstr>
      <vt:lpstr>様式第3号_事業遂行状況報告書!Print_Area</vt:lpstr>
      <vt:lpstr>様式第3号_別表!Print_Area</vt:lpstr>
      <vt:lpstr>様式第4号_事業実績報告書!Print_Area</vt:lpstr>
      <vt:lpstr>'様式第4号_別紙(1) 経費所要額精算書'!Print_Area</vt:lpstr>
      <vt:lpstr>'様式第4号_別紙(2) 事業実績報告書'!Print_Area</vt:lpstr>
      <vt:lpstr>様式第5号_消費税仕入控除!Print_Area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2026-09-30T05:29:55Z</dcterms:created>
  <dcterms:modified xsi:type="dcterms:W3CDTF">2026-09-30T05:31:12Z</dcterms:modified>
</cp:coreProperties>
</file>