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00_SHD-PEHU3\00_学力向上対策班\分析ツール作成（全国）\H26_分析・プラン作成支援ツール（小学校版）\"/>
    </mc:Choice>
  </mc:AlternateContent>
  <bookViews>
    <workbookView xWindow="480" yWindow="90" windowWidth="22050" windowHeight="9450"/>
  </bookViews>
  <sheets>
    <sheet name="児童質問紙　回答結果集計表" sheetId="1" r:id="rId1"/>
  </sheets>
  <definedNames>
    <definedName name="_xlnm.Print_Titles" localSheetId="0">'児童質問紙　回答結果集計表'!$1:$12</definedName>
  </definedNames>
  <calcPr calcId="152511"/>
</workbook>
</file>

<file path=xl/calcChain.xml><?xml version="1.0" encoding="utf-8"?>
<calcChain xmlns="http://schemas.openxmlformats.org/spreadsheetml/2006/main">
  <c r="W308" i="1" l="1"/>
  <c r="W305" i="1"/>
  <c r="W304" i="1"/>
  <c r="W301" i="1"/>
  <c r="W300" i="1"/>
  <c r="W297" i="1"/>
  <c r="W296" i="1"/>
  <c r="W293" i="1"/>
  <c r="W292" i="1"/>
  <c r="W289" i="1"/>
  <c r="W288" i="1"/>
  <c r="W285" i="1"/>
  <c r="W284" i="1"/>
  <c r="W281" i="1"/>
  <c r="W280" i="1"/>
  <c r="W277" i="1"/>
  <c r="W276" i="1"/>
  <c r="W273" i="1"/>
  <c r="W272" i="1"/>
  <c r="W269" i="1"/>
  <c r="W268" i="1"/>
  <c r="W265" i="1"/>
  <c r="W264" i="1"/>
  <c r="W261" i="1"/>
  <c r="W260" i="1"/>
  <c r="W257" i="1"/>
  <c r="W256" i="1"/>
  <c r="W253" i="1"/>
  <c r="W252" i="1"/>
  <c r="W249" i="1"/>
  <c r="W248" i="1"/>
  <c r="W245" i="1"/>
  <c r="W244" i="1"/>
  <c r="W241" i="1"/>
  <c r="W240" i="1"/>
  <c r="W237" i="1"/>
  <c r="W236" i="1"/>
  <c r="W233" i="1"/>
  <c r="W232" i="1"/>
  <c r="W229" i="1"/>
  <c r="W228" i="1"/>
  <c r="W225" i="1"/>
  <c r="W224" i="1"/>
  <c r="W221" i="1"/>
  <c r="W220" i="1"/>
  <c r="W217" i="1"/>
  <c r="W216" i="1"/>
  <c r="W213" i="1"/>
  <c r="W212" i="1"/>
  <c r="W209" i="1"/>
  <c r="W208" i="1"/>
  <c r="W205" i="1"/>
  <c r="W204" i="1"/>
  <c r="W201" i="1"/>
  <c r="W200" i="1"/>
  <c r="W197" i="1"/>
  <c r="W196" i="1"/>
  <c r="W193" i="1"/>
  <c r="W192" i="1"/>
  <c r="W189" i="1"/>
  <c r="W188" i="1"/>
  <c r="W185" i="1"/>
  <c r="W184" i="1"/>
  <c r="W181" i="1"/>
  <c r="W180" i="1"/>
  <c r="W177" i="1"/>
  <c r="W176" i="1"/>
  <c r="W173" i="1"/>
  <c r="W172" i="1"/>
  <c r="W169" i="1"/>
  <c r="W168" i="1"/>
  <c r="W165" i="1"/>
  <c r="W164" i="1"/>
  <c r="W161" i="1"/>
  <c r="W160" i="1"/>
  <c r="W157" i="1"/>
  <c r="W156" i="1"/>
  <c r="W153" i="1"/>
  <c r="W152" i="1"/>
  <c r="W149" i="1"/>
  <c r="W148" i="1"/>
  <c r="W145" i="1"/>
  <c r="W144" i="1"/>
  <c r="W141" i="1"/>
  <c r="W140" i="1"/>
  <c r="W137" i="1"/>
  <c r="W136" i="1"/>
  <c r="W133" i="1"/>
  <c r="W132" i="1"/>
  <c r="W129" i="1"/>
  <c r="W128" i="1"/>
  <c r="W125" i="1"/>
  <c r="W124" i="1"/>
  <c r="W121" i="1"/>
  <c r="W120" i="1"/>
  <c r="W117" i="1"/>
  <c r="W116" i="1"/>
  <c r="W113" i="1"/>
  <c r="W112" i="1"/>
  <c r="W109" i="1"/>
  <c r="W108" i="1"/>
  <c r="W105" i="1"/>
  <c r="W104" i="1"/>
  <c r="W101" i="1"/>
  <c r="W100" i="1"/>
  <c r="W97" i="1"/>
  <c r="W96" i="1"/>
  <c r="W93" i="1"/>
  <c r="W92" i="1"/>
  <c r="W89" i="1"/>
  <c r="W88" i="1"/>
  <c r="W85" i="1"/>
  <c r="W84" i="1"/>
  <c r="W81" i="1"/>
  <c r="W80" i="1"/>
  <c r="W77" i="1"/>
  <c r="W76" i="1"/>
  <c r="W73" i="1"/>
  <c r="W72" i="1"/>
  <c r="W69" i="1"/>
  <c r="W68" i="1"/>
  <c r="W65" i="1"/>
  <c r="W64" i="1"/>
  <c r="W61" i="1"/>
  <c r="W60" i="1"/>
  <c r="W57" i="1"/>
  <c r="W56" i="1"/>
  <c r="W53" i="1"/>
  <c r="W52" i="1"/>
  <c r="W49" i="1"/>
  <c r="W48" i="1"/>
  <c r="W45" i="1"/>
  <c r="W44" i="1"/>
  <c r="W41" i="1"/>
  <c r="W40" i="1"/>
  <c r="W37" i="1"/>
  <c r="W36" i="1"/>
  <c r="W33" i="1"/>
  <c r="W32" i="1"/>
  <c r="W29" i="1"/>
  <c r="W28" i="1"/>
  <c r="W25" i="1"/>
  <c r="W24" i="1"/>
  <c r="W21" i="1"/>
  <c r="W20" i="1"/>
  <c r="W17" i="1"/>
  <c r="W16" i="1"/>
  <c r="W13" i="1"/>
  <c r="U18" i="1"/>
  <c r="U19" i="1"/>
  <c r="U20" i="1"/>
  <c r="U22" i="1"/>
  <c r="U23" i="1"/>
  <c r="U24" i="1"/>
  <c r="U26" i="1"/>
  <c r="U27" i="1"/>
  <c r="U28" i="1"/>
  <c r="U30" i="1"/>
  <c r="U31" i="1"/>
  <c r="V31" i="1" s="1"/>
  <c r="W31" i="1" s="1"/>
  <c r="U32" i="1"/>
  <c r="V27" i="1"/>
  <c r="W27" i="1" s="1"/>
  <c r="V19" i="1"/>
  <c r="W19" i="1" s="1"/>
  <c r="V295" i="1"/>
  <c r="W295" i="1" s="1"/>
  <c r="V286" i="1"/>
  <c r="W286" i="1" s="1"/>
  <c r="V263" i="1"/>
  <c r="W263" i="1" s="1"/>
  <c r="V231" i="1"/>
  <c r="W231" i="1" s="1"/>
  <c r="V206" i="1"/>
  <c r="W206" i="1" s="1"/>
  <c r="V118" i="1"/>
  <c r="W118" i="1" s="1"/>
  <c r="V86" i="1"/>
  <c r="W86" i="1" s="1"/>
  <c r="V78" i="1"/>
  <c r="W78" i="1" s="1"/>
  <c r="V54" i="1"/>
  <c r="W54" i="1" s="1"/>
  <c r="V47" i="1"/>
  <c r="W47" i="1" s="1"/>
  <c r="V26" i="1"/>
  <c r="W26" i="1" s="1"/>
  <c r="V23" i="1"/>
  <c r="W23" i="1" s="1"/>
  <c r="V15" i="1"/>
  <c r="W15" i="1" s="1"/>
  <c r="U308" i="1"/>
  <c r="U307" i="1"/>
  <c r="V307" i="1" s="1"/>
  <c r="W307" i="1" s="1"/>
  <c r="U306" i="1"/>
  <c r="V306" i="1" s="1"/>
  <c r="W306" i="1" s="1"/>
  <c r="U304" i="1"/>
  <c r="U303" i="1"/>
  <c r="V303" i="1" s="1"/>
  <c r="W303" i="1" s="1"/>
  <c r="U302" i="1"/>
  <c r="V302" i="1" s="1"/>
  <c r="W302" i="1" s="1"/>
  <c r="U300" i="1"/>
  <c r="V298" i="1" s="1"/>
  <c r="W298" i="1" s="1"/>
  <c r="U299" i="1"/>
  <c r="V299" i="1" s="1"/>
  <c r="W299" i="1" s="1"/>
  <c r="U298" i="1"/>
  <c r="U296" i="1"/>
  <c r="U295" i="1"/>
  <c r="U294" i="1"/>
  <c r="V294" i="1" s="1"/>
  <c r="W294" i="1" s="1"/>
  <c r="U292" i="1"/>
  <c r="U291" i="1"/>
  <c r="V291" i="1" s="1"/>
  <c r="W291" i="1" s="1"/>
  <c r="U290" i="1"/>
  <c r="V290" i="1" s="1"/>
  <c r="W290" i="1" s="1"/>
  <c r="U288" i="1"/>
  <c r="V287" i="1" s="1"/>
  <c r="W287" i="1" s="1"/>
  <c r="U287" i="1"/>
  <c r="U286" i="1"/>
  <c r="U284" i="1"/>
  <c r="U283" i="1"/>
  <c r="V283" i="1" s="1"/>
  <c r="W283" i="1" s="1"/>
  <c r="U282" i="1"/>
  <c r="V282" i="1" s="1"/>
  <c r="W282" i="1" s="1"/>
  <c r="U280" i="1"/>
  <c r="U279" i="1"/>
  <c r="V279" i="1" s="1"/>
  <c r="W279" i="1" s="1"/>
  <c r="U278" i="1"/>
  <c r="V278" i="1" s="1"/>
  <c r="W278" i="1" s="1"/>
  <c r="U276" i="1"/>
  <c r="U275" i="1"/>
  <c r="V275" i="1" s="1"/>
  <c r="W275" i="1" s="1"/>
  <c r="U274" i="1"/>
  <c r="V274" i="1" s="1"/>
  <c r="W274" i="1" s="1"/>
  <c r="U272" i="1"/>
  <c r="U271" i="1"/>
  <c r="V271" i="1" s="1"/>
  <c r="W271" i="1" s="1"/>
  <c r="U270" i="1"/>
  <c r="V270" i="1" s="1"/>
  <c r="W270" i="1" s="1"/>
  <c r="U268" i="1"/>
  <c r="V266" i="1" s="1"/>
  <c r="W266" i="1" s="1"/>
  <c r="U267" i="1"/>
  <c r="V267" i="1" s="1"/>
  <c r="W267" i="1" s="1"/>
  <c r="U266" i="1"/>
  <c r="U264" i="1"/>
  <c r="U263" i="1"/>
  <c r="U262" i="1"/>
  <c r="V262" i="1" s="1"/>
  <c r="W262" i="1" s="1"/>
  <c r="U260" i="1"/>
  <c r="U259" i="1"/>
  <c r="V259" i="1" s="1"/>
  <c r="W259" i="1" s="1"/>
  <c r="U258" i="1"/>
  <c r="V258" i="1" s="1"/>
  <c r="W258" i="1" s="1"/>
  <c r="U256" i="1"/>
  <c r="V255" i="1" s="1"/>
  <c r="W255" i="1" s="1"/>
  <c r="U255" i="1"/>
  <c r="U254" i="1"/>
  <c r="V254" i="1" s="1"/>
  <c r="W254" i="1" s="1"/>
  <c r="U252" i="1"/>
  <c r="U251" i="1"/>
  <c r="V251" i="1" s="1"/>
  <c r="W251" i="1" s="1"/>
  <c r="U250" i="1"/>
  <c r="V250" i="1" s="1"/>
  <c r="W250" i="1" s="1"/>
  <c r="U248" i="1"/>
  <c r="U247" i="1"/>
  <c r="V247" i="1" s="1"/>
  <c r="W247" i="1" s="1"/>
  <c r="U246" i="1"/>
  <c r="V246" i="1" s="1"/>
  <c r="W246" i="1" s="1"/>
  <c r="U244" i="1"/>
  <c r="U243" i="1"/>
  <c r="V243" i="1" s="1"/>
  <c r="W243" i="1" s="1"/>
  <c r="U242" i="1"/>
  <c r="V242" i="1" s="1"/>
  <c r="W242" i="1" s="1"/>
  <c r="U240" i="1"/>
  <c r="U239" i="1"/>
  <c r="V239" i="1" s="1"/>
  <c r="W239" i="1" s="1"/>
  <c r="U238" i="1"/>
  <c r="V238" i="1" s="1"/>
  <c r="W238" i="1" s="1"/>
  <c r="U236" i="1"/>
  <c r="U235" i="1"/>
  <c r="V235" i="1" s="1"/>
  <c r="W235" i="1" s="1"/>
  <c r="U234" i="1"/>
  <c r="U232" i="1"/>
  <c r="U231" i="1"/>
  <c r="U230" i="1"/>
  <c r="V230" i="1" s="1"/>
  <c r="W230" i="1" s="1"/>
  <c r="U228" i="1"/>
  <c r="U227" i="1"/>
  <c r="V227" i="1" s="1"/>
  <c r="W227" i="1" s="1"/>
  <c r="U226" i="1"/>
  <c r="V226" i="1" s="1"/>
  <c r="W226" i="1" s="1"/>
  <c r="U224" i="1"/>
  <c r="V223" i="1" s="1"/>
  <c r="W223" i="1" s="1"/>
  <c r="U223" i="1"/>
  <c r="U222" i="1"/>
  <c r="U220" i="1"/>
  <c r="U219" i="1"/>
  <c r="V219" i="1" s="1"/>
  <c r="W219" i="1" s="1"/>
  <c r="U218" i="1"/>
  <c r="U216" i="1"/>
  <c r="U215" i="1"/>
  <c r="V215" i="1" s="1"/>
  <c r="W215" i="1" s="1"/>
  <c r="U214" i="1"/>
  <c r="V214" i="1" s="1"/>
  <c r="W214" i="1" s="1"/>
  <c r="U212" i="1"/>
  <c r="U211" i="1"/>
  <c r="V211" i="1" s="1"/>
  <c r="W211" i="1" s="1"/>
  <c r="U210" i="1"/>
  <c r="V210" i="1" s="1"/>
  <c r="W210" i="1" s="1"/>
  <c r="U208" i="1"/>
  <c r="V207" i="1" s="1"/>
  <c r="W207" i="1" s="1"/>
  <c r="U207" i="1"/>
  <c r="U206" i="1"/>
  <c r="U204" i="1"/>
  <c r="U203" i="1"/>
  <c r="V203" i="1" s="1"/>
  <c r="W203" i="1" s="1"/>
  <c r="U202" i="1"/>
  <c r="U200" i="1"/>
  <c r="U199" i="1"/>
  <c r="V199" i="1" s="1"/>
  <c r="W199" i="1" s="1"/>
  <c r="U198" i="1"/>
  <c r="V198" i="1" s="1"/>
  <c r="W198" i="1" s="1"/>
  <c r="U196" i="1"/>
  <c r="U195" i="1"/>
  <c r="V195" i="1" s="1"/>
  <c r="W195" i="1" s="1"/>
  <c r="U194" i="1"/>
  <c r="V194" i="1" s="1"/>
  <c r="W194" i="1" s="1"/>
  <c r="U192" i="1"/>
  <c r="V191" i="1" s="1"/>
  <c r="W191" i="1" s="1"/>
  <c r="U191" i="1"/>
  <c r="U190" i="1"/>
  <c r="U188" i="1"/>
  <c r="V186" i="1" s="1"/>
  <c r="W186" i="1" s="1"/>
  <c r="U187" i="1"/>
  <c r="V187" i="1" s="1"/>
  <c r="W187" i="1" s="1"/>
  <c r="U186" i="1"/>
  <c r="U184" i="1"/>
  <c r="U183" i="1"/>
  <c r="V183" i="1" s="1"/>
  <c r="W183" i="1" s="1"/>
  <c r="U182" i="1"/>
  <c r="V182" i="1" s="1"/>
  <c r="W182" i="1" s="1"/>
  <c r="U180" i="1"/>
  <c r="U179" i="1"/>
  <c r="V179" i="1" s="1"/>
  <c r="W179" i="1" s="1"/>
  <c r="U178" i="1"/>
  <c r="V178" i="1" s="1"/>
  <c r="W178" i="1" s="1"/>
  <c r="U176" i="1"/>
  <c r="V175" i="1" s="1"/>
  <c r="W175" i="1" s="1"/>
  <c r="U175" i="1"/>
  <c r="U174" i="1"/>
  <c r="V174" i="1" s="1"/>
  <c r="W174" i="1" s="1"/>
  <c r="U172" i="1"/>
  <c r="V170" i="1" s="1"/>
  <c r="W170" i="1" s="1"/>
  <c r="U171" i="1"/>
  <c r="V171" i="1" s="1"/>
  <c r="W171" i="1" s="1"/>
  <c r="U170" i="1"/>
  <c r="U168" i="1"/>
  <c r="U167" i="1"/>
  <c r="V167" i="1" s="1"/>
  <c r="W167" i="1" s="1"/>
  <c r="U166" i="1"/>
  <c r="V166" i="1" s="1"/>
  <c r="W166" i="1" s="1"/>
  <c r="U164" i="1"/>
  <c r="U163" i="1"/>
  <c r="V163" i="1" s="1"/>
  <c r="W163" i="1" s="1"/>
  <c r="U162" i="1"/>
  <c r="V162" i="1" s="1"/>
  <c r="W162" i="1" s="1"/>
  <c r="U160" i="1"/>
  <c r="V159" i="1" s="1"/>
  <c r="W159" i="1" s="1"/>
  <c r="U159" i="1"/>
  <c r="U158" i="1"/>
  <c r="U156" i="1"/>
  <c r="U155" i="1"/>
  <c r="V155" i="1" s="1"/>
  <c r="W155" i="1" s="1"/>
  <c r="U154" i="1"/>
  <c r="U152" i="1"/>
  <c r="U151" i="1"/>
  <c r="V151" i="1" s="1"/>
  <c r="W151" i="1" s="1"/>
  <c r="U150" i="1"/>
  <c r="V150" i="1" s="1"/>
  <c r="W150" i="1" s="1"/>
  <c r="U148" i="1"/>
  <c r="U147" i="1"/>
  <c r="V147" i="1" s="1"/>
  <c r="W147" i="1" s="1"/>
  <c r="U146" i="1"/>
  <c r="V146" i="1" s="1"/>
  <c r="W146" i="1" s="1"/>
  <c r="U144" i="1"/>
  <c r="V143" i="1" s="1"/>
  <c r="W143" i="1" s="1"/>
  <c r="U143" i="1"/>
  <c r="U142" i="1"/>
  <c r="V142" i="1" s="1"/>
  <c r="W142" i="1" s="1"/>
  <c r="U140" i="1"/>
  <c r="U139" i="1"/>
  <c r="V139" i="1" s="1"/>
  <c r="W139" i="1" s="1"/>
  <c r="U138" i="1"/>
  <c r="U136" i="1"/>
  <c r="U135" i="1"/>
  <c r="V135" i="1" s="1"/>
  <c r="W135" i="1" s="1"/>
  <c r="U134" i="1"/>
  <c r="V134" i="1" s="1"/>
  <c r="W134" i="1" s="1"/>
  <c r="U132" i="1"/>
  <c r="U131" i="1"/>
  <c r="V131" i="1" s="1"/>
  <c r="W131" i="1" s="1"/>
  <c r="U130" i="1"/>
  <c r="V130" i="1" s="1"/>
  <c r="W130" i="1" s="1"/>
  <c r="U128" i="1"/>
  <c r="V127" i="1" s="1"/>
  <c r="W127" i="1" s="1"/>
  <c r="U127" i="1"/>
  <c r="U126" i="1"/>
  <c r="U124" i="1"/>
  <c r="V122" i="1" s="1"/>
  <c r="W122" i="1" s="1"/>
  <c r="U123" i="1"/>
  <c r="V123" i="1" s="1"/>
  <c r="W123" i="1" s="1"/>
  <c r="U122" i="1"/>
  <c r="U120" i="1"/>
  <c r="U119" i="1"/>
  <c r="V119" i="1" s="1"/>
  <c r="W119" i="1" s="1"/>
  <c r="U118" i="1"/>
  <c r="U116" i="1"/>
  <c r="U115" i="1"/>
  <c r="V115" i="1" s="1"/>
  <c r="W115" i="1" s="1"/>
  <c r="U114" i="1"/>
  <c r="V114" i="1" s="1"/>
  <c r="W114" i="1" s="1"/>
  <c r="U112" i="1"/>
  <c r="V111" i="1" s="1"/>
  <c r="W111" i="1" s="1"/>
  <c r="U111" i="1"/>
  <c r="U110" i="1"/>
  <c r="V110" i="1" s="1"/>
  <c r="W110" i="1" s="1"/>
  <c r="U108" i="1"/>
  <c r="V106" i="1" s="1"/>
  <c r="W106" i="1" s="1"/>
  <c r="U107" i="1"/>
  <c r="V107" i="1" s="1"/>
  <c r="W107" i="1" s="1"/>
  <c r="U106" i="1"/>
  <c r="U104" i="1"/>
  <c r="U103" i="1"/>
  <c r="V103" i="1" s="1"/>
  <c r="W103" i="1" s="1"/>
  <c r="U102" i="1"/>
  <c r="V102" i="1" s="1"/>
  <c r="W102" i="1" s="1"/>
  <c r="U100" i="1"/>
  <c r="U99" i="1"/>
  <c r="V99" i="1" s="1"/>
  <c r="W99" i="1" s="1"/>
  <c r="U98" i="1"/>
  <c r="V98" i="1" s="1"/>
  <c r="W98" i="1" s="1"/>
  <c r="U96" i="1"/>
  <c r="V95" i="1" s="1"/>
  <c r="W95" i="1" s="1"/>
  <c r="U95" i="1"/>
  <c r="U94" i="1"/>
  <c r="U92" i="1"/>
  <c r="V90" i="1" s="1"/>
  <c r="W90" i="1" s="1"/>
  <c r="U91" i="1"/>
  <c r="V91" i="1" s="1"/>
  <c r="W91" i="1" s="1"/>
  <c r="U90" i="1"/>
  <c r="U88" i="1"/>
  <c r="U87" i="1"/>
  <c r="V87" i="1" s="1"/>
  <c r="W87" i="1" s="1"/>
  <c r="U86" i="1"/>
  <c r="U84" i="1"/>
  <c r="U83" i="1"/>
  <c r="V83" i="1" s="1"/>
  <c r="W83" i="1" s="1"/>
  <c r="U82" i="1"/>
  <c r="V82" i="1" s="1"/>
  <c r="W82" i="1" s="1"/>
  <c r="U80" i="1"/>
  <c r="V79" i="1" s="1"/>
  <c r="W79" i="1" s="1"/>
  <c r="U79" i="1"/>
  <c r="U78" i="1"/>
  <c r="U76" i="1"/>
  <c r="V74" i="1" s="1"/>
  <c r="W74" i="1" s="1"/>
  <c r="U75" i="1"/>
  <c r="V75" i="1" s="1"/>
  <c r="W75" i="1" s="1"/>
  <c r="U74" i="1"/>
  <c r="U72" i="1"/>
  <c r="U71" i="1"/>
  <c r="V71" i="1" s="1"/>
  <c r="W71" i="1" s="1"/>
  <c r="U70" i="1"/>
  <c r="V70" i="1" s="1"/>
  <c r="W70" i="1" s="1"/>
  <c r="U68" i="1"/>
  <c r="U67" i="1"/>
  <c r="V67" i="1" s="1"/>
  <c r="W67" i="1" s="1"/>
  <c r="U66" i="1"/>
  <c r="V66" i="1" s="1"/>
  <c r="W66" i="1" s="1"/>
  <c r="U64" i="1"/>
  <c r="V63" i="1" s="1"/>
  <c r="W63" i="1" s="1"/>
  <c r="U63" i="1"/>
  <c r="U62" i="1"/>
  <c r="U56" i="1"/>
  <c r="U55" i="1"/>
  <c r="V55" i="1" s="1"/>
  <c r="W55" i="1" s="1"/>
  <c r="U54" i="1"/>
  <c r="U52" i="1"/>
  <c r="U51" i="1"/>
  <c r="V51" i="1" s="1"/>
  <c r="W51" i="1" s="1"/>
  <c r="U50" i="1"/>
  <c r="V50" i="1" s="1"/>
  <c r="W50" i="1" s="1"/>
  <c r="U48" i="1"/>
  <c r="U47" i="1"/>
  <c r="U46" i="1"/>
  <c r="V46" i="1" s="1"/>
  <c r="W46" i="1" s="1"/>
  <c r="U44" i="1"/>
  <c r="U43" i="1"/>
  <c r="V43" i="1" s="1"/>
  <c r="W43" i="1" s="1"/>
  <c r="U42" i="1"/>
  <c r="V42" i="1" s="1"/>
  <c r="W42" i="1" s="1"/>
  <c r="U40" i="1"/>
  <c r="U39" i="1"/>
  <c r="V39" i="1" s="1"/>
  <c r="W39" i="1" s="1"/>
  <c r="U38" i="1"/>
  <c r="V38" i="1" s="1"/>
  <c r="W38" i="1" s="1"/>
  <c r="U36" i="1"/>
  <c r="U35" i="1"/>
  <c r="V35" i="1" s="1"/>
  <c r="W35" i="1" s="1"/>
  <c r="U34" i="1"/>
  <c r="V34" i="1" s="1"/>
  <c r="W34" i="1" s="1"/>
  <c r="U16" i="1"/>
  <c r="U15" i="1"/>
  <c r="U14" i="1"/>
  <c r="V14" i="1" s="1"/>
  <c r="W14" i="1" s="1"/>
  <c r="U59" i="1"/>
  <c r="V59" i="1" s="1"/>
  <c r="W59" i="1" s="1"/>
  <c r="U60" i="1"/>
  <c r="U58" i="1"/>
  <c r="V58" i="1" s="1"/>
  <c r="W58" i="1" s="1"/>
  <c r="V234" i="1" l="1"/>
  <c r="W234" i="1" s="1"/>
  <c r="V218" i="1"/>
  <c r="W218" i="1" s="1"/>
  <c r="V202" i="1"/>
  <c r="W202" i="1" s="1"/>
  <c r="V154" i="1"/>
  <c r="W154" i="1" s="1"/>
  <c r="V138" i="1"/>
  <c r="W138" i="1" s="1"/>
  <c r="V62" i="1"/>
  <c r="W62" i="1" s="1"/>
  <c r="V94" i="1"/>
  <c r="W94" i="1" s="1"/>
  <c r="V126" i="1"/>
  <c r="W126" i="1" s="1"/>
  <c r="V158" i="1"/>
  <c r="W158" i="1" s="1"/>
  <c r="V190" i="1"/>
  <c r="W190" i="1" s="1"/>
  <c r="V222" i="1"/>
  <c r="W222" i="1" s="1"/>
  <c r="V22" i="1"/>
  <c r="W22" i="1" s="1"/>
  <c r="V30" i="1"/>
  <c r="W30" i="1" s="1"/>
  <c r="V18" i="1"/>
  <c r="W18" i="1" s="1"/>
</calcChain>
</file>

<file path=xl/sharedStrings.xml><?xml version="1.0" encoding="utf-8"?>
<sst xmlns="http://schemas.openxmlformats.org/spreadsheetml/2006/main" count="181" uniqueCount="179">
  <si>
    <t>小学校調査</t>
    <phoneticPr fontId="4"/>
  </si>
  <si>
    <t>児童数</t>
  </si>
  <si>
    <t>※【その他】とは，『選択肢以外の回答や複数回答』されたものである。</t>
    <phoneticPr fontId="4"/>
  </si>
  <si>
    <t>質問
番号</t>
    <rPh sb="0" eb="2">
      <t>シツモン</t>
    </rPh>
    <rPh sb="3" eb="5">
      <t>バンゴウ</t>
    </rPh>
    <phoneticPr fontId="4"/>
  </si>
  <si>
    <t>質問事項</t>
    <rPh sb="0" eb="2">
      <t>シツモン</t>
    </rPh>
    <rPh sb="2" eb="4">
      <t>ジコウ</t>
    </rPh>
    <phoneticPr fontId="4"/>
  </si>
  <si>
    <t>選　択　肢</t>
    <rPh sb="0" eb="1">
      <t>セン</t>
    </rPh>
    <rPh sb="2" eb="3">
      <t>タク</t>
    </rPh>
    <rPh sb="4" eb="5">
      <t>アシ</t>
    </rPh>
    <phoneticPr fontId="4"/>
  </si>
  <si>
    <t>その他</t>
    <rPh sb="2" eb="3">
      <t>タ</t>
    </rPh>
    <phoneticPr fontId="4"/>
  </si>
  <si>
    <t>無回答</t>
    <rPh sb="0" eb="3">
      <t>ムカイトウ</t>
    </rPh>
    <phoneticPr fontId="4"/>
  </si>
  <si>
    <t>１</t>
    <phoneticPr fontId="4"/>
  </si>
  <si>
    <t>２</t>
  </si>
  <si>
    <t>３</t>
  </si>
  <si>
    <t>４</t>
  </si>
  <si>
    <t>５</t>
  </si>
  <si>
    <t>６</t>
  </si>
  <si>
    <t>７</t>
  </si>
  <si>
    <t>８</t>
  </si>
  <si>
    <t>（１）</t>
  </si>
  <si>
    <t>回答結果集計　［児童質問紙］</t>
    <phoneticPr fontId="9"/>
  </si>
  <si>
    <t>・以下の集計値は，４月２２日に実施した調査の結果を集計した値である。</t>
    <phoneticPr fontId="4"/>
  </si>
  <si>
    <t>朝食を毎日食べていますか</t>
  </si>
  <si>
    <t>（２）</t>
  </si>
  <si>
    <t>毎日，同じくらいの時刻に寝ていますか</t>
  </si>
  <si>
    <t>（３）</t>
  </si>
  <si>
    <t>毎日，同じくらいの時刻に起きていますか</t>
  </si>
  <si>
    <t>（４）</t>
  </si>
  <si>
    <t>ものごとを最後までやり遂げて，うれしかったことがありますか</t>
  </si>
  <si>
    <t>（５）</t>
  </si>
  <si>
    <t>難しいことでも，失敗を恐れないで挑戦していますか</t>
  </si>
  <si>
    <t>（６）</t>
  </si>
  <si>
    <t>自分には，よいところがあると思いますか</t>
  </si>
  <si>
    <t>（７）</t>
  </si>
  <si>
    <t>友達の前で自分の考えや意見を発表することは得意ですか</t>
  </si>
  <si>
    <t>（８）</t>
  </si>
  <si>
    <t>友達に伝えたいことをうまく伝えることができますか</t>
  </si>
  <si>
    <t>（９）</t>
  </si>
  <si>
    <t>友達と話し合うとき，友達の話や意見を最後まで聞くことができますか</t>
  </si>
  <si>
    <t>（１０）</t>
  </si>
  <si>
    <t>将来の夢や目標を持っていますか</t>
  </si>
  <si>
    <t>（１１）</t>
  </si>
  <si>
    <t>普段（月～金曜日），１日当たりどれくらいの時間，テレビやビデオ・ＤＶＤを見たり，聞いたりしますか（テレビゲームをする時間は除く）</t>
  </si>
  <si>
    <t>（１２）</t>
  </si>
  <si>
    <t>普段（月～金曜日），１日当たりどれくらいの時間，テレビゲーム（コンピュータゲーム，携帯式のゲーム，携帯電話やスマートフォンを使ったゲームも含む）をしますか</t>
  </si>
  <si>
    <t>（１３）</t>
  </si>
  <si>
    <t>普段（月～金曜日），１日当たりどれくらいの時間，携帯電話やスマートフォンで通話やメール，インターネットをしますか（携帯電話やスマートフォンを使ってゲームをする時間は除く）</t>
  </si>
  <si>
    <t>（１４）</t>
  </si>
  <si>
    <t>学校の授業時間以外に，普段（月～金曜日），１日当たりどれくらいの時間，勉強をしますか（学習塾で勉強している時間や家庭教師に教わっている時間も含む）</t>
  </si>
  <si>
    <t>（１５）</t>
  </si>
  <si>
    <t>土曜日や日曜日など学校が休みの日に，１日当たりどれくらいの時間，勉強をしますか（学習塾で勉強している時間や家庭教師に教わっている時間も含む）</t>
  </si>
  <si>
    <t>（１６）</t>
  </si>
  <si>
    <t>学習塾（家庭教師を含む）で勉強をしていますか</t>
  </si>
  <si>
    <t>（１７）</t>
  </si>
  <si>
    <t>学校の授業時間以外に，普段（月～金曜日），１日当たりどれくらいの時間，読書をしますか（教科書や参考書，漫画や雑誌は除く）</t>
  </si>
  <si>
    <t>（１８）</t>
  </si>
  <si>
    <t>昼休みや放課後，学校が休みの日に，本（教科書や参考書，漫画や雑誌は除く）を読んだり，借りたりするために，学校図書館・学校図書室や地域の図書館にどれくらい行きますか</t>
  </si>
  <si>
    <t>（１９）</t>
  </si>
  <si>
    <t>家の人（兄弟姉妹を除く）と学校での出来事について話をしますか</t>
  </si>
  <si>
    <t>（２０）</t>
  </si>
  <si>
    <t>家の人（兄弟姉妹を除く）は，授業参観や運動会などの学校の行事に来ますか</t>
  </si>
  <si>
    <t>（２１）</t>
  </si>
  <si>
    <t>家で，自分で計画を立てて勉強をしていますか</t>
  </si>
  <si>
    <t>（２２）</t>
  </si>
  <si>
    <t>家で，学校の宿題をしていますか</t>
  </si>
  <si>
    <t>（２３）</t>
  </si>
  <si>
    <t>家で，学校の授業の予習をしていますか</t>
  </si>
  <si>
    <t>（２４）</t>
  </si>
  <si>
    <t>家で，学校の授業の復習をしていますか</t>
  </si>
  <si>
    <t>（２５）</t>
  </si>
  <si>
    <t>学校に行くのは楽しいと思いますか</t>
  </si>
  <si>
    <t>（２６）</t>
  </si>
  <si>
    <t>学校生活で，友達関係など何か悩みを抱えたら，誰に相談することが多いですか</t>
  </si>
  <si>
    <t>（２７）</t>
  </si>
  <si>
    <t>学級みんなで協力して何かをやり遂げ，うれしかったことがありますか</t>
  </si>
  <si>
    <t>（２８）</t>
  </si>
  <si>
    <t>先生は，あなたのよいところを認めてくれていると思いますか</t>
  </si>
  <si>
    <t>（２９）</t>
  </si>
  <si>
    <t>今住んでいる地域の行事に参加していますか</t>
  </si>
  <si>
    <t>（３０）</t>
  </si>
  <si>
    <t>地域や社会で起こっている問題や出来事に関心がありますか</t>
  </si>
  <si>
    <t>（３１）</t>
  </si>
  <si>
    <t>地域や社会をよくするために何をすべきかを考えることがありますか</t>
  </si>
  <si>
    <t>（３２）</t>
  </si>
  <si>
    <t>新聞を読んでいますか</t>
  </si>
  <si>
    <t>（３３）</t>
  </si>
  <si>
    <t>テレビのニュース番組やインターネットのニュースを見ますか（携帯電話やスマートフォンを使ってインターネットのニュースを見る場合も含む）</t>
  </si>
  <si>
    <t>（３４）</t>
  </si>
  <si>
    <t>学校のきまりを守っていますか</t>
  </si>
  <si>
    <t>（３５）</t>
  </si>
  <si>
    <t>友達との約束を守っていますか</t>
  </si>
  <si>
    <t>（３６）</t>
  </si>
  <si>
    <t>人の気持ちが分かる人間になりたいと思いますか</t>
  </si>
  <si>
    <t>（３７）</t>
  </si>
  <si>
    <t>いじめは，どんな理由があってもいけないことだと思いますか</t>
  </si>
  <si>
    <t>（３８）</t>
  </si>
  <si>
    <t>人の役に立つ人間になりたいと思いますか</t>
  </si>
  <si>
    <t>（３９）</t>
  </si>
  <si>
    <t>「総合的な学習の時間」の授業で学習したことは，普段の生活や社会に出たときに役に立つと思いますか</t>
  </si>
  <si>
    <t>（４０）</t>
  </si>
  <si>
    <t>「総合的な学習の時間」では，自分で課題を立てて情報を集め整理して，調べたことを発表するなどの学習活動に取り組んでいますか</t>
  </si>
  <si>
    <t>（４１）</t>
  </si>
  <si>
    <t>５年生までに受けた授業では，本やインターネットを使って，グループで調べる活動をよく行っていたと思いますか</t>
  </si>
  <si>
    <t>（４２）</t>
  </si>
  <si>
    <t>５年生までに受けた授業では，自分の考えを発表する機会が与えられていたと思いますか</t>
  </si>
  <si>
    <t>（４３）</t>
  </si>
  <si>
    <t>５年生までに受けた授業では，学級の友達との間で話し合う活動をよく行っていたと思いますか</t>
  </si>
  <si>
    <t>（４４）</t>
  </si>
  <si>
    <t>５年生までに受けた授業のはじめに，目標（めあて・ねらい）が示されていたと思いますか</t>
  </si>
  <si>
    <t>（４５）</t>
  </si>
  <si>
    <t>５年生までに受けた授業の最後に，学習内容を振り返る活動をよく行っていたと思いますか</t>
  </si>
  <si>
    <t>（４６）</t>
  </si>
  <si>
    <t>４００字詰め原稿用紙２～３枚の感想文や説明文を書くことは難しいと思いますか</t>
  </si>
  <si>
    <t>（４７）</t>
  </si>
  <si>
    <t>学校の授業などで，自分の考えを他の人に説明したり，文章に書いたりすることは難しいと思いますか</t>
  </si>
  <si>
    <t>（４８）</t>
  </si>
  <si>
    <t>学級の友達との間で話し合う活動を通じて，自分の考えを深めたり，広げたりすることができていると思いますか</t>
  </si>
  <si>
    <t>（４９）</t>
  </si>
  <si>
    <t>授業の中で分からないことがあったら，どうすることが多いですか</t>
  </si>
  <si>
    <t>（５０）</t>
  </si>
  <si>
    <t>国語の勉強は好きですか</t>
  </si>
  <si>
    <t>（５１）</t>
  </si>
  <si>
    <t>国語の勉強は大切だと思いますか</t>
  </si>
  <si>
    <t>（５２）</t>
  </si>
  <si>
    <t>国語の授業の内容はよく分かりますか</t>
  </si>
  <si>
    <t>（５３）</t>
  </si>
  <si>
    <t>読書は好きですか</t>
  </si>
  <si>
    <t>（５４）</t>
  </si>
  <si>
    <t>国語の授業で学習したことは，将来，社会に出たときに役に立つと思いますか</t>
  </si>
  <si>
    <t>（５５）</t>
  </si>
  <si>
    <t>国語の授業で目的に応じて資料を読み，自分の考えを話したり，書いたりしていますか</t>
  </si>
  <si>
    <t>（５６）</t>
  </si>
  <si>
    <t>国語の授業で意見などを発表するとき，うまく伝わるように話の組み立てを工夫していますか</t>
  </si>
  <si>
    <t>（５７）</t>
  </si>
  <si>
    <t>国語の授業で自分の考えを書くとき，考えの理由が分かるように気を付けて書いていますか</t>
  </si>
  <si>
    <t>（５８）</t>
  </si>
  <si>
    <t>国語の授業で文章を読むとき，段落や話のまとまりごとに内容を理解しながら読んでいますか</t>
  </si>
  <si>
    <t>（５９）</t>
  </si>
  <si>
    <t>今回の国語の問題について，解答を文章で書く問題がありましたが，どのように解答しましたか</t>
  </si>
  <si>
    <t>（６０）</t>
  </si>
  <si>
    <t>調査問題の解答時間は十分でしたか（国語Ａ）</t>
  </si>
  <si>
    <t>（６１）</t>
  </si>
  <si>
    <t>調査問題の解答時間は十分でしたか（国語Ｂ）</t>
  </si>
  <si>
    <t>（６２）</t>
  </si>
  <si>
    <t>算数の勉強は好きですか</t>
  </si>
  <si>
    <t>（６３）</t>
  </si>
  <si>
    <t>算数の勉強は大切だと思いますか</t>
  </si>
  <si>
    <t>（６４）</t>
  </si>
  <si>
    <t>算数の授業の内容はよく分かりますか</t>
  </si>
  <si>
    <t>（６５）</t>
  </si>
  <si>
    <t>算数の授業で新しい問題に出合ったとき，それを解いてみたいと思いますか</t>
  </si>
  <si>
    <t>（６６）</t>
  </si>
  <si>
    <t>算数の問題の解き方が分からないときは，諦めずにいろいろな方法を考えますか</t>
  </si>
  <si>
    <t>（６７）</t>
  </si>
  <si>
    <t>算数の授業で学習したことを普段の生活の中で活用できないか考えますか</t>
  </si>
  <si>
    <t>（６８）</t>
  </si>
  <si>
    <t>算数の授業で学習したことは，将来，社会に出たときに役に立つと思いますか</t>
  </si>
  <si>
    <t>（６９）</t>
  </si>
  <si>
    <t>算数の授業で問題を解くとき，もっと簡単に解く方法がないか考えますか</t>
  </si>
  <si>
    <t>（７０）</t>
  </si>
  <si>
    <t>算数の授業で公式やきまりを習うとき，そのわけを理解するようにしていますか</t>
  </si>
  <si>
    <t>（７１）</t>
  </si>
  <si>
    <t>算数の授業で問題の解き方や考え方が分かるようにノートに書いていますか</t>
  </si>
  <si>
    <t>（７２）</t>
  </si>
  <si>
    <t>今回の算数の問題について，言葉や数，式を使って，わけや求め方などを書く問題がありましたが，どのように解答しましたか</t>
  </si>
  <si>
    <t>（７３）</t>
  </si>
  <si>
    <t>調査問題の解答時間は十分でしたか（算数Ａ）</t>
  </si>
  <si>
    <t>（７４）</t>
  </si>
  <si>
    <t>調査問題の解答時間は十分でしたか（算数Ｂ）</t>
  </si>
  <si>
    <t>貴校または貴教育委員会</t>
    <rPh sb="0" eb="2">
      <t>キコウ</t>
    </rPh>
    <rPh sb="5" eb="6">
      <t>キ</t>
    </rPh>
    <rPh sb="6" eb="8">
      <t>キョウイク</t>
    </rPh>
    <rPh sb="8" eb="11">
      <t>イインカイ</t>
    </rPh>
    <phoneticPr fontId="4"/>
  </si>
  <si>
    <t>平成２６年度全国学力・学習状況調査＜分析、学力・学習状況改善プラン及び公表様式作成支援ツール＞</t>
  </si>
  <si>
    <t>1段目：貴校または貴教育委員会の児童数　　　　　　　2段目：貴校または貴教育委員会の児童数の割合(％)_x000D_
3段目：都道府県(公立)の児童数の割合(％)　　　　　　4段目：全国(公立)の児童数の割合(％)</t>
    <rPh sb="4" eb="6">
      <t>キコウ</t>
    </rPh>
    <rPh sb="9" eb="10">
      <t>キ</t>
    </rPh>
    <rPh sb="10" eb="12">
      <t>キョウイク</t>
    </rPh>
    <rPh sb="12" eb="15">
      <t>イインカイ</t>
    </rPh>
    <rPh sb="30" eb="32">
      <t>キコウ</t>
    </rPh>
    <rPh sb="35" eb="36">
      <t>キ</t>
    </rPh>
    <rPh sb="36" eb="38">
      <t>キョウイク</t>
    </rPh>
    <rPh sb="38" eb="41">
      <t>イインカイ</t>
    </rPh>
    <phoneticPr fontId="4"/>
  </si>
  <si>
    <t>参考指標（※）</t>
    <rPh sb="0" eb="2">
      <t>サンコウ</t>
    </rPh>
    <rPh sb="2" eb="4">
      <t>シヒョウ</t>
    </rPh>
    <phoneticPr fontId="4"/>
  </si>
  <si>
    <t>※</t>
    <phoneticPr fontId="4"/>
  </si>
  <si>
    <t>　「参考指標」は、数値が大きいほど肯定的回答の割合が高いことを示す</t>
    <rPh sb="2" eb="4">
      <t>サンコウ</t>
    </rPh>
    <rPh sb="4" eb="6">
      <t>シヒョウ</t>
    </rPh>
    <rPh sb="9" eb="11">
      <t>スウチ</t>
    </rPh>
    <rPh sb="12" eb="13">
      <t>オオ</t>
    </rPh>
    <rPh sb="17" eb="20">
      <t>コウテイテキ</t>
    </rPh>
    <rPh sb="20" eb="22">
      <t>カイトウ</t>
    </rPh>
    <rPh sb="23" eb="25">
      <t>ワリアイ</t>
    </rPh>
    <rPh sb="26" eb="27">
      <t>タカ</t>
    </rPh>
    <rPh sb="31" eb="32">
      <t>シメ</t>
    </rPh>
    <phoneticPr fontId="4"/>
  </si>
  <si>
    <t>（算出方法の例（４件法の場合）：　「選択肢１の割合」×４点＋「選択肢１の割合」×３点＋「選択肢１の割合」×２点＋「選択肢１の割合」×１点</t>
    <rPh sb="9" eb="10">
      <t>ケン</t>
    </rPh>
    <rPh sb="10" eb="11">
      <t>ホウ</t>
    </rPh>
    <rPh sb="12" eb="14">
      <t>バアイ</t>
    </rPh>
    <phoneticPr fontId="4"/>
  </si>
  <si>
    <t>全国との差</t>
    <rPh sb="0" eb="2">
      <t>ゼンコク</t>
    </rPh>
    <rPh sb="4" eb="5">
      <t>サ</t>
    </rPh>
    <phoneticPr fontId="4"/>
  </si>
  <si>
    <r>
      <rPr>
        <b/>
        <sz val="11"/>
        <color rgb="FFFF0000"/>
        <rFont val="ＭＳ Ｐゴシック"/>
        <family val="3"/>
        <charset val="128"/>
      </rPr>
      <t>　赤字</t>
    </r>
    <r>
      <rPr>
        <sz val="11"/>
        <rFont val="ＭＳ Ｐゴシック"/>
        <family val="3"/>
        <charset val="128"/>
      </rPr>
      <t>は、選択肢の割合が最も多い項目を示す</t>
    </r>
    <rPh sb="1" eb="3">
      <t>アカジ</t>
    </rPh>
    <rPh sb="5" eb="8">
      <t>センタクシ</t>
    </rPh>
    <rPh sb="9" eb="11">
      <t>ワリアイ</t>
    </rPh>
    <rPh sb="12" eb="13">
      <t>モット</t>
    </rPh>
    <rPh sb="14" eb="15">
      <t>オオ</t>
    </rPh>
    <rPh sb="16" eb="18">
      <t>コウモク</t>
    </rPh>
    <rPh sb="19" eb="20">
      <t>シメ</t>
    </rPh>
    <phoneticPr fontId="4"/>
  </si>
  <si>
    <t>◆　児童質問紙分析から明らかになった課題と対応策</t>
    <rPh sb="2" eb="4">
      <t>ジドウ</t>
    </rPh>
    <rPh sb="4" eb="7">
      <t>シツモンシ</t>
    </rPh>
    <rPh sb="7" eb="9">
      <t>ブンセキ</t>
    </rPh>
    <rPh sb="11" eb="12">
      <t>アキ</t>
    </rPh>
    <rPh sb="18" eb="20">
      <t>カダイ</t>
    </rPh>
    <rPh sb="21" eb="24">
      <t>タイオウサク</t>
    </rPh>
    <phoneticPr fontId="4"/>
  </si>
  <si>
    <t>成果が認められる説問とその特徴</t>
    <rPh sb="0" eb="2">
      <t>セイカ</t>
    </rPh>
    <rPh sb="3" eb="4">
      <t>ミト</t>
    </rPh>
    <rPh sb="8" eb="10">
      <t>セツモン</t>
    </rPh>
    <rPh sb="13" eb="15">
      <t>トクチョウ</t>
    </rPh>
    <phoneticPr fontId="4"/>
  </si>
  <si>
    <t>今後の取組</t>
    <rPh sb="0" eb="2">
      <t>コンゴ</t>
    </rPh>
    <rPh sb="3" eb="5">
      <t>トリクミ</t>
    </rPh>
    <phoneticPr fontId="4"/>
  </si>
  <si>
    <t>課題のある説問とその特徴</t>
    <rPh sb="0" eb="2">
      <t>カダイ</t>
    </rPh>
    <rPh sb="5" eb="7">
      <t>セツモン</t>
    </rPh>
    <rPh sb="10" eb="12">
      <t>トクチョウ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</si>
</sst>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0\ \ "/>
    <numFmt numFmtId="178" formatCode="0.0_ "/>
    <numFmt numFmtId="179" formatCode="0.0"/>
    <numFmt numFmtId="180" formatCode="0.000_ "/>
    <numFmt numFmtId="181" formatCode="0.00_ ;[Red]\-0.00\ "/>
  </numFmts>
  <fonts count="4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b/>
      <sz val="12"/>
      <color indexed="9"/>
      <name val="ＭＳ ゴシック"/>
      <family val="3"/>
      <charset val="128"/>
    </font>
    <font>
      <sz val="6"/>
      <name val="ＭＳ Ｐゴシック"/>
      <family val="3"/>
      <charset val="128"/>
    </font>
    <font>
      <b/>
      <sz val="16"/>
      <color indexed="9"/>
      <name val="ＭＳ Ｐゴシック"/>
      <family val="3"/>
      <charset val="128"/>
    </font>
    <font>
      <b/>
      <sz val="14"/>
      <color indexed="9"/>
      <name val="ＭＳ Ｐゴシック"/>
      <family val="3"/>
      <charset val="128"/>
    </font>
    <font>
      <b/>
      <sz val="14"/>
      <name val="ＭＳ Ｐゴシック"/>
      <family val="3"/>
      <charset val="128"/>
    </font>
    <font>
      <b/>
      <sz val="18"/>
      <color indexed="9"/>
      <name val="ＭＳ ゴシック"/>
      <family val="3"/>
      <charset val="128"/>
    </font>
    <font>
      <b/>
      <sz val="12"/>
      <color indexed="9"/>
      <name val="ＭＳ Ｐゴシック"/>
      <family val="3"/>
      <charset val="128"/>
    </font>
    <font>
      <b/>
      <sz val="18"/>
      <color indexed="9"/>
      <name val="ＭＳ Ｐゴシック"/>
      <family val="3"/>
      <charset val="128"/>
    </font>
    <font>
      <b/>
      <sz val="14"/>
      <color indexed="9"/>
      <name val="ＭＳ ゴシック"/>
      <family val="3"/>
      <charset val="128"/>
    </font>
    <font>
      <b/>
      <sz val="16"/>
      <name val="ＭＳ Ｐゴシック"/>
      <family val="3"/>
      <charset val="128"/>
    </font>
    <font>
      <sz val="14"/>
      <name val="ＭＳ ゴシック"/>
      <family val="3"/>
      <charset val="128"/>
    </font>
    <font>
      <sz val="14"/>
      <name val="ＭＳ Ｐゴシック"/>
      <family val="3"/>
      <charset val="128"/>
    </font>
    <font>
      <b/>
      <sz val="11"/>
      <name val="ＭＳ Ｐゴシック"/>
      <family val="3"/>
      <charset val="128"/>
    </font>
    <font>
      <b/>
      <sz val="11"/>
      <name val="ＭＳ ゴシック"/>
      <family val="3"/>
      <charset val="128"/>
    </font>
    <font>
      <sz val="11"/>
      <name val="ＭＳ ゴシック"/>
      <family val="3"/>
      <charset val="128"/>
    </font>
    <font>
      <sz val="11"/>
      <name val="ＭＳ 明朝"/>
      <family val="1"/>
      <charset val="128"/>
    </font>
    <font>
      <sz val="9"/>
      <name val="ＭＳ 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5"/>
      <name val="ＭＳ ゴシック"/>
      <family val="3"/>
      <charset val="128"/>
    </font>
    <font>
      <sz val="11"/>
      <color rgb="FFFF0000"/>
      <name val="ＭＳ Ｐゴシック"/>
      <family val="3"/>
      <charset val="128"/>
    </font>
    <font>
      <b/>
      <sz val="11"/>
      <color rgb="FFFF0000"/>
      <name val="ＭＳ Ｐゴシック"/>
      <family val="3"/>
      <charset val="128"/>
    </font>
    <font>
      <sz val="10"/>
      <name val="ＭＳ Ｐゴシック"/>
      <family val="3"/>
      <charset val="128"/>
    </font>
    <font>
      <sz val="9"/>
      <name val="ＭＳ Ｐゴシック"/>
      <family val="3"/>
      <charset val="128"/>
    </font>
    <font>
      <sz val="16"/>
      <name val="ＭＳ Ｐゴシック"/>
      <family val="3"/>
      <charset val="128"/>
    </font>
  </fonts>
  <fills count="29">
    <fill>
      <patternFill patternType="none"/>
    </fill>
    <fill>
      <patternFill patternType="gray125"/>
    </fill>
    <fill>
      <patternFill patternType="solid">
        <fgColor indexed="8"/>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
      <patternFill patternType="solid">
        <fgColor theme="0"/>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medium">
        <color rgb="FFFF0000"/>
      </left>
      <right style="thin">
        <color indexed="64"/>
      </right>
      <top style="medium">
        <color rgb="FFFF0000"/>
      </top>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medium">
        <color rgb="FFFF0000"/>
      </left>
      <right style="thin">
        <color indexed="64"/>
      </right>
      <top/>
      <bottom style="medium">
        <color rgb="FFFF0000"/>
      </bottom>
      <diagonal/>
    </border>
    <border>
      <left style="thin">
        <color indexed="64"/>
      </left>
      <right style="thin">
        <color indexed="64"/>
      </right>
      <top/>
      <bottom style="medium">
        <color rgb="FFFF0000"/>
      </bottom>
      <diagonal/>
    </border>
    <border>
      <left style="thin">
        <color indexed="64"/>
      </left>
      <right style="medium">
        <color rgb="FFFF0000"/>
      </right>
      <top/>
      <bottom style="medium">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dotted">
        <color indexed="64"/>
      </left>
      <right/>
      <top style="dotted">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right style="thin">
        <color indexed="64"/>
      </right>
      <top style="dotted">
        <color indexed="64"/>
      </top>
      <bottom style="thin">
        <color indexed="64"/>
      </bottom>
      <diagonal/>
    </border>
  </borders>
  <cellStyleXfs count="45">
    <xf numFmtId="0" fontId="0" fillId="0" borderId="0">
      <alignment vertical="center"/>
    </xf>
    <xf numFmtId="0" fontId="2" fillId="0" borderId="0"/>
    <xf numFmtId="0" fontId="2" fillId="0" borderId="0">
      <alignment vertical="center"/>
    </xf>
    <xf numFmtId="0" fontId="21" fillId="5" borderId="0" applyNumberFormat="0" applyBorder="0" applyAlignment="0" applyProtection="0">
      <alignment vertical="center"/>
    </xf>
    <xf numFmtId="0" fontId="21"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8" borderId="0" applyNumberFormat="0" applyBorder="0" applyAlignment="0" applyProtection="0">
      <alignment vertical="center"/>
    </xf>
    <xf numFmtId="0" fontId="21" fillId="11"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2" fillId="22" borderId="0" applyNumberFormat="0" applyBorder="0" applyAlignment="0" applyProtection="0">
      <alignment vertical="center"/>
    </xf>
    <xf numFmtId="0" fontId="23" fillId="0" borderId="0" applyNumberFormat="0" applyFill="0" applyBorder="0" applyAlignment="0" applyProtection="0">
      <alignment vertical="center"/>
    </xf>
    <xf numFmtId="0" fontId="24" fillId="23" borderId="19" applyNumberFormat="0" applyAlignment="0" applyProtection="0">
      <alignment vertical="center"/>
    </xf>
    <xf numFmtId="0" fontId="25" fillId="24" borderId="0" applyNumberFormat="0" applyBorder="0" applyAlignment="0" applyProtection="0">
      <alignment vertical="center"/>
    </xf>
    <xf numFmtId="0" fontId="2" fillId="25" borderId="20" applyNumberFormat="0" applyFont="0" applyAlignment="0" applyProtection="0">
      <alignment vertical="center"/>
    </xf>
    <xf numFmtId="0" fontId="26" fillId="0" borderId="21" applyNumberFormat="0" applyFill="0" applyAlignment="0" applyProtection="0">
      <alignment vertical="center"/>
    </xf>
    <xf numFmtId="0" fontId="27" fillId="6" borderId="0" applyNumberFormat="0" applyBorder="0" applyAlignment="0" applyProtection="0">
      <alignment vertical="center"/>
    </xf>
    <xf numFmtId="0" fontId="28" fillId="26" borderId="22" applyNumberFormat="0" applyAlignment="0" applyProtection="0">
      <alignment vertical="center"/>
    </xf>
    <xf numFmtId="0" fontId="29" fillId="0" borderId="0" applyNumberFormat="0" applyFill="0" applyBorder="0" applyAlignment="0" applyProtection="0">
      <alignment vertical="center"/>
    </xf>
    <xf numFmtId="0" fontId="30" fillId="0" borderId="23" applyNumberFormat="0" applyFill="0" applyAlignment="0" applyProtection="0">
      <alignment vertical="center"/>
    </xf>
    <xf numFmtId="0" fontId="31" fillId="0" borderId="24" applyNumberFormat="0" applyFill="0" applyAlignment="0" applyProtection="0">
      <alignment vertical="center"/>
    </xf>
    <xf numFmtId="0" fontId="32" fillId="0" borderId="25" applyNumberFormat="0" applyFill="0" applyAlignment="0" applyProtection="0">
      <alignment vertical="center"/>
    </xf>
    <xf numFmtId="0" fontId="32" fillId="0" borderId="0" applyNumberFormat="0" applyFill="0" applyBorder="0" applyAlignment="0" applyProtection="0">
      <alignment vertical="center"/>
    </xf>
    <xf numFmtId="0" fontId="33" fillId="0" borderId="26" applyNumberFormat="0" applyFill="0" applyAlignment="0" applyProtection="0">
      <alignment vertical="center"/>
    </xf>
    <xf numFmtId="0" fontId="34" fillId="26" borderId="27" applyNumberFormat="0" applyAlignment="0" applyProtection="0">
      <alignment vertical="center"/>
    </xf>
    <xf numFmtId="0" fontId="35" fillId="0" borderId="0" applyNumberFormat="0" applyFill="0" applyBorder="0" applyAlignment="0" applyProtection="0">
      <alignment vertical="center"/>
    </xf>
    <xf numFmtId="0" fontId="36" fillId="10" borderId="22" applyNumberFormat="0" applyAlignment="0" applyProtection="0">
      <alignment vertical="center"/>
    </xf>
    <xf numFmtId="0" fontId="1" fillId="0" borderId="0">
      <alignment vertical="center"/>
    </xf>
    <xf numFmtId="0" fontId="37" fillId="7" borderId="0" applyNumberFormat="0" applyBorder="0" applyAlignment="0" applyProtection="0">
      <alignment vertical="center"/>
    </xf>
  </cellStyleXfs>
  <cellXfs count="113">
    <xf numFmtId="0" fontId="0" fillId="0" borderId="0" xfId="0">
      <alignment vertical="center"/>
    </xf>
    <xf numFmtId="0" fontId="3" fillId="2" borderId="0" xfId="0" applyFont="1" applyFill="1" applyBorder="1" applyAlignment="1">
      <alignment vertical="center"/>
    </xf>
    <xf numFmtId="0" fontId="5" fillId="2" borderId="0" xfId="0" applyFont="1" applyFill="1" applyBorder="1" applyAlignment="1">
      <alignment vertical="center"/>
    </xf>
    <xf numFmtId="0" fontId="6" fillId="2" borderId="0" xfId="0" applyFont="1" applyFill="1" applyBorder="1" applyAlignment="1">
      <alignment vertical="center"/>
    </xf>
    <xf numFmtId="0" fontId="6" fillId="2" borderId="0" xfId="0" applyFont="1" applyFill="1" applyBorder="1" applyAlignment="1">
      <alignment horizontal="center" vertical="center"/>
    </xf>
    <xf numFmtId="0" fontId="7" fillId="2" borderId="0" xfId="0" applyFont="1" applyFill="1" applyBorder="1" applyAlignment="1">
      <alignment vertical="center"/>
    </xf>
    <xf numFmtId="0" fontId="3" fillId="2" borderId="0" xfId="1" applyFont="1" applyFill="1" applyBorder="1" applyAlignment="1">
      <alignment horizontal="right" vertical="center"/>
    </xf>
    <xf numFmtId="0" fontId="2" fillId="0" borderId="0" xfId="0" applyFont="1" applyBorder="1" applyAlignment="1">
      <alignment vertical="center"/>
    </xf>
    <xf numFmtId="0" fontId="8" fillId="2" borderId="0" xfId="0" applyFont="1" applyFill="1" applyBorder="1" applyAlignment="1">
      <alignment vertical="center"/>
    </xf>
    <xf numFmtId="0" fontId="10" fillId="2" borderId="0" xfId="0" applyFont="1" applyFill="1" applyBorder="1" applyAlignment="1">
      <alignment vertical="center"/>
    </xf>
    <xf numFmtId="0" fontId="8" fillId="2" borderId="0" xfId="1" applyFont="1" applyFill="1" applyBorder="1" applyAlignment="1">
      <alignment horizontal="right" vertical="center"/>
    </xf>
    <xf numFmtId="56" fontId="6" fillId="2" borderId="0" xfId="0" applyNumberFormat="1" applyFont="1" applyFill="1" applyBorder="1" applyAlignment="1">
      <alignment vertical="center"/>
    </xf>
    <xf numFmtId="56" fontId="11" fillId="2" borderId="0" xfId="0" applyNumberFormat="1" applyFont="1" applyFill="1" applyBorder="1" applyAlignment="1">
      <alignment vertical="center"/>
    </xf>
    <xf numFmtId="56" fontId="5" fillId="2" borderId="0" xfId="0" applyNumberFormat="1" applyFont="1" applyFill="1" applyBorder="1" applyAlignment="1">
      <alignment vertical="center"/>
    </xf>
    <xf numFmtId="56" fontId="5" fillId="2" borderId="0" xfId="0" applyNumberFormat="1" applyFont="1" applyFill="1" applyBorder="1" applyAlignment="1">
      <alignment horizontal="center" vertical="center"/>
    </xf>
    <xf numFmtId="56" fontId="5" fillId="0" borderId="0" xfId="0" applyNumberFormat="1" applyFont="1" applyFill="1" applyBorder="1" applyAlignment="1">
      <alignment vertical="center"/>
    </xf>
    <xf numFmtId="56" fontId="12" fillId="0" borderId="0" xfId="0" applyNumberFormat="1" applyFont="1" applyFill="1" applyBorder="1" applyAlignment="1">
      <alignment vertical="center"/>
    </xf>
    <xf numFmtId="0" fontId="14" fillId="0" borderId="0" xfId="0" applyFont="1" applyFill="1" applyBorder="1" applyAlignment="1">
      <alignment horizontal="right" vertical="center"/>
    </xf>
    <xf numFmtId="0" fontId="2" fillId="0" borderId="0" xfId="0" applyFont="1" applyFill="1">
      <alignment vertical="center"/>
    </xf>
    <xf numFmtId="0" fontId="2" fillId="0" borderId="0" xfId="0" applyFont="1">
      <alignment vertical="center"/>
    </xf>
    <xf numFmtId="56" fontId="2" fillId="0" borderId="0" xfId="0" applyNumberFormat="1" applyFont="1" applyFill="1" applyBorder="1" applyAlignment="1">
      <alignment vertical="top"/>
    </xf>
    <xf numFmtId="56" fontId="2" fillId="0" borderId="0" xfId="0" applyNumberFormat="1" applyFont="1" applyFill="1" applyBorder="1" applyAlignment="1">
      <alignment vertical="center"/>
    </xf>
    <xf numFmtId="0" fontId="7" fillId="0" borderId="0" xfId="0" applyFont="1" applyFill="1" applyBorder="1" applyAlignment="1">
      <alignment vertical="center"/>
    </xf>
    <xf numFmtId="0" fontId="2" fillId="0" borderId="0" xfId="0" applyFont="1" applyFill="1" applyBorder="1" applyAlignment="1">
      <alignment vertical="center"/>
    </xf>
    <xf numFmtId="177" fontId="19" fillId="0" borderId="0" xfId="0" applyNumberFormat="1" applyFont="1" applyBorder="1" applyAlignment="1">
      <alignment horizontal="right" vertical="center"/>
    </xf>
    <xf numFmtId="0" fontId="17" fillId="0" borderId="0" xfId="0" applyFont="1" applyAlignment="1">
      <alignment horizontal="left"/>
    </xf>
    <xf numFmtId="0" fontId="2" fillId="0" borderId="0" xfId="0" applyFont="1" applyAlignment="1">
      <alignment horizontal="right"/>
    </xf>
    <xf numFmtId="49" fontId="17" fillId="0" borderId="8" xfId="0" applyNumberFormat="1" applyFont="1" applyFill="1" applyBorder="1" applyAlignment="1">
      <alignment horizontal="center" vertical="center"/>
    </xf>
    <xf numFmtId="49" fontId="17" fillId="0" borderId="5" xfId="0" applyNumberFormat="1" applyFont="1" applyFill="1" applyBorder="1" applyAlignment="1">
      <alignment horizontal="center" vertical="center"/>
    </xf>
    <xf numFmtId="0" fontId="39" fillId="0" borderId="0" xfId="0" applyFont="1" applyBorder="1" applyAlignment="1">
      <alignment vertical="center"/>
    </xf>
    <xf numFmtId="0" fontId="0" fillId="0" borderId="0" xfId="0" applyFont="1" applyBorder="1" applyAlignment="1">
      <alignment vertical="center"/>
    </xf>
    <xf numFmtId="0" fontId="0" fillId="0" borderId="0" xfId="0" applyFont="1" applyBorder="1" applyAlignment="1">
      <alignment horizontal="right" vertical="center"/>
    </xf>
    <xf numFmtId="0" fontId="17" fillId="28" borderId="0" xfId="2" applyFont="1" applyFill="1" applyBorder="1" applyAlignment="1">
      <alignment horizontal="center" vertical="center"/>
    </xf>
    <xf numFmtId="176" fontId="18" fillId="28" borderId="0" xfId="2" applyNumberFormat="1" applyFont="1" applyFill="1" applyBorder="1" applyAlignment="1">
      <alignment horizontal="right" vertical="center" indent="1"/>
    </xf>
    <xf numFmtId="0" fontId="42" fillId="0" borderId="0" xfId="0" applyFont="1" applyBorder="1" applyAlignment="1">
      <alignment horizontal="left" vertical="top" indent="2"/>
    </xf>
    <xf numFmtId="180" fontId="0" fillId="0" borderId="12" xfId="0" applyNumberFormat="1" applyBorder="1">
      <alignment vertical="center"/>
    </xf>
    <xf numFmtId="0" fontId="0" fillId="0" borderId="9" xfId="0" applyNumberFormat="1" applyFill="1" applyBorder="1" applyAlignment="1">
      <alignment vertical="center"/>
    </xf>
    <xf numFmtId="0" fontId="0" fillId="0" borderId="7" xfId="0" applyBorder="1">
      <alignment vertical="center"/>
    </xf>
    <xf numFmtId="180" fontId="0" fillId="0" borderId="8" xfId="0" applyNumberFormat="1" applyBorder="1">
      <alignment vertical="center"/>
    </xf>
    <xf numFmtId="180" fontId="0" fillId="0" borderId="11" xfId="0" applyNumberFormat="1" applyBorder="1">
      <alignment vertical="center"/>
    </xf>
    <xf numFmtId="176" fontId="19" fillId="27" borderId="32" xfId="0" applyNumberFormat="1" applyFont="1" applyFill="1" applyBorder="1" applyAlignment="1">
      <alignment horizontal="right" vertical="center"/>
    </xf>
    <xf numFmtId="176" fontId="19" fillId="27" borderId="33" xfId="0" applyNumberFormat="1" applyFont="1" applyFill="1" applyBorder="1" applyAlignment="1">
      <alignment horizontal="right" vertical="center"/>
    </xf>
    <xf numFmtId="176" fontId="19" fillId="27" borderId="34" xfId="0" applyNumberFormat="1" applyFont="1" applyFill="1" applyBorder="1" applyAlignment="1">
      <alignment horizontal="right" vertical="center"/>
    </xf>
    <xf numFmtId="178" fontId="19" fillId="27" borderId="35" xfId="0" applyNumberFormat="1" applyFont="1" applyFill="1" applyBorder="1" applyAlignment="1">
      <alignment horizontal="right" vertical="center"/>
    </xf>
    <xf numFmtId="178" fontId="19" fillId="27" borderId="36" xfId="0" applyNumberFormat="1" applyFont="1" applyFill="1" applyBorder="1" applyAlignment="1">
      <alignment horizontal="right" vertical="center"/>
    </xf>
    <xf numFmtId="178" fontId="19" fillId="27" borderId="37" xfId="0" applyNumberFormat="1" applyFont="1" applyFill="1" applyBorder="1" applyAlignment="1">
      <alignment horizontal="right" vertical="center"/>
    </xf>
    <xf numFmtId="178" fontId="19" fillId="3" borderId="12" xfId="0" applyNumberFormat="1" applyFont="1" applyFill="1" applyBorder="1" applyAlignment="1">
      <alignment horizontal="right" vertical="center"/>
    </xf>
    <xf numFmtId="178" fontId="19" fillId="3" borderId="13" xfId="0" applyNumberFormat="1" applyFont="1" applyFill="1" applyBorder="1" applyAlignment="1">
      <alignment horizontal="right" vertical="center"/>
    </xf>
    <xf numFmtId="178" fontId="19" fillId="4" borderId="15" xfId="0" applyNumberFormat="1" applyFont="1" applyFill="1" applyBorder="1" applyAlignment="1">
      <alignment horizontal="right" vertical="center"/>
    </xf>
    <xf numFmtId="178" fontId="19" fillId="4" borderId="16" xfId="0" applyNumberFormat="1" applyFont="1" applyFill="1" applyBorder="1" applyAlignment="1">
      <alignment horizontal="right" vertical="center"/>
    </xf>
    <xf numFmtId="178" fontId="19" fillId="4" borderId="11" xfId="0" applyNumberFormat="1" applyFont="1" applyFill="1" applyBorder="1" applyAlignment="1">
      <alignment horizontal="right" vertical="center"/>
    </xf>
    <xf numFmtId="0" fontId="19" fillId="0" borderId="6" xfId="0" applyNumberFormat="1" applyFont="1" applyFill="1" applyBorder="1" applyAlignment="1">
      <alignment vertical="center"/>
    </xf>
    <xf numFmtId="0" fontId="17" fillId="0" borderId="42" xfId="0" applyFont="1" applyBorder="1">
      <alignment vertical="center"/>
    </xf>
    <xf numFmtId="179" fontId="19" fillId="0" borderId="0" xfId="0" applyNumberFormat="1" applyFont="1" applyFill="1" applyBorder="1" applyAlignment="1">
      <alignment vertical="center"/>
    </xf>
    <xf numFmtId="181" fontId="19" fillId="0" borderId="43" xfId="0" applyNumberFormat="1" applyFont="1" applyBorder="1">
      <alignment vertical="center"/>
    </xf>
    <xf numFmtId="179" fontId="19" fillId="0" borderId="13" xfId="0" applyNumberFormat="1" applyFont="1" applyFill="1" applyBorder="1" applyAlignment="1">
      <alignment vertical="center"/>
    </xf>
    <xf numFmtId="179" fontId="19" fillId="0" borderId="9" xfId="0" applyNumberFormat="1" applyFont="1" applyFill="1" applyBorder="1" applyAlignment="1">
      <alignment vertical="center"/>
    </xf>
    <xf numFmtId="181" fontId="17" fillId="0" borderId="44" xfId="0" applyNumberFormat="1" applyFont="1" applyBorder="1">
      <alignment vertical="center"/>
    </xf>
    <xf numFmtId="181" fontId="17" fillId="0" borderId="42" xfId="0" applyNumberFormat="1" applyFont="1" applyBorder="1">
      <alignment vertical="center"/>
    </xf>
    <xf numFmtId="0" fontId="43" fillId="0" borderId="0" xfId="0" applyFont="1">
      <alignment vertical="center"/>
    </xf>
    <xf numFmtId="0" fontId="0" fillId="27" borderId="3" xfId="0" applyFill="1" applyBorder="1" applyAlignment="1">
      <alignment horizontal="left" vertical="top"/>
    </xf>
    <xf numFmtId="0" fontId="0" fillId="0" borderId="3" xfId="0" applyBorder="1" applyAlignment="1">
      <alignment horizontal="center" vertical="center"/>
    </xf>
    <xf numFmtId="0" fontId="0" fillId="0" borderId="5" xfId="0" applyNumberFormat="1" applyFill="1" applyBorder="1" applyAlignment="1">
      <alignment horizontal="center" vertical="center"/>
    </xf>
    <xf numFmtId="0" fontId="0" fillId="0" borderId="6" xfId="0" applyNumberFormat="1" applyFill="1" applyBorder="1" applyAlignment="1">
      <alignment horizontal="center" vertical="center"/>
    </xf>
    <xf numFmtId="0" fontId="41" fillId="0" borderId="41" xfId="0" applyFont="1" applyBorder="1" applyAlignment="1">
      <alignment horizontal="center" vertical="center"/>
    </xf>
    <xf numFmtId="0" fontId="41" fillId="0" borderId="45" xfId="0" applyFont="1" applyBorder="1" applyAlignment="1">
      <alignment horizontal="center" vertical="center"/>
    </xf>
    <xf numFmtId="49" fontId="20" fillId="0" borderId="31" xfId="0" applyNumberFormat="1" applyFont="1" applyFill="1" applyBorder="1" applyAlignment="1">
      <alignment horizontal="center" vertical="center"/>
    </xf>
    <xf numFmtId="49" fontId="20" fillId="0" borderId="12" xfId="0" applyNumberFormat="1" applyFont="1" applyFill="1" applyBorder="1" applyAlignment="1">
      <alignment horizontal="center" vertical="center"/>
    </xf>
    <xf numFmtId="49" fontId="20" fillId="0" borderId="15" xfId="0" applyNumberFormat="1" applyFont="1" applyFill="1" applyBorder="1" applyAlignment="1">
      <alignment horizontal="center" vertical="center"/>
    </xf>
    <xf numFmtId="49" fontId="20" fillId="0" borderId="28" xfId="0" applyNumberFormat="1" applyFont="1" applyFill="1" applyBorder="1" applyAlignment="1">
      <alignment horizontal="left" vertical="center" wrapText="1"/>
    </xf>
    <xf numFmtId="49" fontId="20" fillId="0" borderId="29" xfId="0" applyNumberFormat="1" applyFont="1" applyFill="1" applyBorder="1" applyAlignment="1">
      <alignment horizontal="left" vertical="center" wrapText="1"/>
    </xf>
    <xf numFmtId="49" fontId="20" fillId="0" borderId="30" xfId="0" applyNumberFormat="1" applyFont="1" applyFill="1" applyBorder="1" applyAlignment="1">
      <alignment horizontal="left" vertical="center" wrapText="1"/>
    </xf>
    <xf numFmtId="49" fontId="20" fillId="0" borderId="13" xfId="0" applyNumberFormat="1" applyFont="1" applyFill="1" applyBorder="1" applyAlignment="1">
      <alignment horizontal="left" vertical="center" wrapText="1"/>
    </xf>
    <xf numFmtId="49" fontId="20" fillId="0" borderId="0" xfId="0" applyNumberFormat="1" applyFont="1" applyFill="1" applyBorder="1" applyAlignment="1">
      <alignment horizontal="left" vertical="center" wrapText="1"/>
    </xf>
    <xf numFmtId="49" fontId="20" fillId="0" borderId="14" xfId="0" applyNumberFormat="1" applyFont="1" applyFill="1" applyBorder="1" applyAlignment="1">
      <alignment horizontal="left" vertical="center" wrapText="1"/>
    </xf>
    <xf numFmtId="49" fontId="20" fillId="0" borderId="16" xfId="0" applyNumberFormat="1" applyFont="1" applyFill="1" applyBorder="1" applyAlignment="1">
      <alignment horizontal="left" vertical="center" wrapText="1"/>
    </xf>
    <xf numFmtId="49" fontId="20" fillId="0" borderId="17" xfId="0" applyNumberFormat="1" applyFont="1" applyFill="1" applyBorder="1" applyAlignment="1">
      <alignment horizontal="left" vertical="center" wrapText="1"/>
    </xf>
    <xf numFmtId="49" fontId="20" fillId="0" borderId="18" xfId="0" applyNumberFormat="1" applyFont="1" applyFill="1" applyBorder="1" applyAlignment="1">
      <alignment horizontal="left" vertical="center" wrapText="1"/>
    </xf>
    <xf numFmtId="49" fontId="20" fillId="0" borderId="11" xfId="0" applyNumberFormat="1" applyFont="1" applyFill="1" applyBorder="1" applyAlignment="1">
      <alignment horizontal="center" vertical="center"/>
    </xf>
    <xf numFmtId="49" fontId="20" fillId="0" borderId="9" xfId="0" applyNumberFormat="1" applyFont="1" applyFill="1" applyBorder="1" applyAlignment="1">
      <alignment horizontal="left" vertical="center" wrapText="1"/>
    </xf>
    <xf numFmtId="49" fontId="20" fillId="0" borderId="4" xfId="0" applyNumberFormat="1" applyFont="1" applyFill="1" applyBorder="1" applyAlignment="1">
      <alignment horizontal="left" vertical="center" wrapText="1"/>
    </xf>
    <xf numFmtId="49" fontId="20" fillId="0" borderId="10" xfId="0" applyNumberFormat="1" applyFont="1" applyFill="1" applyBorder="1" applyAlignment="1">
      <alignment horizontal="left" vertical="center" wrapText="1"/>
    </xf>
    <xf numFmtId="49" fontId="20" fillId="0" borderId="8" xfId="0" applyNumberFormat="1" applyFont="1" applyFill="1" applyBorder="1" applyAlignment="1">
      <alignment horizontal="center" vertical="center"/>
    </xf>
    <xf numFmtId="49" fontId="20" fillId="0" borderId="5" xfId="0" applyNumberFormat="1" applyFont="1" applyFill="1" applyBorder="1" applyAlignment="1">
      <alignment horizontal="left" vertical="center" wrapText="1"/>
    </xf>
    <xf numFmtId="49" fontId="20" fillId="0" borderId="6" xfId="0" applyNumberFormat="1" applyFont="1" applyFill="1" applyBorder="1" applyAlignment="1">
      <alignment horizontal="left" vertical="center" wrapText="1"/>
    </xf>
    <xf numFmtId="56" fontId="13" fillId="0" borderId="0" xfId="0" applyNumberFormat="1" applyFont="1" applyFill="1" applyBorder="1" applyAlignment="1">
      <alignment horizontal="left" vertical="center"/>
    </xf>
    <xf numFmtId="0" fontId="15" fillId="0" borderId="5" xfId="2" applyFont="1" applyFill="1" applyBorder="1" applyAlignment="1">
      <alignment horizontal="center" vertical="center"/>
    </xf>
    <xf numFmtId="0" fontId="15" fillId="0" borderId="6" xfId="2" applyFont="1" applyFill="1" applyBorder="1" applyAlignment="1">
      <alignment horizontal="center" vertical="center"/>
    </xf>
    <xf numFmtId="0" fontId="15" fillId="0" borderId="7" xfId="2" applyFont="1" applyFill="1" applyBorder="1" applyAlignment="1">
      <alignment horizontal="center" vertical="center"/>
    </xf>
    <xf numFmtId="0" fontId="16" fillId="0" borderId="8" xfId="2" applyFont="1" applyFill="1" applyBorder="1" applyAlignment="1">
      <alignment horizontal="center" vertical="center"/>
    </xf>
    <xf numFmtId="0" fontId="15" fillId="0" borderId="8" xfId="2" applyFont="1" applyFill="1" applyBorder="1" applyAlignment="1">
      <alignment horizontal="center" vertical="center"/>
    </xf>
    <xf numFmtId="0" fontId="17" fillId="27" borderId="38" xfId="2" applyFont="1" applyFill="1" applyBorder="1" applyAlignment="1">
      <alignment horizontal="center" vertical="center"/>
    </xf>
    <xf numFmtId="0" fontId="17" fillId="27" borderId="39" xfId="2" applyFont="1" applyFill="1" applyBorder="1" applyAlignment="1">
      <alignment horizontal="center" vertical="center"/>
    </xf>
    <xf numFmtId="0" fontId="17" fillId="27" borderId="40" xfId="2" applyFont="1" applyFill="1" applyBorder="1" applyAlignment="1">
      <alignment horizontal="center" vertical="center"/>
    </xf>
    <xf numFmtId="176" fontId="18" fillId="27" borderId="38" xfId="2" applyNumberFormat="1" applyFont="1" applyFill="1" applyBorder="1" applyAlignment="1">
      <alignment horizontal="right" vertical="center" indent="1"/>
    </xf>
    <xf numFmtId="176" fontId="18" fillId="27" borderId="39" xfId="2" applyNumberFormat="1" applyFont="1" applyFill="1" applyBorder="1" applyAlignment="1">
      <alignment horizontal="right" vertical="center" indent="1"/>
    </xf>
    <xf numFmtId="176" fontId="18" fillId="27" borderId="40" xfId="2" applyNumberFormat="1" applyFont="1" applyFill="1" applyBorder="1" applyAlignment="1">
      <alignment horizontal="right" vertical="center" indent="1"/>
    </xf>
    <xf numFmtId="56" fontId="20" fillId="0" borderId="4" xfId="0" applyNumberFormat="1" applyFont="1" applyFill="1" applyBorder="1" applyAlignment="1">
      <alignment horizontal="left"/>
    </xf>
    <xf numFmtId="177" fontId="38" fillId="0" borderId="4" xfId="0" applyNumberFormat="1" applyFont="1" applyBorder="1" applyAlignment="1">
      <alignment horizontal="left" wrapText="1"/>
    </xf>
    <xf numFmtId="177" fontId="38" fillId="0" borderId="4" xfId="0" applyNumberFormat="1" applyFont="1" applyBorder="1" applyAlignment="1">
      <alignment horizontal="left"/>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0" xfId="0" applyFont="1" applyFill="1" applyBorder="1" applyAlignment="1">
      <alignment horizontal="center" vertical="center"/>
    </xf>
    <xf numFmtId="49" fontId="17" fillId="0" borderId="1"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17" fillId="0" borderId="8" xfId="0" applyNumberFormat="1" applyFont="1" applyFill="1" applyBorder="1" applyAlignment="1">
      <alignment horizontal="center" vertical="center"/>
    </xf>
    <xf numFmtId="49" fontId="2" fillId="0" borderId="12" xfId="0" applyNumberFormat="1" applyFont="1" applyFill="1" applyBorder="1" applyAlignment="1">
      <alignment horizontal="center" vertical="center"/>
    </xf>
    <xf numFmtId="0" fontId="17" fillId="0" borderId="8" xfId="0" applyFont="1" applyFill="1" applyBorder="1" applyAlignment="1">
      <alignment horizontal="center" vertical="center"/>
    </xf>
    <xf numFmtId="0" fontId="2" fillId="0" borderId="12" xfId="0" applyFont="1" applyFill="1" applyBorder="1" applyAlignment="1">
      <alignment horizontal="center" vertical="center"/>
    </xf>
  </cellXfs>
  <cellStyles count="45">
    <cellStyle name="20% - アクセント 1 2" xfId="3"/>
    <cellStyle name="20% - アクセント 2 2" xfId="4"/>
    <cellStyle name="20% - アクセント 3 2" xfId="5"/>
    <cellStyle name="20% - アクセント 4 2" xfId="6"/>
    <cellStyle name="20% - アクセント 5 2" xfId="7"/>
    <cellStyle name="20% - アクセント 6 2" xfId="8"/>
    <cellStyle name="40% - アクセント 1 2" xfId="9"/>
    <cellStyle name="40% - アクセント 2 2" xfId="10"/>
    <cellStyle name="40% - アクセント 3 2" xfId="11"/>
    <cellStyle name="40% - アクセント 4 2" xfId="12"/>
    <cellStyle name="40% - アクセント 5 2" xfId="13"/>
    <cellStyle name="40% - アクセント 6 2" xfId="14"/>
    <cellStyle name="60% - アクセント 1 2" xfId="15"/>
    <cellStyle name="60% - アクセント 2 2" xfId="16"/>
    <cellStyle name="60% - アクセント 3 2" xfId="17"/>
    <cellStyle name="60% - アクセント 4 2" xfId="18"/>
    <cellStyle name="60% - アクセント 5 2" xfId="19"/>
    <cellStyle name="60% - アクセント 6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メモ 2" xfId="30"/>
    <cellStyle name="リンク セル 2" xfId="31"/>
    <cellStyle name="悪い 2" xfId="32"/>
    <cellStyle name="計算 2" xfId="33"/>
    <cellStyle name="警告文 2" xfId="34"/>
    <cellStyle name="見出し 1 2" xfId="35"/>
    <cellStyle name="見出し 2 2" xfId="36"/>
    <cellStyle name="見出し 3 2" xfId="37"/>
    <cellStyle name="見出し 4 2" xfId="38"/>
    <cellStyle name="集計 2" xfId="39"/>
    <cellStyle name="出力 2" xfId="40"/>
    <cellStyle name="説明文 2" xfId="41"/>
    <cellStyle name="入力 2" xfId="42"/>
    <cellStyle name="標準" xfId="0" builtinId="0"/>
    <cellStyle name="標準 2" xfId="2"/>
    <cellStyle name="標準 3" xfId="43"/>
    <cellStyle name="標準_3.出力帳票ｲﾒｰｼﾞ集_20060922" xfId="1"/>
    <cellStyle name="良い 2" xfId="44"/>
  </cellStyles>
  <dxfs count="364">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X342"/>
  <sheetViews>
    <sheetView showGridLines="0" tabSelected="1" zoomScale="70" zoomScaleNormal="70" zoomScaleSheetLayoutView="70" workbookViewId="0">
      <pane ySplit="3" topLeftCell="A4" activePane="bottomLeft" state="frozen"/>
      <selection pane="bottomLeft"/>
    </sheetView>
  </sheetViews>
  <sheetFormatPr defaultRowHeight="13.5" x14ac:dyDescent="0.15"/>
  <cols>
    <col min="1" max="1" width="1.75" customWidth="1"/>
    <col min="2" max="4" width="8.625" customWidth="1"/>
    <col min="5" max="10" width="5.25" customWidth="1"/>
    <col min="11" max="19" width="10.25" customWidth="1"/>
    <col min="20" max="20" width="10.375" customWidth="1"/>
    <col min="21" max="21" width="6.375" customWidth="1"/>
    <col min="22" max="22" width="7.25" customWidth="1"/>
    <col min="23" max="23" width="51.125" customWidth="1"/>
    <col min="24" max="24" width="3.125" customWidth="1"/>
  </cols>
  <sheetData>
    <row r="1" spans="1:24" s="7" customFormat="1" ht="18.600000000000001" customHeight="1" x14ac:dyDescent="0.15">
      <c r="A1" s="1" t="s">
        <v>167</v>
      </c>
      <c r="B1" s="2"/>
      <c r="C1" s="2"/>
      <c r="D1" s="2"/>
      <c r="E1" s="2"/>
      <c r="F1" s="2"/>
      <c r="G1" s="2"/>
      <c r="H1" s="3"/>
      <c r="I1" s="3"/>
      <c r="J1" s="3"/>
      <c r="K1" s="3"/>
      <c r="L1" s="3"/>
      <c r="M1" s="3"/>
      <c r="N1" s="3"/>
      <c r="O1" s="3"/>
      <c r="P1" s="4"/>
      <c r="Q1" s="5"/>
      <c r="R1" s="4"/>
      <c r="S1" s="4"/>
      <c r="T1" s="6"/>
      <c r="U1" s="4"/>
      <c r="V1" s="4"/>
      <c r="W1" s="6" t="s">
        <v>0</v>
      </c>
      <c r="X1" s="4"/>
    </row>
    <row r="2" spans="1:24" s="7" customFormat="1" ht="21" x14ac:dyDescent="0.15">
      <c r="A2" s="8" t="s">
        <v>17</v>
      </c>
      <c r="B2" s="2"/>
      <c r="C2" s="2"/>
      <c r="D2" s="2"/>
      <c r="E2" s="2"/>
      <c r="F2" s="2"/>
      <c r="G2" s="2"/>
      <c r="H2" s="3"/>
      <c r="I2" s="3"/>
      <c r="J2" s="3"/>
      <c r="K2" s="3"/>
      <c r="L2" s="3"/>
      <c r="M2" s="3"/>
      <c r="N2" s="3"/>
      <c r="O2" s="3"/>
      <c r="P2" s="4"/>
      <c r="Q2" s="9"/>
      <c r="R2" s="4"/>
      <c r="S2" s="4"/>
      <c r="T2" s="10"/>
      <c r="U2" s="4"/>
      <c r="V2" s="4"/>
      <c r="W2" s="10"/>
      <c r="X2" s="4"/>
    </row>
    <row r="3" spans="1:24" ht="18.600000000000001" customHeight="1" x14ac:dyDescent="0.15">
      <c r="A3" s="11"/>
      <c r="B3" s="12"/>
      <c r="C3" s="11"/>
      <c r="D3" s="11"/>
      <c r="E3" s="11"/>
      <c r="F3" s="11"/>
      <c r="G3" s="11"/>
      <c r="H3" s="13"/>
      <c r="I3" s="13"/>
      <c r="J3" s="13"/>
      <c r="K3" s="13"/>
      <c r="L3" s="13"/>
      <c r="M3" s="13"/>
      <c r="N3" s="13"/>
      <c r="O3" s="13"/>
      <c r="P3" s="14"/>
      <c r="Q3" s="13"/>
      <c r="R3" s="14"/>
      <c r="S3" s="14"/>
      <c r="T3" s="14"/>
      <c r="U3" s="14"/>
      <c r="V3" s="14"/>
      <c r="W3" s="14"/>
      <c r="X3" s="14"/>
    </row>
    <row r="4" spans="1:24" ht="10.15" customHeight="1" x14ac:dyDescent="0.15">
      <c r="B4" s="15"/>
      <c r="C4" s="15"/>
      <c r="D4" s="15"/>
      <c r="E4" s="15"/>
      <c r="G4" s="15"/>
      <c r="H4" s="15"/>
      <c r="I4" s="15"/>
      <c r="J4" s="15"/>
      <c r="K4" s="15"/>
      <c r="L4" s="15"/>
      <c r="M4" s="15"/>
      <c r="N4" s="15"/>
      <c r="O4" s="15"/>
      <c r="P4" s="15"/>
      <c r="Q4" s="15"/>
      <c r="R4" s="15"/>
      <c r="S4" s="15"/>
      <c r="T4" s="15"/>
      <c r="U4" s="15"/>
    </row>
    <row r="5" spans="1:24" s="18" customFormat="1" ht="16.899999999999999" customHeight="1" x14ac:dyDescent="0.15">
      <c r="A5" s="16"/>
      <c r="B5" s="85" t="s">
        <v>18</v>
      </c>
      <c r="C5" s="85"/>
      <c r="D5" s="85"/>
      <c r="E5" s="85"/>
      <c r="F5" s="85"/>
      <c r="G5" s="85"/>
      <c r="H5" s="85"/>
      <c r="I5" s="85"/>
      <c r="J5" s="85"/>
      <c r="K5" s="85"/>
      <c r="L5" s="85"/>
      <c r="M5" s="85"/>
      <c r="N5" s="85"/>
      <c r="O5" s="85"/>
      <c r="P5" s="85"/>
      <c r="Q5" s="85"/>
      <c r="R5" s="85"/>
      <c r="S5" s="85"/>
      <c r="T5" s="85"/>
      <c r="U5" s="17"/>
    </row>
    <row r="6" spans="1:24" s="19" customFormat="1" ht="10.15" customHeight="1" x14ac:dyDescent="0.15">
      <c r="B6" s="20"/>
      <c r="C6" s="21"/>
      <c r="D6" s="21"/>
      <c r="E6" s="21"/>
      <c r="G6" s="21"/>
      <c r="H6" s="21"/>
      <c r="I6" s="21"/>
      <c r="J6" s="21"/>
      <c r="K6" s="21"/>
      <c r="L6" s="21"/>
      <c r="M6" s="21"/>
      <c r="N6" s="21"/>
      <c r="O6" s="21"/>
      <c r="P6" s="21"/>
      <c r="Q6" s="21"/>
      <c r="R6" s="21"/>
      <c r="S6" s="21"/>
      <c r="T6" s="21"/>
      <c r="U6" s="21"/>
    </row>
    <row r="7" spans="1:24" s="7" customFormat="1" ht="18" thickBot="1" x14ac:dyDescent="0.2">
      <c r="A7" s="22"/>
      <c r="B7" s="86" t="s">
        <v>166</v>
      </c>
      <c r="C7" s="87"/>
      <c r="D7" s="87"/>
      <c r="E7" s="87"/>
      <c r="F7" s="87"/>
      <c r="G7" s="88"/>
      <c r="H7" s="89" t="s">
        <v>1</v>
      </c>
      <c r="I7" s="89"/>
      <c r="J7" s="90"/>
      <c r="L7" s="31" t="s">
        <v>170</v>
      </c>
      <c r="M7" s="29" t="s">
        <v>174</v>
      </c>
    </row>
    <row r="8" spans="1:24" s="7" customFormat="1" ht="14.25" thickBot="1" x14ac:dyDescent="0.2">
      <c r="A8" s="23"/>
      <c r="B8" s="91"/>
      <c r="C8" s="92"/>
      <c r="D8" s="92"/>
      <c r="E8" s="92"/>
      <c r="F8" s="92"/>
      <c r="G8" s="93"/>
      <c r="H8" s="94"/>
      <c r="I8" s="95"/>
      <c r="J8" s="96"/>
      <c r="L8" s="31" t="s">
        <v>170</v>
      </c>
      <c r="M8" s="30" t="s">
        <v>171</v>
      </c>
      <c r="T8" s="24"/>
    </row>
    <row r="9" spans="1:24" s="7" customFormat="1" ht="18" customHeight="1" x14ac:dyDescent="0.15">
      <c r="A9" s="23"/>
      <c r="B9" s="32"/>
      <c r="C9" s="32"/>
      <c r="D9" s="32"/>
      <c r="E9" s="32"/>
      <c r="F9" s="32"/>
      <c r="G9" s="32"/>
      <c r="H9" s="33"/>
      <c r="I9" s="33"/>
      <c r="J9" s="33"/>
      <c r="L9" s="31"/>
      <c r="M9" s="34" t="s">
        <v>172</v>
      </c>
      <c r="T9" s="24"/>
    </row>
    <row r="10" spans="1:24" ht="24" customHeight="1" x14ac:dyDescent="0.15">
      <c r="A10" s="15"/>
      <c r="B10" s="97" t="s">
        <v>2</v>
      </c>
      <c r="C10" s="97"/>
      <c r="D10" s="97"/>
      <c r="E10" s="97"/>
      <c r="F10" s="97"/>
      <c r="G10" s="97"/>
      <c r="H10" s="97"/>
      <c r="I10" s="97"/>
      <c r="J10" s="97"/>
      <c r="K10" s="97"/>
      <c r="L10" s="97"/>
      <c r="M10" s="98" t="s">
        <v>168</v>
      </c>
      <c r="N10" s="99"/>
      <c r="O10" s="99"/>
      <c r="P10" s="99"/>
      <c r="Q10" s="99"/>
      <c r="R10" s="99"/>
      <c r="S10" s="99"/>
      <c r="T10" s="99"/>
      <c r="U10" s="15"/>
    </row>
    <row r="11" spans="1:24" ht="15.75" customHeight="1" x14ac:dyDescent="0.15">
      <c r="B11" s="100" t="s">
        <v>3</v>
      </c>
      <c r="C11" s="101" t="s">
        <v>4</v>
      </c>
      <c r="D11" s="102"/>
      <c r="E11" s="102"/>
      <c r="F11" s="102"/>
      <c r="G11" s="102"/>
      <c r="H11" s="102"/>
      <c r="I11" s="102"/>
      <c r="J11" s="103"/>
      <c r="K11" s="107" t="s">
        <v>5</v>
      </c>
      <c r="L11" s="108"/>
      <c r="M11" s="108"/>
      <c r="N11" s="108"/>
      <c r="O11" s="108"/>
      <c r="P11" s="108"/>
      <c r="Q11" s="108"/>
      <c r="R11" s="108"/>
      <c r="S11" s="109" t="s">
        <v>6</v>
      </c>
      <c r="T11" s="111" t="s">
        <v>7</v>
      </c>
      <c r="U11" s="62" t="s">
        <v>169</v>
      </c>
      <c r="V11" s="63"/>
      <c r="W11" s="37"/>
    </row>
    <row r="12" spans="1:24" ht="15.75" customHeight="1" thickBot="1" x14ac:dyDescent="0.2">
      <c r="B12" s="100"/>
      <c r="C12" s="104"/>
      <c r="D12" s="105"/>
      <c r="E12" s="105"/>
      <c r="F12" s="105"/>
      <c r="G12" s="105"/>
      <c r="H12" s="105"/>
      <c r="I12" s="105"/>
      <c r="J12" s="106"/>
      <c r="K12" s="27" t="s">
        <v>8</v>
      </c>
      <c r="L12" s="27" t="s">
        <v>9</v>
      </c>
      <c r="M12" s="27" t="s">
        <v>10</v>
      </c>
      <c r="N12" s="27" t="s">
        <v>11</v>
      </c>
      <c r="O12" s="27" t="s">
        <v>12</v>
      </c>
      <c r="P12" s="27" t="s">
        <v>13</v>
      </c>
      <c r="Q12" s="27" t="s">
        <v>14</v>
      </c>
      <c r="R12" s="28" t="s">
        <v>15</v>
      </c>
      <c r="S12" s="110"/>
      <c r="T12" s="112"/>
      <c r="U12" s="36"/>
      <c r="V12" s="64" t="s">
        <v>173</v>
      </c>
      <c r="W12" s="65"/>
    </row>
    <row r="13" spans="1:24" ht="12.6" customHeight="1" x14ac:dyDescent="0.15">
      <c r="B13" s="82" t="s">
        <v>16</v>
      </c>
      <c r="C13" s="83" t="s">
        <v>19</v>
      </c>
      <c r="D13" s="84"/>
      <c r="E13" s="84"/>
      <c r="F13" s="84"/>
      <c r="G13" s="84"/>
      <c r="H13" s="84"/>
      <c r="I13" s="84"/>
      <c r="J13" s="84"/>
      <c r="K13" s="40"/>
      <c r="L13" s="41"/>
      <c r="M13" s="41"/>
      <c r="N13" s="41"/>
      <c r="O13" s="41"/>
      <c r="P13" s="41"/>
      <c r="Q13" s="41"/>
      <c r="R13" s="41"/>
      <c r="S13" s="41"/>
      <c r="T13" s="42"/>
      <c r="U13" s="51"/>
      <c r="V13" s="52"/>
      <c r="W13" s="38">
        <f t="shared" ref="W13:W77" si="0">V13</f>
        <v>0</v>
      </c>
    </row>
    <row r="14" spans="1:24" ht="12.6" customHeight="1" thickBot="1" x14ac:dyDescent="0.2">
      <c r="B14" s="67"/>
      <c r="C14" s="72"/>
      <c r="D14" s="73"/>
      <c r="E14" s="73"/>
      <c r="F14" s="73"/>
      <c r="G14" s="73"/>
      <c r="H14" s="73"/>
      <c r="I14" s="73"/>
      <c r="J14" s="73"/>
      <c r="K14" s="43"/>
      <c r="L14" s="44"/>
      <c r="M14" s="44"/>
      <c r="N14" s="44"/>
      <c r="O14" s="44"/>
      <c r="P14" s="44"/>
      <c r="Q14" s="44"/>
      <c r="R14" s="44"/>
      <c r="S14" s="44"/>
      <c r="T14" s="45"/>
      <c r="U14" s="53">
        <f>(K14*4+L14*3+M14*2+N14*1)</f>
        <v>0</v>
      </c>
      <c r="V14" s="54">
        <f>U14-U16</f>
        <v>-383.19999999999993</v>
      </c>
      <c r="W14" s="35">
        <f t="shared" si="0"/>
        <v>-383.19999999999993</v>
      </c>
    </row>
    <row r="15" spans="1:24" ht="13.15" customHeight="1" x14ac:dyDescent="0.15">
      <c r="B15" s="67"/>
      <c r="C15" s="72"/>
      <c r="D15" s="73"/>
      <c r="E15" s="73"/>
      <c r="F15" s="73"/>
      <c r="G15" s="73"/>
      <c r="H15" s="73"/>
      <c r="I15" s="73"/>
      <c r="J15" s="74"/>
      <c r="K15" s="46">
        <v>87.9</v>
      </c>
      <c r="L15" s="46">
        <v>8</v>
      </c>
      <c r="M15" s="46">
        <v>3.4</v>
      </c>
      <c r="N15" s="46">
        <v>0.7</v>
      </c>
      <c r="O15" s="46"/>
      <c r="P15" s="46"/>
      <c r="Q15" s="46"/>
      <c r="R15" s="46"/>
      <c r="S15" s="46">
        <v>0.1</v>
      </c>
      <c r="T15" s="47">
        <v>0</v>
      </c>
      <c r="U15" s="55">
        <f>(K15*4+L15*3+M15*2+N15*1)</f>
        <v>383.1</v>
      </c>
      <c r="V15" s="54">
        <f>U15-U16</f>
        <v>-9.9999999999909051E-2</v>
      </c>
      <c r="W15" s="35">
        <f t="shared" si="0"/>
        <v>-9.9999999999909051E-2</v>
      </c>
    </row>
    <row r="16" spans="1:24" ht="13.15" customHeight="1" thickBot="1" x14ac:dyDescent="0.2">
      <c r="B16" s="68"/>
      <c r="C16" s="75"/>
      <c r="D16" s="76"/>
      <c r="E16" s="76"/>
      <c r="F16" s="76"/>
      <c r="G16" s="76"/>
      <c r="H16" s="76"/>
      <c r="I16" s="76"/>
      <c r="J16" s="77"/>
      <c r="K16" s="48">
        <v>88.1</v>
      </c>
      <c r="L16" s="48">
        <v>7.9</v>
      </c>
      <c r="M16" s="48">
        <v>3.2</v>
      </c>
      <c r="N16" s="48">
        <v>0.7</v>
      </c>
      <c r="O16" s="48"/>
      <c r="P16" s="48"/>
      <c r="Q16" s="48"/>
      <c r="R16" s="48"/>
      <c r="S16" s="48">
        <v>0</v>
      </c>
      <c r="T16" s="49">
        <v>0</v>
      </c>
      <c r="U16" s="56">
        <f>(K16*4+L16*3+M16*2+N16*1)</f>
        <v>383.19999999999993</v>
      </c>
      <c r="V16" s="57"/>
      <c r="W16" s="39">
        <f t="shared" si="0"/>
        <v>0</v>
      </c>
    </row>
    <row r="17" spans="2:23" ht="12.6" customHeight="1" x14ac:dyDescent="0.15">
      <c r="B17" s="66" t="s">
        <v>20</v>
      </c>
      <c r="C17" s="69" t="s">
        <v>21</v>
      </c>
      <c r="D17" s="70"/>
      <c r="E17" s="70"/>
      <c r="F17" s="70"/>
      <c r="G17" s="70"/>
      <c r="H17" s="70"/>
      <c r="I17" s="70"/>
      <c r="J17" s="71"/>
      <c r="K17" s="40"/>
      <c r="L17" s="41"/>
      <c r="M17" s="41"/>
      <c r="N17" s="41"/>
      <c r="O17" s="41"/>
      <c r="P17" s="41"/>
      <c r="Q17" s="41"/>
      <c r="R17" s="41"/>
      <c r="S17" s="41"/>
      <c r="T17" s="42"/>
      <c r="U17" s="51"/>
      <c r="V17" s="58"/>
      <c r="W17" s="38">
        <f t="shared" si="0"/>
        <v>0</v>
      </c>
    </row>
    <row r="18" spans="2:23" ht="12.6" customHeight="1" thickBot="1" x14ac:dyDescent="0.2">
      <c r="B18" s="67"/>
      <c r="C18" s="72"/>
      <c r="D18" s="73"/>
      <c r="E18" s="73"/>
      <c r="F18" s="73"/>
      <c r="G18" s="73"/>
      <c r="H18" s="73"/>
      <c r="I18" s="73"/>
      <c r="J18" s="74"/>
      <c r="K18" s="43"/>
      <c r="L18" s="44"/>
      <c r="M18" s="44"/>
      <c r="N18" s="44"/>
      <c r="O18" s="44"/>
      <c r="P18" s="44"/>
      <c r="Q18" s="44"/>
      <c r="R18" s="44"/>
      <c r="S18" s="44"/>
      <c r="T18" s="45"/>
      <c r="U18" s="53">
        <f>(K18*4+L18*3+M18*2+N18*1)</f>
        <v>0</v>
      </c>
      <c r="V18" s="54">
        <f>U18-U20</f>
        <v>-312.8</v>
      </c>
      <c r="W18" s="35">
        <f t="shared" si="0"/>
        <v>-312.8</v>
      </c>
    </row>
    <row r="19" spans="2:23" ht="13.15" customHeight="1" x14ac:dyDescent="0.15">
      <c r="B19" s="67"/>
      <c r="C19" s="72"/>
      <c r="D19" s="73"/>
      <c r="E19" s="73"/>
      <c r="F19" s="73"/>
      <c r="G19" s="73"/>
      <c r="H19" s="73"/>
      <c r="I19" s="73"/>
      <c r="J19" s="74"/>
      <c r="K19" s="46">
        <v>36.799999999999997</v>
      </c>
      <c r="L19" s="46">
        <v>41.3</v>
      </c>
      <c r="M19" s="46">
        <v>18</v>
      </c>
      <c r="N19" s="46">
        <v>3.8</v>
      </c>
      <c r="O19" s="46"/>
      <c r="P19" s="46"/>
      <c r="Q19" s="46"/>
      <c r="R19" s="46"/>
      <c r="S19" s="46">
        <v>0.1</v>
      </c>
      <c r="T19" s="46">
        <v>0</v>
      </c>
      <c r="U19" s="55">
        <f>(K19*4+L19*3+M19*2+N19*1)</f>
        <v>310.89999999999998</v>
      </c>
      <c r="V19" s="54">
        <f>U19-U20</f>
        <v>-1.9000000000000341</v>
      </c>
      <c r="W19" s="35">
        <f t="shared" si="0"/>
        <v>-1.9000000000000341</v>
      </c>
    </row>
    <row r="20" spans="2:23" ht="13.15" customHeight="1" thickBot="1" x14ac:dyDescent="0.2">
      <c r="B20" s="68"/>
      <c r="C20" s="75"/>
      <c r="D20" s="76"/>
      <c r="E20" s="76"/>
      <c r="F20" s="76"/>
      <c r="G20" s="76"/>
      <c r="H20" s="76"/>
      <c r="I20" s="76"/>
      <c r="J20" s="77"/>
      <c r="K20" s="48">
        <v>37.4</v>
      </c>
      <c r="L20" s="48">
        <v>41.8</v>
      </c>
      <c r="M20" s="48">
        <v>17</v>
      </c>
      <c r="N20" s="48">
        <v>3.8</v>
      </c>
      <c r="O20" s="48"/>
      <c r="P20" s="48"/>
      <c r="Q20" s="48"/>
      <c r="R20" s="48"/>
      <c r="S20" s="48">
        <v>0</v>
      </c>
      <c r="T20" s="48">
        <v>0</v>
      </c>
      <c r="U20" s="56">
        <f>(K20*4+L20*3+M20*2+N20*1)</f>
        <v>312.8</v>
      </c>
      <c r="V20" s="57"/>
      <c r="W20" s="39">
        <f t="shared" si="0"/>
        <v>0</v>
      </c>
    </row>
    <row r="21" spans="2:23" ht="12.6" customHeight="1" x14ac:dyDescent="0.15">
      <c r="B21" s="66" t="s">
        <v>22</v>
      </c>
      <c r="C21" s="69" t="s">
        <v>23</v>
      </c>
      <c r="D21" s="70"/>
      <c r="E21" s="70"/>
      <c r="F21" s="70"/>
      <c r="G21" s="70"/>
      <c r="H21" s="70"/>
      <c r="I21" s="70"/>
      <c r="J21" s="71"/>
      <c r="K21" s="40"/>
      <c r="L21" s="41"/>
      <c r="M21" s="41"/>
      <c r="N21" s="41"/>
      <c r="O21" s="41"/>
      <c r="P21" s="41"/>
      <c r="Q21" s="41"/>
      <c r="R21" s="41"/>
      <c r="S21" s="41"/>
      <c r="T21" s="42"/>
      <c r="U21" s="51"/>
      <c r="V21" s="58"/>
      <c r="W21" s="38">
        <f t="shared" si="0"/>
        <v>0</v>
      </c>
    </row>
    <row r="22" spans="2:23" ht="12.6" customHeight="1" thickBot="1" x14ac:dyDescent="0.2">
      <c r="B22" s="67"/>
      <c r="C22" s="72"/>
      <c r="D22" s="73"/>
      <c r="E22" s="73"/>
      <c r="F22" s="73"/>
      <c r="G22" s="73"/>
      <c r="H22" s="73"/>
      <c r="I22" s="73"/>
      <c r="J22" s="74"/>
      <c r="K22" s="43"/>
      <c r="L22" s="44"/>
      <c r="M22" s="44"/>
      <c r="N22" s="44"/>
      <c r="O22" s="44"/>
      <c r="P22" s="44"/>
      <c r="Q22" s="44"/>
      <c r="R22" s="44"/>
      <c r="S22" s="44"/>
      <c r="T22" s="45"/>
      <c r="U22" s="53">
        <f>(K22*4+L22*3+M22*2+N22*1)</f>
        <v>0</v>
      </c>
      <c r="V22" s="54">
        <f>U22-U24</f>
        <v>-347</v>
      </c>
      <c r="W22" s="35">
        <f t="shared" si="0"/>
        <v>-347</v>
      </c>
    </row>
    <row r="23" spans="2:23" ht="13.15" customHeight="1" x14ac:dyDescent="0.15">
      <c r="B23" s="67"/>
      <c r="C23" s="72"/>
      <c r="D23" s="73"/>
      <c r="E23" s="73"/>
      <c r="F23" s="73"/>
      <c r="G23" s="73"/>
      <c r="H23" s="73"/>
      <c r="I23" s="73"/>
      <c r="J23" s="74"/>
      <c r="K23" s="46">
        <v>57.7</v>
      </c>
      <c r="L23" s="46">
        <v>32.799999999999997</v>
      </c>
      <c r="M23" s="46">
        <v>7.7</v>
      </c>
      <c r="N23" s="46">
        <v>1.7</v>
      </c>
      <c r="O23" s="46"/>
      <c r="P23" s="46"/>
      <c r="Q23" s="46"/>
      <c r="R23" s="46"/>
      <c r="S23" s="46">
        <v>0.1</v>
      </c>
      <c r="T23" s="46">
        <v>0</v>
      </c>
      <c r="U23" s="55">
        <f>(K23*4+L23*3+M23*2+N23*1)</f>
        <v>346.29999999999995</v>
      </c>
      <c r="V23" s="54">
        <f>U23-U24</f>
        <v>-0.70000000000004547</v>
      </c>
      <c r="W23" s="35">
        <f t="shared" si="0"/>
        <v>-0.70000000000004547</v>
      </c>
    </row>
    <row r="24" spans="2:23" ht="13.15" customHeight="1" thickBot="1" x14ac:dyDescent="0.2">
      <c r="B24" s="68"/>
      <c r="C24" s="75"/>
      <c r="D24" s="76"/>
      <c r="E24" s="76"/>
      <c r="F24" s="76"/>
      <c r="G24" s="76"/>
      <c r="H24" s="76"/>
      <c r="I24" s="76"/>
      <c r="J24" s="77"/>
      <c r="K24" s="48">
        <v>58</v>
      </c>
      <c r="L24" s="48">
        <v>32.9</v>
      </c>
      <c r="M24" s="48">
        <v>7.3</v>
      </c>
      <c r="N24" s="48">
        <v>1.7</v>
      </c>
      <c r="O24" s="48"/>
      <c r="P24" s="48"/>
      <c r="Q24" s="48"/>
      <c r="R24" s="48"/>
      <c r="S24" s="48">
        <v>0</v>
      </c>
      <c r="T24" s="48">
        <v>0</v>
      </c>
      <c r="U24" s="56">
        <f>(K24*4+L24*3+M24*2+N24*1)</f>
        <v>347</v>
      </c>
      <c r="V24" s="57"/>
      <c r="W24" s="39">
        <f t="shared" si="0"/>
        <v>0</v>
      </c>
    </row>
    <row r="25" spans="2:23" ht="12.6" customHeight="1" x14ac:dyDescent="0.15">
      <c r="B25" s="66" t="s">
        <v>24</v>
      </c>
      <c r="C25" s="69" t="s">
        <v>25</v>
      </c>
      <c r="D25" s="70"/>
      <c r="E25" s="70"/>
      <c r="F25" s="70"/>
      <c r="G25" s="70"/>
      <c r="H25" s="70"/>
      <c r="I25" s="70"/>
      <c r="J25" s="71"/>
      <c r="K25" s="40"/>
      <c r="L25" s="41"/>
      <c r="M25" s="41"/>
      <c r="N25" s="41"/>
      <c r="O25" s="41"/>
      <c r="P25" s="41"/>
      <c r="Q25" s="41"/>
      <c r="R25" s="41"/>
      <c r="S25" s="41"/>
      <c r="T25" s="42"/>
      <c r="U25" s="51"/>
      <c r="V25" s="58"/>
      <c r="W25" s="38">
        <f t="shared" si="0"/>
        <v>0</v>
      </c>
    </row>
    <row r="26" spans="2:23" ht="12.6" customHeight="1" thickBot="1" x14ac:dyDescent="0.2">
      <c r="B26" s="67"/>
      <c r="C26" s="72"/>
      <c r="D26" s="73"/>
      <c r="E26" s="73"/>
      <c r="F26" s="73"/>
      <c r="G26" s="73"/>
      <c r="H26" s="73"/>
      <c r="I26" s="73"/>
      <c r="J26" s="74"/>
      <c r="K26" s="43"/>
      <c r="L26" s="44"/>
      <c r="M26" s="44"/>
      <c r="N26" s="44"/>
      <c r="O26" s="44"/>
      <c r="P26" s="44"/>
      <c r="Q26" s="44"/>
      <c r="R26" s="44"/>
      <c r="S26" s="44"/>
      <c r="T26" s="45"/>
      <c r="U26" s="53">
        <f>(K26*4+L26*3+M26*2+N26*1)</f>
        <v>0</v>
      </c>
      <c r="V26" s="54">
        <f>U26-U28</f>
        <v>-364.7</v>
      </c>
      <c r="W26" s="35">
        <f t="shared" si="0"/>
        <v>-364.7</v>
      </c>
    </row>
    <row r="27" spans="2:23" ht="13.15" customHeight="1" x14ac:dyDescent="0.15">
      <c r="B27" s="67"/>
      <c r="C27" s="72"/>
      <c r="D27" s="73"/>
      <c r="E27" s="73"/>
      <c r="F27" s="73"/>
      <c r="G27" s="73"/>
      <c r="H27" s="73"/>
      <c r="I27" s="73"/>
      <c r="J27" s="74"/>
      <c r="K27" s="46">
        <v>73.599999999999994</v>
      </c>
      <c r="L27" s="46">
        <v>20.9</v>
      </c>
      <c r="M27" s="46">
        <v>4.0999999999999996</v>
      </c>
      <c r="N27" s="46">
        <v>1.3</v>
      </c>
      <c r="O27" s="46"/>
      <c r="P27" s="46"/>
      <c r="Q27" s="46"/>
      <c r="R27" s="46"/>
      <c r="S27" s="46">
        <v>0.1</v>
      </c>
      <c r="T27" s="46">
        <v>0</v>
      </c>
      <c r="U27" s="55">
        <f>(K27*4+L27*3+M27*2+N27*1)</f>
        <v>366.59999999999997</v>
      </c>
      <c r="V27" s="54">
        <f>U27-U28</f>
        <v>1.8999999999999773</v>
      </c>
      <c r="W27" s="35">
        <f t="shared" si="0"/>
        <v>1.8999999999999773</v>
      </c>
    </row>
    <row r="28" spans="2:23" ht="13.15" customHeight="1" thickBot="1" x14ac:dyDescent="0.2">
      <c r="B28" s="68"/>
      <c r="C28" s="75"/>
      <c r="D28" s="76"/>
      <c r="E28" s="76"/>
      <c r="F28" s="76"/>
      <c r="G28" s="76"/>
      <c r="H28" s="76"/>
      <c r="I28" s="76"/>
      <c r="J28" s="77"/>
      <c r="K28" s="48">
        <v>71.5</v>
      </c>
      <c r="L28" s="48">
        <v>22.9</v>
      </c>
      <c r="M28" s="48">
        <v>4.4000000000000004</v>
      </c>
      <c r="N28" s="48">
        <v>1.2</v>
      </c>
      <c r="O28" s="48"/>
      <c r="P28" s="48"/>
      <c r="Q28" s="48"/>
      <c r="R28" s="48"/>
      <c r="S28" s="48">
        <v>0</v>
      </c>
      <c r="T28" s="48">
        <v>0</v>
      </c>
      <c r="U28" s="56">
        <f>(K28*4+L28*3+M28*2+N28*1)</f>
        <v>364.7</v>
      </c>
      <c r="V28" s="57"/>
      <c r="W28" s="39">
        <f t="shared" si="0"/>
        <v>0</v>
      </c>
    </row>
    <row r="29" spans="2:23" ht="12.6" customHeight="1" x14ac:dyDescent="0.15">
      <c r="B29" s="66" t="s">
        <v>26</v>
      </c>
      <c r="C29" s="69" t="s">
        <v>27</v>
      </c>
      <c r="D29" s="70"/>
      <c r="E29" s="70"/>
      <c r="F29" s="70"/>
      <c r="G29" s="70"/>
      <c r="H29" s="70"/>
      <c r="I29" s="70"/>
      <c r="J29" s="71"/>
      <c r="K29" s="40"/>
      <c r="L29" s="41"/>
      <c r="M29" s="41"/>
      <c r="N29" s="41"/>
      <c r="O29" s="41"/>
      <c r="P29" s="41"/>
      <c r="Q29" s="41"/>
      <c r="R29" s="41"/>
      <c r="S29" s="41"/>
      <c r="T29" s="42"/>
      <c r="U29" s="51"/>
      <c r="V29" s="58"/>
      <c r="W29" s="38">
        <f t="shared" si="0"/>
        <v>0</v>
      </c>
    </row>
    <row r="30" spans="2:23" ht="12.6" customHeight="1" thickBot="1" x14ac:dyDescent="0.2">
      <c r="B30" s="67"/>
      <c r="C30" s="72"/>
      <c r="D30" s="73"/>
      <c r="E30" s="73"/>
      <c r="F30" s="73"/>
      <c r="G30" s="73"/>
      <c r="H30" s="73"/>
      <c r="I30" s="73"/>
      <c r="J30" s="74"/>
      <c r="K30" s="43"/>
      <c r="L30" s="44"/>
      <c r="M30" s="44"/>
      <c r="N30" s="44"/>
      <c r="O30" s="44"/>
      <c r="P30" s="44"/>
      <c r="Q30" s="44"/>
      <c r="R30" s="44"/>
      <c r="S30" s="44"/>
      <c r="T30" s="45"/>
      <c r="U30" s="53">
        <f>(K30*4+L30*3+M30*2+N30*1)</f>
        <v>0</v>
      </c>
      <c r="V30" s="54">
        <f>U30-U32</f>
        <v>-295.39999999999998</v>
      </c>
      <c r="W30" s="35">
        <f t="shared" si="0"/>
        <v>-295.39999999999998</v>
      </c>
    </row>
    <row r="31" spans="2:23" ht="13.15" customHeight="1" x14ac:dyDescent="0.15">
      <c r="B31" s="67"/>
      <c r="C31" s="72"/>
      <c r="D31" s="73"/>
      <c r="E31" s="73"/>
      <c r="F31" s="73"/>
      <c r="G31" s="73"/>
      <c r="H31" s="73"/>
      <c r="I31" s="73"/>
      <c r="J31" s="74"/>
      <c r="K31" s="46">
        <v>25.5</v>
      </c>
      <c r="L31" s="46">
        <v>50.5</v>
      </c>
      <c r="M31" s="46">
        <v>20.9</v>
      </c>
      <c r="N31" s="46">
        <v>2.9</v>
      </c>
      <c r="O31" s="46"/>
      <c r="P31" s="46"/>
      <c r="Q31" s="46"/>
      <c r="R31" s="46"/>
      <c r="S31" s="46">
        <v>0</v>
      </c>
      <c r="T31" s="46">
        <v>0</v>
      </c>
      <c r="U31" s="55">
        <f>(K31*4+L31*3+M31*2+N31*1)</f>
        <v>298.2</v>
      </c>
      <c r="V31" s="54">
        <f>U31-U32</f>
        <v>2.8000000000000114</v>
      </c>
      <c r="W31" s="35">
        <f t="shared" si="0"/>
        <v>2.8000000000000114</v>
      </c>
    </row>
    <row r="32" spans="2:23" ht="13.15" customHeight="1" thickBot="1" x14ac:dyDescent="0.2">
      <c r="B32" s="68"/>
      <c r="C32" s="75"/>
      <c r="D32" s="76"/>
      <c r="E32" s="76"/>
      <c r="F32" s="76"/>
      <c r="G32" s="76"/>
      <c r="H32" s="76"/>
      <c r="I32" s="76"/>
      <c r="J32" s="77"/>
      <c r="K32" s="48">
        <v>23.7</v>
      </c>
      <c r="L32" s="48">
        <v>51.4</v>
      </c>
      <c r="M32" s="48">
        <v>21.6</v>
      </c>
      <c r="N32" s="48">
        <v>3.2</v>
      </c>
      <c r="O32" s="48"/>
      <c r="P32" s="48"/>
      <c r="Q32" s="48"/>
      <c r="R32" s="48"/>
      <c r="S32" s="48">
        <v>0</v>
      </c>
      <c r="T32" s="48">
        <v>0</v>
      </c>
      <c r="U32" s="56">
        <f>(K32*4+L32*3+M32*2+N32*1)</f>
        <v>295.39999999999998</v>
      </c>
      <c r="V32" s="57"/>
      <c r="W32" s="39">
        <f t="shared" si="0"/>
        <v>0</v>
      </c>
    </row>
    <row r="33" spans="2:23" ht="12.6" customHeight="1" x14ac:dyDescent="0.15">
      <c r="B33" s="66" t="s">
        <v>28</v>
      </c>
      <c r="C33" s="69" t="s">
        <v>29</v>
      </c>
      <c r="D33" s="70"/>
      <c r="E33" s="70"/>
      <c r="F33" s="70"/>
      <c r="G33" s="70"/>
      <c r="H33" s="70"/>
      <c r="I33" s="70"/>
      <c r="J33" s="71"/>
      <c r="K33" s="40"/>
      <c r="L33" s="41"/>
      <c r="M33" s="41"/>
      <c r="N33" s="41"/>
      <c r="O33" s="41"/>
      <c r="P33" s="41"/>
      <c r="Q33" s="41"/>
      <c r="R33" s="41"/>
      <c r="S33" s="41"/>
      <c r="T33" s="42"/>
      <c r="U33" s="51"/>
      <c r="V33" s="58"/>
      <c r="W33" s="38">
        <f t="shared" si="0"/>
        <v>0</v>
      </c>
    </row>
    <row r="34" spans="2:23" ht="12.6" customHeight="1" thickBot="1" x14ac:dyDescent="0.2">
      <c r="B34" s="67"/>
      <c r="C34" s="72"/>
      <c r="D34" s="73"/>
      <c r="E34" s="73"/>
      <c r="F34" s="73"/>
      <c r="G34" s="73"/>
      <c r="H34" s="73"/>
      <c r="I34" s="73"/>
      <c r="J34" s="74"/>
      <c r="K34" s="43"/>
      <c r="L34" s="44"/>
      <c r="M34" s="44"/>
      <c r="N34" s="44"/>
      <c r="O34" s="44"/>
      <c r="P34" s="44"/>
      <c r="Q34" s="44"/>
      <c r="R34" s="44"/>
      <c r="S34" s="44"/>
      <c r="T34" s="45"/>
      <c r="U34" s="53">
        <f>(K34*4+L34*3+M34*2+N34*1)</f>
        <v>0</v>
      </c>
      <c r="V34" s="54">
        <f>U34-U36</f>
        <v>-303.7</v>
      </c>
      <c r="W34" s="35">
        <f t="shared" si="0"/>
        <v>-303.7</v>
      </c>
    </row>
    <row r="35" spans="2:23" ht="13.15" customHeight="1" x14ac:dyDescent="0.15">
      <c r="B35" s="67"/>
      <c r="C35" s="72"/>
      <c r="D35" s="73"/>
      <c r="E35" s="73"/>
      <c r="F35" s="73"/>
      <c r="G35" s="73"/>
      <c r="H35" s="73"/>
      <c r="I35" s="73"/>
      <c r="J35" s="74"/>
      <c r="K35" s="46">
        <v>37</v>
      </c>
      <c r="L35" s="46">
        <v>40</v>
      </c>
      <c r="M35" s="46">
        <v>15.9</v>
      </c>
      <c r="N35" s="46">
        <v>6.9</v>
      </c>
      <c r="O35" s="46"/>
      <c r="P35" s="46"/>
      <c r="Q35" s="46"/>
      <c r="R35" s="46"/>
      <c r="S35" s="46">
        <v>0.1</v>
      </c>
      <c r="T35" s="46">
        <v>0</v>
      </c>
      <c r="U35" s="55">
        <f>(K35*4+L35*3+M35*2+N35*1)</f>
        <v>306.7</v>
      </c>
      <c r="V35" s="54">
        <f>U35-U36</f>
        <v>3</v>
      </c>
      <c r="W35" s="35">
        <f t="shared" si="0"/>
        <v>3</v>
      </c>
    </row>
    <row r="36" spans="2:23" ht="13.15" customHeight="1" thickBot="1" x14ac:dyDescent="0.2">
      <c r="B36" s="68"/>
      <c r="C36" s="75"/>
      <c r="D36" s="76"/>
      <c r="E36" s="76"/>
      <c r="F36" s="76"/>
      <c r="G36" s="76"/>
      <c r="H36" s="76"/>
      <c r="I36" s="76"/>
      <c r="J36" s="77"/>
      <c r="K36" s="48">
        <v>35</v>
      </c>
      <c r="L36" s="48">
        <v>41.1</v>
      </c>
      <c r="M36" s="48">
        <v>16.7</v>
      </c>
      <c r="N36" s="48">
        <v>7</v>
      </c>
      <c r="O36" s="48"/>
      <c r="P36" s="48"/>
      <c r="Q36" s="48"/>
      <c r="R36" s="48"/>
      <c r="S36" s="48">
        <v>0</v>
      </c>
      <c r="T36" s="48">
        <v>0</v>
      </c>
      <c r="U36" s="56">
        <f>(K36*4+L36*3+M36*2+N36*1)</f>
        <v>303.7</v>
      </c>
      <c r="V36" s="57"/>
      <c r="W36" s="39">
        <f t="shared" si="0"/>
        <v>0</v>
      </c>
    </row>
    <row r="37" spans="2:23" ht="12.6" customHeight="1" x14ac:dyDescent="0.15">
      <c r="B37" s="66" t="s">
        <v>30</v>
      </c>
      <c r="C37" s="69" t="s">
        <v>31</v>
      </c>
      <c r="D37" s="70"/>
      <c r="E37" s="70"/>
      <c r="F37" s="70"/>
      <c r="G37" s="70"/>
      <c r="H37" s="70"/>
      <c r="I37" s="70"/>
      <c r="J37" s="71"/>
      <c r="K37" s="40"/>
      <c r="L37" s="41"/>
      <c r="M37" s="41"/>
      <c r="N37" s="41"/>
      <c r="O37" s="41"/>
      <c r="P37" s="41"/>
      <c r="Q37" s="41"/>
      <c r="R37" s="41"/>
      <c r="S37" s="41"/>
      <c r="T37" s="42"/>
      <c r="U37" s="51"/>
      <c r="V37" s="58"/>
      <c r="W37" s="38">
        <f t="shared" si="0"/>
        <v>0</v>
      </c>
    </row>
    <row r="38" spans="2:23" ht="12.6" customHeight="1" thickBot="1" x14ac:dyDescent="0.2">
      <c r="B38" s="67"/>
      <c r="C38" s="72"/>
      <c r="D38" s="73"/>
      <c r="E38" s="73"/>
      <c r="F38" s="73"/>
      <c r="G38" s="73"/>
      <c r="H38" s="73"/>
      <c r="I38" s="73"/>
      <c r="J38" s="74"/>
      <c r="K38" s="43"/>
      <c r="L38" s="44"/>
      <c r="M38" s="44"/>
      <c r="N38" s="44"/>
      <c r="O38" s="44"/>
      <c r="P38" s="44"/>
      <c r="Q38" s="44"/>
      <c r="R38" s="44"/>
      <c r="S38" s="44"/>
      <c r="T38" s="45"/>
      <c r="U38" s="53">
        <f>(K38*4+L38*3+M38*2+N38*1)</f>
        <v>0</v>
      </c>
      <c r="V38" s="54">
        <f>U38-U40</f>
        <v>-252.4</v>
      </c>
      <c r="W38" s="35">
        <f t="shared" si="0"/>
        <v>-252.4</v>
      </c>
    </row>
    <row r="39" spans="2:23" ht="13.15" customHeight="1" x14ac:dyDescent="0.15">
      <c r="B39" s="67"/>
      <c r="C39" s="72"/>
      <c r="D39" s="73"/>
      <c r="E39" s="73"/>
      <c r="F39" s="73"/>
      <c r="G39" s="73"/>
      <c r="H39" s="73"/>
      <c r="I39" s="73"/>
      <c r="J39" s="74"/>
      <c r="K39" s="46">
        <v>20.5</v>
      </c>
      <c r="L39" s="46">
        <v>30.4</v>
      </c>
      <c r="M39" s="46">
        <v>33.5</v>
      </c>
      <c r="N39" s="46">
        <v>15.6</v>
      </c>
      <c r="O39" s="46"/>
      <c r="P39" s="46"/>
      <c r="Q39" s="46"/>
      <c r="R39" s="46"/>
      <c r="S39" s="46">
        <v>0</v>
      </c>
      <c r="T39" s="46">
        <v>0</v>
      </c>
      <c r="U39" s="55">
        <f>(K39*4+L39*3+M39*2+N39*1)</f>
        <v>255.79999999999998</v>
      </c>
      <c r="V39" s="54">
        <f>U39-U40</f>
        <v>3.3999999999999773</v>
      </c>
      <c r="W39" s="35">
        <f t="shared" si="0"/>
        <v>3.3999999999999773</v>
      </c>
    </row>
    <row r="40" spans="2:23" ht="13.15" customHeight="1" thickBot="1" x14ac:dyDescent="0.2">
      <c r="B40" s="68"/>
      <c r="C40" s="75"/>
      <c r="D40" s="76"/>
      <c r="E40" s="76"/>
      <c r="F40" s="76"/>
      <c r="G40" s="76"/>
      <c r="H40" s="76"/>
      <c r="I40" s="76"/>
      <c r="J40" s="77"/>
      <c r="K40" s="48">
        <v>19.3</v>
      </c>
      <c r="L40" s="48">
        <v>30.2</v>
      </c>
      <c r="M40" s="48">
        <v>34.200000000000003</v>
      </c>
      <c r="N40" s="48">
        <v>16.2</v>
      </c>
      <c r="O40" s="48"/>
      <c r="P40" s="48"/>
      <c r="Q40" s="48"/>
      <c r="R40" s="48"/>
      <c r="S40" s="48">
        <v>0</v>
      </c>
      <c r="T40" s="48">
        <v>0</v>
      </c>
      <c r="U40" s="56">
        <f>(K40*4+L40*3+M40*2+N40*1)</f>
        <v>252.4</v>
      </c>
      <c r="V40" s="57"/>
      <c r="W40" s="39">
        <f t="shared" si="0"/>
        <v>0</v>
      </c>
    </row>
    <row r="41" spans="2:23" ht="12.6" customHeight="1" x14ac:dyDescent="0.15">
      <c r="B41" s="66" t="s">
        <v>32</v>
      </c>
      <c r="C41" s="69" t="s">
        <v>33</v>
      </c>
      <c r="D41" s="70"/>
      <c r="E41" s="70"/>
      <c r="F41" s="70"/>
      <c r="G41" s="70"/>
      <c r="H41" s="70"/>
      <c r="I41" s="70"/>
      <c r="J41" s="71"/>
      <c r="K41" s="40"/>
      <c r="L41" s="41"/>
      <c r="M41" s="41"/>
      <c r="N41" s="41"/>
      <c r="O41" s="41"/>
      <c r="P41" s="41"/>
      <c r="Q41" s="41"/>
      <c r="R41" s="41"/>
      <c r="S41" s="41"/>
      <c r="T41" s="42"/>
      <c r="U41" s="51"/>
      <c r="V41" s="58"/>
      <c r="W41" s="38">
        <f t="shared" si="0"/>
        <v>0</v>
      </c>
    </row>
    <row r="42" spans="2:23" ht="12.6" customHeight="1" thickBot="1" x14ac:dyDescent="0.2">
      <c r="B42" s="67"/>
      <c r="C42" s="72"/>
      <c r="D42" s="73"/>
      <c r="E42" s="73"/>
      <c r="F42" s="73"/>
      <c r="G42" s="73"/>
      <c r="H42" s="73"/>
      <c r="I42" s="73"/>
      <c r="J42" s="74"/>
      <c r="K42" s="43"/>
      <c r="L42" s="44"/>
      <c r="M42" s="44"/>
      <c r="N42" s="44"/>
      <c r="O42" s="44"/>
      <c r="P42" s="44"/>
      <c r="Q42" s="44"/>
      <c r="R42" s="44"/>
      <c r="S42" s="44"/>
      <c r="T42" s="45"/>
      <c r="U42" s="53">
        <f>(K42*4+L42*3+M42*2+N42*1)</f>
        <v>0</v>
      </c>
      <c r="V42" s="54">
        <f>U42-U44</f>
        <v>-297.5</v>
      </c>
      <c r="W42" s="35">
        <f t="shared" si="0"/>
        <v>-297.5</v>
      </c>
    </row>
    <row r="43" spans="2:23" ht="13.15" customHeight="1" x14ac:dyDescent="0.15">
      <c r="B43" s="67"/>
      <c r="C43" s="72"/>
      <c r="D43" s="73"/>
      <c r="E43" s="73"/>
      <c r="F43" s="73"/>
      <c r="G43" s="73"/>
      <c r="H43" s="73"/>
      <c r="I43" s="73"/>
      <c r="J43" s="74"/>
      <c r="K43" s="46">
        <v>28.6</v>
      </c>
      <c r="L43" s="46">
        <v>46.2</v>
      </c>
      <c r="M43" s="46">
        <v>20.399999999999999</v>
      </c>
      <c r="N43" s="46">
        <v>4.7</v>
      </c>
      <c r="O43" s="46"/>
      <c r="P43" s="46"/>
      <c r="Q43" s="46"/>
      <c r="R43" s="46"/>
      <c r="S43" s="46">
        <v>0.1</v>
      </c>
      <c r="T43" s="46">
        <v>0</v>
      </c>
      <c r="U43" s="55">
        <f>(K43*4+L43*3+M43*2+N43*1)</f>
        <v>298.5</v>
      </c>
      <c r="V43" s="54">
        <f>U43-U44</f>
        <v>1</v>
      </c>
      <c r="W43" s="35">
        <f t="shared" si="0"/>
        <v>1</v>
      </c>
    </row>
    <row r="44" spans="2:23" ht="13.15" customHeight="1" thickBot="1" x14ac:dyDescent="0.2">
      <c r="B44" s="68"/>
      <c r="C44" s="75"/>
      <c r="D44" s="76"/>
      <c r="E44" s="76"/>
      <c r="F44" s="76"/>
      <c r="G44" s="76"/>
      <c r="H44" s="76"/>
      <c r="I44" s="76"/>
      <c r="J44" s="77"/>
      <c r="K44" s="48">
        <v>27.3</v>
      </c>
      <c r="L44" s="48">
        <v>47.5</v>
      </c>
      <c r="M44" s="48">
        <v>20.6</v>
      </c>
      <c r="N44" s="48">
        <v>4.5999999999999996</v>
      </c>
      <c r="O44" s="48"/>
      <c r="P44" s="48"/>
      <c r="Q44" s="48"/>
      <c r="R44" s="48"/>
      <c r="S44" s="48">
        <v>0</v>
      </c>
      <c r="T44" s="48">
        <v>0</v>
      </c>
      <c r="U44" s="56">
        <f>(K44*4+L44*3+M44*2+N44*1)</f>
        <v>297.5</v>
      </c>
      <c r="V44" s="57"/>
      <c r="W44" s="39">
        <f t="shared" si="0"/>
        <v>0</v>
      </c>
    </row>
    <row r="45" spans="2:23" ht="12.6" customHeight="1" x14ac:dyDescent="0.15">
      <c r="B45" s="66" t="s">
        <v>34</v>
      </c>
      <c r="C45" s="69" t="s">
        <v>35</v>
      </c>
      <c r="D45" s="70"/>
      <c r="E45" s="70"/>
      <c r="F45" s="70"/>
      <c r="G45" s="70"/>
      <c r="H45" s="70"/>
      <c r="I45" s="70"/>
      <c r="J45" s="71"/>
      <c r="K45" s="40"/>
      <c r="L45" s="41"/>
      <c r="M45" s="41"/>
      <c r="N45" s="41"/>
      <c r="O45" s="41"/>
      <c r="P45" s="41"/>
      <c r="Q45" s="41"/>
      <c r="R45" s="41"/>
      <c r="S45" s="41"/>
      <c r="T45" s="42"/>
      <c r="U45" s="51"/>
      <c r="V45" s="58"/>
      <c r="W45" s="38">
        <f t="shared" si="0"/>
        <v>0</v>
      </c>
    </row>
    <row r="46" spans="2:23" ht="12.6" customHeight="1" thickBot="1" x14ac:dyDescent="0.2">
      <c r="B46" s="67"/>
      <c r="C46" s="72"/>
      <c r="D46" s="73"/>
      <c r="E46" s="73"/>
      <c r="F46" s="73"/>
      <c r="G46" s="73"/>
      <c r="H46" s="73"/>
      <c r="I46" s="73"/>
      <c r="J46" s="74"/>
      <c r="K46" s="43"/>
      <c r="L46" s="44"/>
      <c r="M46" s="44"/>
      <c r="N46" s="44"/>
      <c r="O46" s="44"/>
      <c r="P46" s="44"/>
      <c r="Q46" s="44"/>
      <c r="R46" s="44"/>
      <c r="S46" s="44"/>
      <c r="T46" s="45"/>
      <c r="U46" s="53">
        <f>(K46*4+L46*3+M46*2+N46*1)</f>
        <v>0</v>
      </c>
      <c r="V46" s="54">
        <f>U46-U48</f>
        <v>-344.59999999999997</v>
      </c>
      <c r="W46" s="35">
        <f t="shared" si="0"/>
        <v>-344.59999999999997</v>
      </c>
    </row>
    <row r="47" spans="2:23" ht="13.15" customHeight="1" x14ac:dyDescent="0.15">
      <c r="B47" s="67"/>
      <c r="C47" s="72"/>
      <c r="D47" s="73"/>
      <c r="E47" s="73"/>
      <c r="F47" s="73"/>
      <c r="G47" s="73"/>
      <c r="H47" s="73"/>
      <c r="I47" s="73"/>
      <c r="J47" s="74"/>
      <c r="K47" s="46">
        <v>56</v>
      </c>
      <c r="L47" s="46">
        <v>36</v>
      </c>
      <c r="M47" s="46">
        <v>6.7</v>
      </c>
      <c r="N47" s="46">
        <v>1.1000000000000001</v>
      </c>
      <c r="O47" s="46"/>
      <c r="P47" s="46"/>
      <c r="Q47" s="46"/>
      <c r="R47" s="46"/>
      <c r="S47" s="46">
        <v>0.1</v>
      </c>
      <c r="T47" s="46">
        <v>0</v>
      </c>
      <c r="U47" s="55">
        <f>(K47*4+L47*3+M47*2+N47*1)</f>
        <v>346.5</v>
      </c>
      <c r="V47" s="54">
        <f>U47-U48</f>
        <v>1.9000000000000341</v>
      </c>
      <c r="W47" s="35">
        <f t="shared" si="0"/>
        <v>1.9000000000000341</v>
      </c>
    </row>
    <row r="48" spans="2:23" ht="13.15" customHeight="1" thickBot="1" x14ac:dyDescent="0.2">
      <c r="B48" s="68"/>
      <c r="C48" s="75"/>
      <c r="D48" s="76"/>
      <c r="E48" s="76"/>
      <c r="F48" s="76"/>
      <c r="G48" s="76"/>
      <c r="H48" s="76"/>
      <c r="I48" s="76"/>
      <c r="J48" s="77"/>
      <c r="K48" s="48">
        <v>54.3</v>
      </c>
      <c r="L48" s="48">
        <v>37.4</v>
      </c>
      <c r="M48" s="48">
        <v>7</v>
      </c>
      <c r="N48" s="48">
        <v>1.2</v>
      </c>
      <c r="O48" s="48"/>
      <c r="P48" s="48"/>
      <c r="Q48" s="48"/>
      <c r="R48" s="48"/>
      <c r="S48" s="48">
        <v>0.1</v>
      </c>
      <c r="T48" s="48">
        <v>0</v>
      </c>
      <c r="U48" s="56">
        <f>(K48*4+L48*3+M48*2+N48*1)</f>
        <v>344.59999999999997</v>
      </c>
      <c r="V48" s="57"/>
      <c r="W48" s="39">
        <f t="shared" si="0"/>
        <v>0</v>
      </c>
    </row>
    <row r="49" spans="2:23" ht="12.6" customHeight="1" x14ac:dyDescent="0.15">
      <c r="B49" s="66" t="s">
        <v>36</v>
      </c>
      <c r="C49" s="69" t="s">
        <v>37</v>
      </c>
      <c r="D49" s="70"/>
      <c r="E49" s="70"/>
      <c r="F49" s="70"/>
      <c r="G49" s="70"/>
      <c r="H49" s="70"/>
      <c r="I49" s="70"/>
      <c r="J49" s="71"/>
      <c r="K49" s="40"/>
      <c r="L49" s="41"/>
      <c r="M49" s="41"/>
      <c r="N49" s="41"/>
      <c r="O49" s="41"/>
      <c r="P49" s="41"/>
      <c r="Q49" s="41"/>
      <c r="R49" s="41"/>
      <c r="S49" s="41"/>
      <c r="T49" s="42"/>
      <c r="U49" s="51"/>
      <c r="V49" s="58"/>
      <c r="W49" s="38">
        <f t="shared" si="0"/>
        <v>0</v>
      </c>
    </row>
    <row r="50" spans="2:23" ht="12.6" customHeight="1" thickBot="1" x14ac:dyDescent="0.2">
      <c r="B50" s="67"/>
      <c r="C50" s="72"/>
      <c r="D50" s="73"/>
      <c r="E50" s="73"/>
      <c r="F50" s="73"/>
      <c r="G50" s="73"/>
      <c r="H50" s="73"/>
      <c r="I50" s="73"/>
      <c r="J50" s="74"/>
      <c r="K50" s="43"/>
      <c r="L50" s="44"/>
      <c r="M50" s="44"/>
      <c r="N50" s="44"/>
      <c r="O50" s="44"/>
      <c r="P50" s="44"/>
      <c r="Q50" s="44"/>
      <c r="R50" s="44"/>
      <c r="S50" s="44"/>
      <c r="T50" s="45"/>
      <c r="U50" s="53">
        <f>(K50*4+L50*3+M50*2+N50*1)</f>
        <v>0</v>
      </c>
      <c r="V50" s="54">
        <f>U50-U52</f>
        <v>-351.5</v>
      </c>
      <c r="W50" s="35">
        <f t="shared" si="0"/>
        <v>-351.5</v>
      </c>
    </row>
    <row r="51" spans="2:23" ht="13.15" customHeight="1" x14ac:dyDescent="0.15">
      <c r="B51" s="67"/>
      <c r="C51" s="72"/>
      <c r="D51" s="73"/>
      <c r="E51" s="73"/>
      <c r="F51" s="73"/>
      <c r="G51" s="73"/>
      <c r="H51" s="73"/>
      <c r="I51" s="73"/>
      <c r="J51" s="74"/>
      <c r="K51" s="46">
        <v>69.599999999999994</v>
      </c>
      <c r="L51" s="46">
        <v>16</v>
      </c>
      <c r="M51" s="46">
        <v>8.1999999999999993</v>
      </c>
      <c r="N51" s="46">
        <v>6.1</v>
      </c>
      <c r="O51" s="46"/>
      <c r="P51" s="46"/>
      <c r="Q51" s="46"/>
      <c r="R51" s="46"/>
      <c r="S51" s="46">
        <v>0.1</v>
      </c>
      <c r="T51" s="46">
        <v>0.1</v>
      </c>
      <c r="U51" s="55">
        <f>(K51*4+L51*3+M51*2+N51*1)</f>
        <v>348.9</v>
      </c>
      <c r="V51" s="54">
        <f>U51-U52</f>
        <v>-2.6000000000000227</v>
      </c>
      <c r="W51" s="35">
        <f t="shared" si="0"/>
        <v>-2.6000000000000227</v>
      </c>
    </row>
    <row r="52" spans="2:23" ht="13.15" customHeight="1" thickBot="1" x14ac:dyDescent="0.2">
      <c r="B52" s="68"/>
      <c r="C52" s="75"/>
      <c r="D52" s="76"/>
      <c r="E52" s="76"/>
      <c r="F52" s="76"/>
      <c r="G52" s="76"/>
      <c r="H52" s="76"/>
      <c r="I52" s="76"/>
      <c r="J52" s="77"/>
      <c r="K52" s="48">
        <v>70.7</v>
      </c>
      <c r="L52" s="48">
        <v>16</v>
      </c>
      <c r="M52" s="48">
        <v>7.6</v>
      </c>
      <c r="N52" s="48">
        <v>5.5</v>
      </c>
      <c r="O52" s="48"/>
      <c r="P52" s="48"/>
      <c r="Q52" s="48"/>
      <c r="R52" s="48"/>
      <c r="S52" s="48">
        <v>0.1</v>
      </c>
      <c r="T52" s="48">
        <v>0.1</v>
      </c>
      <c r="U52" s="56">
        <f>(K52*4+L52*3+M52*2+N52*1)</f>
        <v>351.5</v>
      </c>
      <c r="V52" s="57"/>
      <c r="W52" s="39">
        <f t="shared" si="0"/>
        <v>0</v>
      </c>
    </row>
    <row r="53" spans="2:23" ht="12.6" customHeight="1" x14ac:dyDescent="0.15">
      <c r="B53" s="66" t="s">
        <v>38</v>
      </c>
      <c r="C53" s="69" t="s">
        <v>39</v>
      </c>
      <c r="D53" s="70"/>
      <c r="E53" s="70"/>
      <c r="F53" s="70"/>
      <c r="G53" s="70"/>
      <c r="H53" s="70"/>
      <c r="I53" s="70"/>
      <c r="J53" s="71"/>
      <c r="K53" s="40"/>
      <c r="L53" s="41"/>
      <c r="M53" s="41"/>
      <c r="N53" s="41"/>
      <c r="O53" s="41"/>
      <c r="P53" s="41"/>
      <c r="Q53" s="41"/>
      <c r="R53" s="41"/>
      <c r="S53" s="41"/>
      <c r="T53" s="42"/>
      <c r="U53" s="51"/>
      <c r="V53" s="58"/>
      <c r="W53" s="38">
        <f t="shared" si="0"/>
        <v>0</v>
      </c>
    </row>
    <row r="54" spans="2:23" ht="12.6" customHeight="1" thickBot="1" x14ac:dyDescent="0.2">
      <c r="B54" s="67"/>
      <c r="C54" s="72"/>
      <c r="D54" s="73"/>
      <c r="E54" s="73"/>
      <c r="F54" s="73"/>
      <c r="G54" s="73"/>
      <c r="H54" s="73"/>
      <c r="I54" s="73"/>
      <c r="J54" s="74"/>
      <c r="K54" s="43"/>
      <c r="L54" s="44"/>
      <c r="M54" s="44"/>
      <c r="N54" s="44"/>
      <c r="O54" s="44"/>
      <c r="P54" s="44"/>
      <c r="Q54" s="44"/>
      <c r="R54" s="44"/>
      <c r="S54" s="44"/>
      <c r="T54" s="45"/>
      <c r="U54" s="53">
        <f>(K54*1+L54*2+M54*3+N54*4+O54*5+P54*6)</f>
        <v>0</v>
      </c>
      <c r="V54" s="54">
        <f>U54-U56</f>
        <v>-296.10000000000002</v>
      </c>
      <c r="W54" s="35">
        <f t="shared" si="0"/>
        <v>-296.10000000000002</v>
      </c>
    </row>
    <row r="55" spans="2:23" ht="13.15" customHeight="1" x14ac:dyDescent="0.15">
      <c r="B55" s="67"/>
      <c r="C55" s="72"/>
      <c r="D55" s="73"/>
      <c r="E55" s="73"/>
      <c r="F55" s="73"/>
      <c r="G55" s="73"/>
      <c r="H55" s="73"/>
      <c r="I55" s="73"/>
      <c r="J55" s="74"/>
      <c r="K55" s="46">
        <v>19.7</v>
      </c>
      <c r="L55" s="46">
        <v>18.2</v>
      </c>
      <c r="M55" s="46">
        <v>24.2</v>
      </c>
      <c r="N55" s="46">
        <v>24.6</v>
      </c>
      <c r="O55" s="46">
        <v>11.9</v>
      </c>
      <c r="P55" s="46">
        <v>1.2</v>
      </c>
      <c r="Q55" s="46"/>
      <c r="R55" s="46"/>
      <c r="S55" s="46">
        <v>0.1</v>
      </c>
      <c r="T55" s="46">
        <v>0</v>
      </c>
      <c r="U55" s="55">
        <f>(K55*1+L55*2+M55*3+N55*4+O55*5+P55*6)</f>
        <v>293.8</v>
      </c>
      <c r="V55" s="54">
        <f>U55-U56</f>
        <v>-2.3000000000000114</v>
      </c>
      <c r="W55" s="35">
        <f t="shared" si="0"/>
        <v>-2.3000000000000114</v>
      </c>
    </row>
    <row r="56" spans="2:23" ht="13.15" customHeight="1" thickBot="1" x14ac:dyDescent="0.2">
      <c r="B56" s="68"/>
      <c r="C56" s="75"/>
      <c r="D56" s="76"/>
      <c r="E56" s="76"/>
      <c r="F56" s="76"/>
      <c r="G56" s="76"/>
      <c r="H56" s="76"/>
      <c r="I56" s="76"/>
      <c r="J56" s="77"/>
      <c r="K56" s="48">
        <v>19.8</v>
      </c>
      <c r="L56" s="48">
        <v>18.2</v>
      </c>
      <c r="M56" s="48">
        <v>23.3</v>
      </c>
      <c r="N56" s="48">
        <v>24.5</v>
      </c>
      <c r="O56" s="48">
        <v>12.6</v>
      </c>
      <c r="P56" s="48">
        <v>1.5</v>
      </c>
      <c r="Q56" s="48"/>
      <c r="R56" s="48"/>
      <c r="S56" s="48">
        <v>0.1</v>
      </c>
      <c r="T56" s="48">
        <v>0</v>
      </c>
      <c r="U56" s="56">
        <f>(K56*1+L56*2+M56*3+N56*4+O56*5+P56*6)</f>
        <v>296.10000000000002</v>
      </c>
      <c r="V56" s="57"/>
      <c r="W56" s="39">
        <f t="shared" si="0"/>
        <v>0</v>
      </c>
    </row>
    <row r="57" spans="2:23" ht="12.6" customHeight="1" x14ac:dyDescent="0.15">
      <c r="B57" s="66" t="s">
        <v>40</v>
      </c>
      <c r="C57" s="69" t="s">
        <v>41</v>
      </c>
      <c r="D57" s="70"/>
      <c r="E57" s="70"/>
      <c r="F57" s="70"/>
      <c r="G57" s="70"/>
      <c r="H57" s="70"/>
      <c r="I57" s="70"/>
      <c r="J57" s="71"/>
      <c r="K57" s="40"/>
      <c r="L57" s="41"/>
      <c r="M57" s="41"/>
      <c r="N57" s="41"/>
      <c r="O57" s="41"/>
      <c r="P57" s="41"/>
      <c r="Q57" s="41"/>
      <c r="R57" s="41"/>
      <c r="S57" s="41"/>
      <c r="T57" s="42"/>
      <c r="U57" s="51"/>
      <c r="V57" s="58"/>
      <c r="W57" s="38">
        <f t="shared" si="0"/>
        <v>0</v>
      </c>
    </row>
    <row r="58" spans="2:23" ht="12.6" customHeight="1" thickBot="1" x14ac:dyDescent="0.2">
      <c r="B58" s="67"/>
      <c r="C58" s="72"/>
      <c r="D58" s="73"/>
      <c r="E58" s="73"/>
      <c r="F58" s="73"/>
      <c r="G58" s="73"/>
      <c r="H58" s="73"/>
      <c r="I58" s="73"/>
      <c r="J58" s="74"/>
      <c r="K58" s="43"/>
      <c r="L58" s="44"/>
      <c r="M58" s="44"/>
      <c r="N58" s="44"/>
      <c r="O58" s="44"/>
      <c r="P58" s="44"/>
      <c r="Q58" s="44"/>
      <c r="R58" s="44"/>
      <c r="S58" s="44"/>
      <c r="T58" s="45"/>
      <c r="U58" s="53">
        <f>(K58*1+L58*2+M58*3+N58*4+O58*5+P58*6)</f>
        <v>0</v>
      </c>
      <c r="V58" s="54">
        <f>U58-U60</f>
        <v>-402</v>
      </c>
      <c r="W58" s="35">
        <f t="shared" si="0"/>
        <v>-402</v>
      </c>
    </row>
    <row r="59" spans="2:23" ht="13.15" customHeight="1" x14ac:dyDescent="0.15">
      <c r="B59" s="67"/>
      <c r="C59" s="72"/>
      <c r="D59" s="73"/>
      <c r="E59" s="73"/>
      <c r="F59" s="73"/>
      <c r="G59" s="73"/>
      <c r="H59" s="73"/>
      <c r="I59" s="73"/>
      <c r="J59" s="74"/>
      <c r="K59" s="46">
        <v>8.9</v>
      </c>
      <c r="L59" s="46">
        <v>8.1999999999999993</v>
      </c>
      <c r="M59" s="46">
        <v>13.5</v>
      </c>
      <c r="N59" s="46">
        <v>23.9</v>
      </c>
      <c r="O59" s="46">
        <v>32.1</v>
      </c>
      <c r="P59" s="46">
        <v>13.2</v>
      </c>
      <c r="Q59" s="46"/>
      <c r="R59" s="46"/>
      <c r="S59" s="46">
        <v>0.1</v>
      </c>
      <c r="T59" s="46">
        <v>0</v>
      </c>
      <c r="U59" s="55">
        <f t="shared" ref="U59:U60" si="1">(K59*1+L59*2+M59*3+N59*4+O59*5+P59*6)</f>
        <v>401.09999999999997</v>
      </c>
      <c r="V59" s="54">
        <f>U59-U60</f>
        <v>-0.90000000000003411</v>
      </c>
      <c r="W59" s="35">
        <f t="shared" si="0"/>
        <v>-0.90000000000003411</v>
      </c>
    </row>
    <row r="60" spans="2:23" ht="13.15" customHeight="1" thickBot="1" x14ac:dyDescent="0.2">
      <c r="B60" s="68"/>
      <c r="C60" s="75"/>
      <c r="D60" s="76"/>
      <c r="E60" s="76"/>
      <c r="F60" s="76"/>
      <c r="G60" s="76"/>
      <c r="H60" s="76"/>
      <c r="I60" s="76"/>
      <c r="J60" s="77"/>
      <c r="K60" s="48">
        <v>8.9</v>
      </c>
      <c r="L60" s="48">
        <v>8.1</v>
      </c>
      <c r="M60" s="48">
        <v>13.3</v>
      </c>
      <c r="N60" s="48">
        <v>24.4</v>
      </c>
      <c r="O60" s="48">
        <v>31.8</v>
      </c>
      <c r="P60" s="48">
        <v>13.4</v>
      </c>
      <c r="Q60" s="48"/>
      <c r="R60" s="48"/>
      <c r="S60" s="48">
        <v>0.1</v>
      </c>
      <c r="T60" s="48">
        <v>0</v>
      </c>
      <c r="U60" s="56">
        <f t="shared" si="1"/>
        <v>402</v>
      </c>
      <c r="V60" s="57"/>
      <c r="W60" s="39">
        <f t="shared" si="0"/>
        <v>0</v>
      </c>
    </row>
    <row r="61" spans="2:23" ht="12.6" customHeight="1" x14ac:dyDescent="0.15">
      <c r="B61" s="66" t="s">
        <v>42</v>
      </c>
      <c r="C61" s="69" t="s">
        <v>43</v>
      </c>
      <c r="D61" s="70"/>
      <c r="E61" s="70"/>
      <c r="F61" s="70"/>
      <c r="G61" s="70"/>
      <c r="H61" s="70"/>
      <c r="I61" s="70"/>
      <c r="J61" s="71"/>
      <c r="K61" s="40"/>
      <c r="L61" s="41"/>
      <c r="M61" s="41"/>
      <c r="N61" s="41"/>
      <c r="O61" s="41"/>
      <c r="P61" s="41"/>
      <c r="Q61" s="41"/>
      <c r="R61" s="41"/>
      <c r="S61" s="41"/>
      <c r="T61" s="42"/>
      <c r="U61" s="51"/>
      <c r="V61" s="58"/>
      <c r="W61" s="38">
        <f t="shared" si="0"/>
        <v>0</v>
      </c>
    </row>
    <row r="62" spans="2:23" ht="12.6" customHeight="1" thickBot="1" x14ac:dyDescent="0.2">
      <c r="B62" s="67"/>
      <c r="C62" s="72"/>
      <c r="D62" s="73"/>
      <c r="E62" s="73"/>
      <c r="F62" s="73"/>
      <c r="G62" s="73"/>
      <c r="H62" s="73"/>
      <c r="I62" s="73"/>
      <c r="J62" s="74"/>
      <c r="K62" s="43"/>
      <c r="L62" s="44"/>
      <c r="M62" s="44"/>
      <c r="N62" s="44"/>
      <c r="O62" s="44"/>
      <c r="P62" s="44"/>
      <c r="Q62" s="44"/>
      <c r="R62" s="44"/>
      <c r="S62" s="44"/>
      <c r="T62" s="45"/>
      <c r="U62" s="53">
        <f>(K62*1+L62*2+M62*3+N62*4+O62*5+P62*6+Q62*7)</f>
        <v>0</v>
      </c>
      <c r="V62" s="54">
        <f>U62-U64</f>
        <v>-589.29999999999995</v>
      </c>
      <c r="W62" s="35">
        <f t="shared" si="0"/>
        <v>-589.29999999999995</v>
      </c>
    </row>
    <row r="63" spans="2:23" ht="13.15" customHeight="1" x14ac:dyDescent="0.15">
      <c r="B63" s="67"/>
      <c r="C63" s="72"/>
      <c r="D63" s="73"/>
      <c r="E63" s="73"/>
      <c r="F63" s="73"/>
      <c r="G63" s="73"/>
      <c r="H63" s="73"/>
      <c r="I63" s="73"/>
      <c r="J63" s="74"/>
      <c r="K63" s="46">
        <v>2.4</v>
      </c>
      <c r="L63" s="46">
        <v>2.4</v>
      </c>
      <c r="M63" s="46">
        <v>3.8</v>
      </c>
      <c r="N63" s="46">
        <v>6.4</v>
      </c>
      <c r="O63" s="46">
        <v>9.8000000000000007</v>
      </c>
      <c r="P63" s="46">
        <v>25.1</v>
      </c>
      <c r="Q63" s="46">
        <v>49.8</v>
      </c>
      <c r="R63" s="46"/>
      <c r="S63" s="46">
        <v>0.1</v>
      </c>
      <c r="T63" s="46">
        <v>0</v>
      </c>
      <c r="U63" s="55">
        <f>(K63*1+L63*2+M63*3+N63*4+O63*5+P63*6+Q63*7)</f>
        <v>592.4</v>
      </c>
      <c r="V63" s="54">
        <f>U63-U64</f>
        <v>3.1000000000000227</v>
      </c>
      <c r="W63" s="35">
        <f t="shared" si="0"/>
        <v>3.1000000000000227</v>
      </c>
    </row>
    <row r="64" spans="2:23" ht="13.15" customHeight="1" thickBot="1" x14ac:dyDescent="0.2">
      <c r="B64" s="68"/>
      <c r="C64" s="75"/>
      <c r="D64" s="76"/>
      <c r="E64" s="76"/>
      <c r="F64" s="76"/>
      <c r="G64" s="76"/>
      <c r="H64" s="76"/>
      <c r="I64" s="76"/>
      <c r="J64" s="77"/>
      <c r="K64" s="48">
        <v>2.7</v>
      </c>
      <c r="L64" s="48">
        <v>2.2999999999999998</v>
      </c>
      <c r="M64" s="48">
        <v>3.7</v>
      </c>
      <c r="N64" s="48">
        <v>6.4</v>
      </c>
      <c r="O64" s="48">
        <v>10.4</v>
      </c>
      <c r="P64" s="48">
        <v>28.2</v>
      </c>
      <c r="Q64" s="48">
        <v>46.3</v>
      </c>
      <c r="R64" s="48"/>
      <c r="S64" s="48">
        <v>0.1</v>
      </c>
      <c r="T64" s="48">
        <v>0</v>
      </c>
      <c r="U64" s="56">
        <f>(K64*1+L64*2+M64*3+N64*4+O64*5+P64*6+Q64*7)</f>
        <v>589.29999999999995</v>
      </c>
      <c r="V64" s="57"/>
      <c r="W64" s="39">
        <f t="shared" si="0"/>
        <v>0</v>
      </c>
    </row>
    <row r="65" spans="2:23" ht="12.6" customHeight="1" x14ac:dyDescent="0.15">
      <c r="B65" s="66" t="s">
        <v>44</v>
      </c>
      <c r="C65" s="69" t="s">
        <v>45</v>
      </c>
      <c r="D65" s="70"/>
      <c r="E65" s="70"/>
      <c r="F65" s="70"/>
      <c r="G65" s="70"/>
      <c r="H65" s="70"/>
      <c r="I65" s="70"/>
      <c r="J65" s="71"/>
      <c r="K65" s="40"/>
      <c r="L65" s="41"/>
      <c r="M65" s="41"/>
      <c r="N65" s="41"/>
      <c r="O65" s="41"/>
      <c r="P65" s="41"/>
      <c r="Q65" s="41"/>
      <c r="R65" s="41"/>
      <c r="S65" s="41"/>
      <c r="T65" s="42"/>
      <c r="U65" s="51"/>
      <c r="V65" s="58"/>
      <c r="W65" s="38">
        <f t="shared" si="0"/>
        <v>0</v>
      </c>
    </row>
    <row r="66" spans="2:23" ht="12.6" customHeight="1" thickBot="1" x14ac:dyDescent="0.2">
      <c r="B66" s="67"/>
      <c r="C66" s="72"/>
      <c r="D66" s="73"/>
      <c r="E66" s="73"/>
      <c r="F66" s="73"/>
      <c r="G66" s="73"/>
      <c r="H66" s="73"/>
      <c r="I66" s="73"/>
      <c r="J66" s="74"/>
      <c r="K66" s="43"/>
      <c r="L66" s="44"/>
      <c r="M66" s="44"/>
      <c r="N66" s="44"/>
      <c r="O66" s="44"/>
      <c r="P66" s="44"/>
      <c r="Q66" s="44"/>
      <c r="R66" s="44"/>
      <c r="S66" s="44"/>
      <c r="T66" s="45"/>
      <c r="U66" s="53">
        <f>(K66*6+L66*5+M66*4+N66*3+O66*2+P66*1)</f>
        <v>0</v>
      </c>
      <c r="V66" s="54">
        <f>U66-U68</f>
        <v>-382.8</v>
      </c>
      <c r="W66" s="35">
        <f t="shared" si="0"/>
        <v>-382.8</v>
      </c>
    </row>
    <row r="67" spans="2:23" ht="13.15" customHeight="1" x14ac:dyDescent="0.15">
      <c r="B67" s="67"/>
      <c r="C67" s="72"/>
      <c r="D67" s="73"/>
      <c r="E67" s="73"/>
      <c r="F67" s="73"/>
      <c r="G67" s="73"/>
      <c r="H67" s="73"/>
      <c r="I67" s="73"/>
      <c r="J67" s="74"/>
      <c r="K67" s="46">
        <v>9.9</v>
      </c>
      <c r="L67" s="46">
        <v>15.3</v>
      </c>
      <c r="M67" s="46">
        <v>39.799999999999997</v>
      </c>
      <c r="N67" s="46">
        <v>24.8</v>
      </c>
      <c r="O67" s="46">
        <v>7.8</v>
      </c>
      <c r="P67" s="46">
        <v>2.2999999999999998</v>
      </c>
      <c r="Q67" s="46"/>
      <c r="R67" s="46"/>
      <c r="S67" s="46">
        <v>0.1</v>
      </c>
      <c r="T67" s="46">
        <v>0</v>
      </c>
      <c r="U67" s="55">
        <f>(K67*6+L67*5+M67*4+N67*3+O67*2+P67*1)</f>
        <v>387.40000000000003</v>
      </c>
      <c r="V67" s="54">
        <f>U67-U68</f>
        <v>4.6000000000000227</v>
      </c>
      <c r="W67" s="35">
        <f t="shared" si="0"/>
        <v>4.6000000000000227</v>
      </c>
    </row>
    <row r="68" spans="2:23" ht="13.15" customHeight="1" thickBot="1" x14ac:dyDescent="0.2">
      <c r="B68" s="68"/>
      <c r="C68" s="75"/>
      <c r="D68" s="76"/>
      <c r="E68" s="76"/>
      <c r="F68" s="76"/>
      <c r="G68" s="76"/>
      <c r="H68" s="76"/>
      <c r="I68" s="76"/>
      <c r="J68" s="77"/>
      <c r="K68" s="48">
        <v>11.2</v>
      </c>
      <c r="L68" s="48">
        <v>14.6</v>
      </c>
      <c r="M68" s="48">
        <v>36.200000000000003</v>
      </c>
      <c r="N68" s="48">
        <v>25.2</v>
      </c>
      <c r="O68" s="48">
        <v>9.5</v>
      </c>
      <c r="P68" s="48">
        <v>3.2</v>
      </c>
      <c r="Q68" s="48"/>
      <c r="R68" s="48"/>
      <c r="S68" s="48">
        <v>0.1</v>
      </c>
      <c r="T68" s="48">
        <v>0</v>
      </c>
      <c r="U68" s="56">
        <f>(K68*6+L68*5+M68*4+N68*3+O68*2+P68*1)</f>
        <v>382.8</v>
      </c>
      <c r="V68" s="57"/>
      <c r="W68" s="39">
        <f t="shared" si="0"/>
        <v>0</v>
      </c>
    </row>
    <row r="69" spans="2:23" ht="12.6" customHeight="1" x14ac:dyDescent="0.15">
      <c r="B69" s="66" t="s">
        <v>46</v>
      </c>
      <c r="C69" s="69" t="s">
        <v>47</v>
      </c>
      <c r="D69" s="70"/>
      <c r="E69" s="70"/>
      <c r="F69" s="70"/>
      <c r="G69" s="70"/>
      <c r="H69" s="70"/>
      <c r="I69" s="70"/>
      <c r="J69" s="71"/>
      <c r="K69" s="40"/>
      <c r="L69" s="41"/>
      <c r="M69" s="41"/>
      <c r="N69" s="41"/>
      <c r="O69" s="41"/>
      <c r="P69" s="41"/>
      <c r="Q69" s="41"/>
      <c r="R69" s="41"/>
      <c r="S69" s="41"/>
      <c r="T69" s="42"/>
      <c r="U69" s="51"/>
      <c r="V69" s="58"/>
      <c r="W69" s="38">
        <f t="shared" si="0"/>
        <v>0</v>
      </c>
    </row>
    <row r="70" spans="2:23" ht="12.6" customHeight="1" thickBot="1" x14ac:dyDescent="0.2">
      <c r="B70" s="67"/>
      <c r="C70" s="72"/>
      <c r="D70" s="73"/>
      <c r="E70" s="73"/>
      <c r="F70" s="73"/>
      <c r="G70" s="73"/>
      <c r="H70" s="73"/>
      <c r="I70" s="73"/>
      <c r="J70" s="74"/>
      <c r="K70" s="43"/>
      <c r="L70" s="44"/>
      <c r="M70" s="44"/>
      <c r="N70" s="44"/>
      <c r="O70" s="44"/>
      <c r="P70" s="44"/>
      <c r="Q70" s="44"/>
      <c r="R70" s="44"/>
      <c r="S70" s="44"/>
      <c r="T70" s="45"/>
      <c r="U70" s="53">
        <f>(K70*6+L70*5+M70*4+N70*3+O70*2+P70*1)</f>
        <v>0</v>
      </c>
      <c r="V70" s="54">
        <f>U70-U72</f>
        <v>-287</v>
      </c>
      <c r="W70" s="35">
        <f t="shared" si="0"/>
        <v>-287</v>
      </c>
    </row>
    <row r="71" spans="2:23" ht="13.15" customHeight="1" x14ac:dyDescent="0.15">
      <c r="B71" s="67"/>
      <c r="C71" s="72"/>
      <c r="D71" s="73"/>
      <c r="E71" s="73"/>
      <c r="F71" s="73"/>
      <c r="G71" s="73"/>
      <c r="H71" s="73"/>
      <c r="I71" s="73"/>
      <c r="J71" s="74"/>
      <c r="K71" s="46">
        <v>5.3</v>
      </c>
      <c r="L71" s="46">
        <v>5.0999999999999996</v>
      </c>
      <c r="M71" s="46">
        <v>12.3</v>
      </c>
      <c r="N71" s="46">
        <v>32</v>
      </c>
      <c r="O71" s="46">
        <v>35.200000000000003</v>
      </c>
      <c r="P71" s="46">
        <v>10</v>
      </c>
      <c r="Q71" s="46"/>
      <c r="R71" s="46"/>
      <c r="S71" s="46">
        <v>0.1</v>
      </c>
      <c r="T71" s="46">
        <v>0</v>
      </c>
      <c r="U71" s="55">
        <f>(K71*6+L71*5+M71*4+N71*3+O71*2+P71*1)</f>
        <v>282.89999999999998</v>
      </c>
      <c r="V71" s="54">
        <f>U71-U72</f>
        <v>-4.1000000000000227</v>
      </c>
      <c r="W71" s="35">
        <f t="shared" si="0"/>
        <v>-4.1000000000000227</v>
      </c>
    </row>
    <row r="72" spans="2:23" ht="13.15" customHeight="1" thickBot="1" x14ac:dyDescent="0.2">
      <c r="B72" s="68"/>
      <c r="C72" s="75"/>
      <c r="D72" s="76"/>
      <c r="E72" s="76"/>
      <c r="F72" s="76"/>
      <c r="G72" s="76"/>
      <c r="H72" s="76"/>
      <c r="I72" s="76"/>
      <c r="J72" s="77"/>
      <c r="K72" s="48">
        <v>6.4</v>
      </c>
      <c r="L72" s="48">
        <v>5.0999999999999996</v>
      </c>
      <c r="M72" s="48">
        <v>12.5</v>
      </c>
      <c r="N72" s="48">
        <v>31.9</v>
      </c>
      <c r="O72" s="48">
        <v>33.4</v>
      </c>
      <c r="P72" s="48">
        <v>10.6</v>
      </c>
      <c r="Q72" s="48"/>
      <c r="R72" s="48"/>
      <c r="S72" s="48">
        <v>0.1</v>
      </c>
      <c r="T72" s="48">
        <v>0</v>
      </c>
      <c r="U72" s="56">
        <f>(K72*6+L72*5+M72*4+N72*3+O72*2+P72*1)</f>
        <v>287</v>
      </c>
      <c r="V72" s="57"/>
      <c r="W72" s="39">
        <f t="shared" si="0"/>
        <v>0</v>
      </c>
    </row>
    <row r="73" spans="2:23" ht="12.6" customHeight="1" x14ac:dyDescent="0.15">
      <c r="B73" s="66" t="s">
        <v>48</v>
      </c>
      <c r="C73" s="69" t="s">
        <v>49</v>
      </c>
      <c r="D73" s="70"/>
      <c r="E73" s="70"/>
      <c r="F73" s="70"/>
      <c r="G73" s="70"/>
      <c r="H73" s="70"/>
      <c r="I73" s="70"/>
      <c r="J73" s="71"/>
      <c r="K73" s="40"/>
      <c r="L73" s="41"/>
      <c r="M73" s="41"/>
      <c r="N73" s="41"/>
      <c r="O73" s="41"/>
      <c r="P73" s="41"/>
      <c r="Q73" s="41"/>
      <c r="R73" s="41"/>
      <c r="S73" s="41"/>
      <c r="T73" s="42"/>
      <c r="U73" s="51"/>
      <c r="V73" s="58"/>
      <c r="W73" s="38">
        <f t="shared" si="0"/>
        <v>0</v>
      </c>
    </row>
    <row r="74" spans="2:23" ht="12.6" customHeight="1" thickBot="1" x14ac:dyDescent="0.2">
      <c r="B74" s="67"/>
      <c r="C74" s="72"/>
      <c r="D74" s="73"/>
      <c r="E74" s="73"/>
      <c r="F74" s="73"/>
      <c r="G74" s="73"/>
      <c r="H74" s="73"/>
      <c r="I74" s="73"/>
      <c r="J74" s="74"/>
      <c r="K74" s="43"/>
      <c r="L74" s="44"/>
      <c r="M74" s="44"/>
      <c r="N74" s="44"/>
      <c r="O74" s="44"/>
      <c r="P74" s="44"/>
      <c r="Q74" s="44"/>
      <c r="R74" s="44"/>
      <c r="S74" s="44"/>
      <c r="T74" s="45"/>
      <c r="U74" s="53">
        <f>(K74*5+L74*4+M74*3+N74*1+O74*1)</f>
        <v>0</v>
      </c>
      <c r="V74" s="54">
        <f>U74-U76</f>
        <v>-391.8</v>
      </c>
      <c r="W74" s="35">
        <f t="shared" si="0"/>
        <v>-391.8</v>
      </c>
    </row>
    <row r="75" spans="2:23" ht="13.15" customHeight="1" x14ac:dyDescent="0.15">
      <c r="B75" s="67"/>
      <c r="C75" s="72"/>
      <c r="D75" s="73"/>
      <c r="E75" s="73"/>
      <c r="F75" s="73"/>
      <c r="G75" s="73"/>
      <c r="H75" s="73"/>
      <c r="I75" s="73"/>
      <c r="J75" s="74"/>
      <c r="K75" s="46">
        <v>50.6</v>
      </c>
      <c r="L75" s="46">
        <v>23</v>
      </c>
      <c r="M75" s="46">
        <v>7.9</v>
      </c>
      <c r="N75" s="46">
        <v>9.8000000000000007</v>
      </c>
      <c r="O75" s="46">
        <v>8.4</v>
      </c>
      <c r="P75" s="46"/>
      <c r="Q75" s="46"/>
      <c r="R75" s="46"/>
      <c r="S75" s="46">
        <v>0.2</v>
      </c>
      <c r="T75" s="46">
        <v>0.1</v>
      </c>
      <c r="U75" s="55">
        <f>(K75*5+L75*4+M75*3+N75*1+O75*1)</f>
        <v>386.9</v>
      </c>
      <c r="V75" s="54">
        <f>U75-U76</f>
        <v>-4.9000000000000341</v>
      </c>
      <c r="W75" s="35">
        <f t="shared" si="0"/>
        <v>-4.9000000000000341</v>
      </c>
    </row>
    <row r="76" spans="2:23" ht="13.15" customHeight="1" thickBot="1" x14ac:dyDescent="0.2">
      <c r="B76" s="68"/>
      <c r="C76" s="75"/>
      <c r="D76" s="76"/>
      <c r="E76" s="76"/>
      <c r="F76" s="76"/>
      <c r="G76" s="76"/>
      <c r="H76" s="76"/>
      <c r="I76" s="76"/>
      <c r="J76" s="77"/>
      <c r="K76" s="48">
        <v>52.1</v>
      </c>
      <c r="L76" s="48">
        <v>22.8</v>
      </c>
      <c r="M76" s="48">
        <v>7.6</v>
      </c>
      <c r="N76" s="48">
        <v>9.1</v>
      </c>
      <c r="O76" s="48">
        <v>8.1999999999999993</v>
      </c>
      <c r="P76" s="48"/>
      <c r="Q76" s="48"/>
      <c r="R76" s="48"/>
      <c r="S76" s="48">
        <v>0.2</v>
      </c>
      <c r="T76" s="48">
        <v>0.1</v>
      </c>
      <c r="U76" s="56">
        <f>(K76*5+L76*4+M76*3+N76*1+O76*1)</f>
        <v>391.8</v>
      </c>
      <c r="V76" s="57"/>
      <c r="W76" s="39">
        <f t="shared" si="0"/>
        <v>0</v>
      </c>
    </row>
    <row r="77" spans="2:23" ht="12.6" customHeight="1" x14ac:dyDescent="0.15">
      <c r="B77" s="66" t="s">
        <v>50</v>
      </c>
      <c r="C77" s="69" t="s">
        <v>51</v>
      </c>
      <c r="D77" s="70"/>
      <c r="E77" s="70"/>
      <c r="F77" s="70"/>
      <c r="G77" s="70"/>
      <c r="H77" s="70"/>
      <c r="I77" s="70"/>
      <c r="J77" s="71"/>
      <c r="K77" s="40"/>
      <c r="L77" s="41"/>
      <c r="M77" s="41"/>
      <c r="N77" s="41"/>
      <c r="O77" s="41"/>
      <c r="P77" s="41"/>
      <c r="Q77" s="41"/>
      <c r="R77" s="41"/>
      <c r="S77" s="41"/>
      <c r="T77" s="42"/>
      <c r="U77" s="51"/>
      <c r="V77" s="58"/>
      <c r="W77" s="38">
        <f t="shared" si="0"/>
        <v>0</v>
      </c>
    </row>
    <row r="78" spans="2:23" ht="12.6" customHeight="1" thickBot="1" x14ac:dyDescent="0.2">
      <c r="B78" s="67"/>
      <c r="C78" s="72"/>
      <c r="D78" s="73"/>
      <c r="E78" s="73"/>
      <c r="F78" s="73"/>
      <c r="G78" s="73"/>
      <c r="H78" s="73"/>
      <c r="I78" s="73"/>
      <c r="J78" s="74"/>
      <c r="K78" s="43"/>
      <c r="L78" s="44"/>
      <c r="M78" s="44"/>
      <c r="N78" s="44"/>
      <c r="O78" s="44"/>
      <c r="P78" s="44"/>
      <c r="Q78" s="44"/>
      <c r="R78" s="44"/>
      <c r="S78" s="44"/>
      <c r="T78" s="45"/>
      <c r="U78" s="53">
        <f>(K78*6+L78*5+M78*4+N78*3+O78*2+P78*1)</f>
        <v>0</v>
      </c>
      <c r="V78" s="54">
        <f>U78-U80</f>
        <v>-309</v>
      </c>
      <c r="W78" s="35">
        <f t="shared" ref="W78:W141" si="2">V78</f>
        <v>-309</v>
      </c>
    </row>
    <row r="79" spans="2:23" ht="13.15" customHeight="1" x14ac:dyDescent="0.15">
      <c r="B79" s="67"/>
      <c r="C79" s="72"/>
      <c r="D79" s="73"/>
      <c r="E79" s="73"/>
      <c r="F79" s="73"/>
      <c r="G79" s="73"/>
      <c r="H79" s="73"/>
      <c r="I79" s="73"/>
      <c r="J79" s="74"/>
      <c r="K79" s="46">
        <v>8</v>
      </c>
      <c r="L79" s="46">
        <v>11</v>
      </c>
      <c r="M79" s="46">
        <v>20.100000000000001</v>
      </c>
      <c r="N79" s="46">
        <v>25.7</v>
      </c>
      <c r="O79" s="46">
        <v>16.8</v>
      </c>
      <c r="P79" s="46">
        <v>18.3</v>
      </c>
      <c r="Q79" s="46"/>
      <c r="R79" s="46"/>
      <c r="S79" s="46">
        <v>0.1</v>
      </c>
      <c r="T79" s="46">
        <v>0</v>
      </c>
      <c r="U79" s="55">
        <f>(K79*6+L79*5+M79*4+N79*3+O79*2+P79*1)</f>
        <v>312.40000000000003</v>
      </c>
      <c r="V79" s="54">
        <f>U79-U80</f>
        <v>3.4000000000000341</v>
      </c>
      <c r="W79" s="35">
        <f t="shared" si="2"/>
        <v>3.4000000000000341</v>
      </c>
    </row>
    <row r="80" spans="2:23" ht="13.15" customHeight="1" thickBot="1" x14ac:dyDescent="0.2">
      <c r="B80" s="68"/>
      <c r="C80" s="75"/>
      <c r="D80" s="76"/>
      <c r="E80" s="76"/>
      <c r="F80" s="76"/>
      <c r="G80" s="76"/>
      <c r="H80" s="76"/>
      <c r="I80" s="76"/>
      <c r="J80" s="77"/>
      <c r="K80" s="48">
        <v>7.6</v>
      </c>
      <c r="L80" s="48">
        <v>10.4</v>
      </c>
      <c r="M80" s="48">
        <v>20.2</v>
      </c>
      <c r="N80" s="48">
        <v>26.5</v>
      </c>
      <c r="O80" s="48">
        <v>15.9</v>
      </c>
      <c r="P80" s="48">
        <v>19.3</v>
      </c>
      <c r="Q80" s="48"/>
      <c r="R80" s="48"/>
      <c r="S80" s="48">
        <v>0.1</v>
      </c>
      <c r="T80" s="48">
        <v>0</v>
      </c>
      <c r="U80" s="56">
        <f>(K80*6+L80*5+M80*4+N80*3+O80*2+P80*1)</f>
        <v>309</v>
      </c>
      <c r="V80" s="57"/>
      <c r="W80" s="39">
        <f t="shared" si="2"/>
        <v>0</v>
      </c>
    </row>
    <row r="81" spans="2:23" ht="12.6" customHeight="1" x14ac:dyDescent="0.15">
      <c r="B81" s="66" t="s">
        <v>52</v>
      </c>
      <c r="C81" s="69" t="s">
        <v>53</v>
      </c>
      <c r="D81" s="70"/>
      <c r="E81" s="70"/>
      <c r="F81" s="70"/>
      <c r="G81" s="70"/>
      <c r="H81" s="70"/>
      <c r="I81" s="70"/>
      <c r="J81" s="71"/>
      <c r="K81" s="40"/>
      <c r="L81" s="41"/>
      <c r="M81" s="41"/>
      <c r="N81" s="41"/>
      <c r="O81" s="41"/>
      <c r="P81" s="41"/>
      <c r="Q81" s="41"/>
      <c r="R81" s="41"/>
      <c r="S81" s="41"/>
      <c r="T81" s="42"/>
      <c r="U81" s="51"/>
      <c r="V81" s="58"/>
      <c r="W81" s="38">
        <f t="shared" si="2"/>
        <v>0</v>
      </c>
    </row>
    <row r="82" spans="2:23" ht="12.6" customHeight="1" thickBot="1" x14ac:dyDescent="0.2">
      <c r="B82" s="67"/>
      <c r="C82" s="72"/>
      <c r="D82" s="73"/>
      <c r="E82" s="73"/>
      <c r="F82" s="73"/>
      <c r="G82" s="73"/>
      <c r="H82" s="73"/>
      <c r="I82" s="73"/>
      <c r="J82" s="74"/>
      <c r="K82" s="43"/>
      <c r="L82" s="44"/>
      <c r="M82" s="44"/>
      <c r="N82" s="44"/>
      <c r="O82" s="44"/>
      <c r="P82" s="44"/>
      <c r="Q82" s="44"/>
      <c r="R82" s="44"/>
      <c r="S82" s="44"/>
      <c r="T82" s="45"/>
      <c r="U82" s="53">
        <f>(K82*5+L82*4+M82*3+N82*1+O82*1)</f>
        <v>0</v>
      </c>
      <c r="V82" s="54">
        <f>U82-U84</f>
        <v>-207.89999999999998</v>
      </c>
      <c r="W82" s="35">
        <f t="shared" si="2"/>
        <v>-207.89999999999998</v>
      </c>
    </row>
    <row r="83" spans="2:23" ht="13.15" customHeight="1" x14ac:dyDescent="0.15">
      <c r="B83" s="67"/>
      <c r="C83" s="72"/>
      <c r="D83" s="73"/>
      <c r="E83" s="73"/>
      <c r="F83" s="73"/>
      <c r="G83" s="73"/>
      <c r="H83" s="73"/>
      <c r="I83" s="73"/>
      <c r="J83" s="74"/>
      <c r="K83" s="46">
        <v>3.2</v>
      </c>
      <c r="L83" s="46">
        <v>15.9</v>
      </c>
      <c r="M83" s="46">
        <v>24.7</v>
      </c>
      <c r="N83" s="46">
        <v>25.8</v>
      </c>
      <c r="O83" s="46">
        <v>30.1</v>
      </c>
      <c r="P83" s="46"/>
      <c r="Q83" s="46"/>
      <c r="R83" s="46"/>
      <c r="S83" s="46">
        <v>0.2</v>
      </c>
      <c r="T83" s="46">
        <v>0.1</v>
      </c>
      <c r="U83" s="55">
        <f>(K83*5+L83*4+M83*3+N83*1+O83*1)</f>
        <v>209.6</v>
      </c>
      <c r="V83" s="54">
        <f>U83-U84</f>
        <v>1.7000000000000171</v>
      </c>
      <c r="W83" s="35">
        <f t="shared" si="2"/>
        <v>1.7000000000000171</v>
      </c>
    </row>
    <row r="84" spans="2:23" ht="13.15" customHeight="1" thickBot="1" x14ac:dyDescent="0.2">
      <c r="B84" s="68"/>
      <c r="C84" s="75"/>
      <c r="D84" s="76"/>
      <c r="E84" s="76"/>
      <c r="F84" s="76"/>
      <c r="G84" s="76"/>
      <c r="H84" s="76"/>
      <c r="I84" s="76"/>
      <c r="J84" s="77"/>
      <c r="K84" s="48">
        <v>3.5</v>
      </c>
      <c r="L84" s="48">
        <v>15.2</v>
      </c>
      <c r="M84" s="48">
        <v>24.2</v>
      </c>
      <c r="N84" s="48">
        <v>27.8</v>
      </c>
      <c r="O84" s="48">
        <v>29.2</v>
      </c>
      <c r="P84" s="48"/>
      <c r="Q84" s="48"/>
      <c r="R84" s="48"/>
      <c r="S84" s="48">
        <v>0.2</v>
      </c>
      <c r="T84" s="48">
        <v>0</v>
      </c>
      <c r="U84" s="56">
        <f>(K84*5+L84*4+M84*3+N84*1+O84*1)</f>
        <v>207.89999999999998</v>
      </c>
      <c r="V84" s="57"/>
      <c r="W84" s="39">
        <f t="shared" si="2"/>
        <v>0</v>
      </c>
    </row>
    <row r="85" spans="2:23" ht="12.6" customHeight="1" x14ac:dyDescent="0.15">
      <c r="B85" s="66" t="s">
        <v>54</v>
      </c>
      <c r="C85" s="69" t="s">
        <v>55</v>
      </c>
      <c r="D85" s="70"/>
      <c r="E85" s="70"/>
      <c r="F85" s="70"/>
      <c r="G85" s="70"/>
      <c r="H85" s="70"/>
      <c r="I85" s="70"/>
      <c r="J85" s="71"/>
      <c r="K85" s="40"/>
      <c r="L85" s="41"/>
      <c r="M85" s="41"/>
      <c r="N85" s="41"/>
      <c r="O85" s="41"/>
      <c r="P85" s="41"/>
      <c r="Q85" s="41"/>
      <c r="R85" s="41"/>
      <c r="S85" s="41"/>
      <c r="T85" s="42"/>
      <c r="U85" s="51"/>
      <c r="V85" s="58"/>
      <c r="W85" s="38">
        <f t="shared" si="2"/>
        <v>0</v>
      </c>
    </row>
    <row r="86" spans="2:23" ht="12.6" customHeight="1" thickBot="1" x14ac:dyDescent="0.2">
      <c r="B86" s="67"/>
      <c r="C86" s="72"/>
      <c r="D86" s="73"/>
      <c r="E86" s="73"/>
      <c r="F86" s="73"/>
      <c r="G86" s="73"/>
      <c r="H86" s="73"/>
      <c r="I86" s="73"/>
      <c r="J86" s="74"/>
      <c r="K86" s="43"/>
      <c r="L86" s="44"/>
      <c r="M86" s="44"/>
      <c r="N86" s="44"/>
      <c r="O86" s="44"/>
      <c r="P86" s="44"/>
      <c r="Q86" s="44"/>
      <c r="R86" s="44"/>
      <c r="S86" s="44"/>
      <c r="T86" s="45"/>
      <c r="U86" s="53">
        <f>(K86*4+L86*3+M86*2+N86*1)</f>
        <v>0</v>
      </c>
      <c r="V86" s="54">
        <f>U86-U88</f>
        <v>-329.49999999999994</v>
      </c>
      <c r="W86" s="35">
        <f t="shared" si="2"/>
        <v>-329.49999999999994</v>
      </c>
    </row>
    <row r="87" spans="2:23" ht="13.15" customHeight="1" x14ac:dyDescent="0.15">
      <c r="B87" s="67"/>
      <c r="C87" s="72"/>
      <c r="D87" s="73"/>
      <c r="E87" s="73"/>
      <c r="F87" s="73"/>
      <c r="G87" s="73"/>
      <c r="H87" s="73"/>
      <c r="I87" s="73"/>
      <c r="J87" s="74"/>
      <c r="K87" s="46">
        <v>54.3</v>
      </c>
      <c r="L87" s="46">
        <v>25.2</v>
      </c>
      <c r="M87" s="46">
        <v>16.600000000000001</v>
      </c>
      <c r="N87" s="46">
        <v>3.7</v>
      </c>
      <c r="O87" s="46"/>
      <c r="P87" s="46"/>
      <c r="Q87" s="46"/>
      <c r="R87" s="46"/>
      <c r="S87" s="46">
        <v>0.1</v>
      </c>
      <c r="T87" s="46">
        <v>0</v>
      </c>
      <c r="U87" s="55">
        <f>(K87*4+L87*3+M87*2+N87*1)</f>
        <v>329.69999999999993</v>
      </c>
      <c r="V87" s="54">
        <f>U87-U88</f>
        <v>0.19999999999998863</v>
      </c>
      <c r="W87" s="35">
        <f t="shared" si="2"/>
        <v>0.19999999999998863</v>
      </c>
    </row>
    <row r="88" spans="2:23" ht="13.15" customHeight="1" thickBot="1" x14ac:dyDescent="0.2">
      <c r="B88" s="68"/>
      <c r="C88" s="75"/>
      <c r="D88" s="76"/>
      <c r="E88" s="76"/>
      <c r="F88" s="76"/>
      <c r="G88" s="76"/>
      <c r="H88" s="76"/>
      <c r="I88" s="76"/>
      <c r="J88" s="77"/>
      <c r="K88" s="48">
        <v>53.2</v>
      </c>
      <c r="L88" s="48">
        <v>27.2</v>
      </c>
      <c r="M88" s="48">
        <v>15.6</v>
      </c>
      <c r="N88" s="48">
        <v>3.9</v>
      </c>
      <c r="O88" s="48"/>
      <c r="P88" s="48"/>
      <c r="Q88" s="48"/>
      <c r="R88" s="48"/>
      <c r="S88" s="48">
        <v>0.1</v>
      </c>
      <c r="T88" s="48">
        <v>0</v>
      </c>
      <c r="U88" s="56">
        <f>(K88*4+L88*3+M88*2+N88*1)</f>
        <v>329.49999999999994</v>
      </c>
      <c r="V88" s="57"/>
      <c r="W88" s="39">
        <f t="shared" si="2"/>
        <v>0</v>
      </c>
    </row>
    <row r="89" spans="2:23" ht="12.6" customHeight="1" x14ac:dyDescent="0.15">
      <c r="B89" s="66" t="s">
        <v>56</v>
      </c>
      <c r="C89" s="69" t="s">
        <v>57</v>
      </c>
      <c r="D89" s="70"/>
      <c r="E89" s="70"/>
      <c r="F89" s="70"/>
      <c r="G89" s="70"/>
      <c r="H89" s="70"/>
      <c r="I89" s="70"/>
      <c r="J89" s="71"/>
      <c r="K89" s="40"/>
      <c r="L89" s="41"/>
      <c r="M89" s="41"/>
      <c r="N89" s="41"/>
      <c r="O89" s="41"/>
      <c r="P89" s="41"/>
      <c r="Q89" s="41"/>
      <c r="R89" s="41"/>
      <c r="S89" s="41"/>
      <c r="T89" s="42"/>
      <c r="U89" s="51"/>
      <c r="V89" s="58"/>
      <c r="W89" s="38">
        <f t="shared" si="2"/>
        <v>0</v>
      </c>
    </row>
    <row r="90" spans="2:23" ht="12.6" customHeight="1" thickBot="1" x14ac:dyDescent="0.2">
      <c r="B90" s="67"/>
      <c r="C90" s="72"/>
      <c r="D90" s="73"/>
      <c r="E90" s="73"/>
      <c r="F90" s="73"/>
      <c r="G90" s="73"/>
      <c r="H90" s="73"/>
      <c r="I90" s="73"/>
      <c r="J90" s="74"/>
      <c r="K90" s="43"/>
      <c r="L90" s="44"/>
      <c r="M90" s="44"/>
      <c r="N90" s="44"/>
      <c r="O90" s="44"/>
      <c r="P90" s="44"/>
      <c r="Q90" s="44"/>
      <c r="R90" s="44"/>
      <c r="S90" s="44"/>
      <c r="T90" s="45"/>
      <c r="U90" s="53">
        <f>(K90*4+L90*3+M90*2+N90*1)</f>
        <v>0</v>
      </c>
      <c r="V90" s="54">
        <f>U90-U92</f>
        <v>-377.20000000000005</v>
      </c>
      <c r="W90" s="35">
        <f t="shared" si="2"/>
        <v>-377.20000000000005</v>
      </c>
    </row>
    <row r="91" spans="2:23" ht="13.15" customHeight="1" x14ac:dyDescent="0.15">
      <c r="B91" s="67"/>
      <c r="C91" s="72"/>
      <c r="D91" s="73"/>
      <c r="E91" s="73"/>
      <c r="F91" s="73"/>
      <c r="G91" s="73"/>
      <c r="H91" s="73"/>
      <c r="I91" s="73"/>
      <c r="J91" s="74"/>
      <c r="K91" s="46">
        <v>85.4</v>
      </c>
      <c r="L91" s="46">
        <v>11.7</v>
      </c>
      <c r="M91" s="46">
        <v>2.2999999999999998</v>
      </c>
      <c r="N91" s="46">
        <v>0.4</v>
      </c>
      <c r="O91" s="46"/>
      <c r="P91" s="46"/>
      <c r="Q91" s="46"/>
      <c r="R91" s="46"/>
      <c r="S91" s="46">
        <v>0.1</v>
      </c>
      <c r="T91" s="46">
        <v>0</v>
      </c>
      <c r="U91" s="55">
        <f>(K91*4+L91*3+M91*2+N91*1)</f>
        <v>381.70000000000005</v>
      </c>
      <c r="V91" s="54">
        <f>U91-U92</f>
        <v>4.5</v>
      </c>
      <c r="W91" s="35">
        <f t="shared" si="2"/>
        <v>4.5</v>
      </c>
    </row>
    <row r="92" spans="2:23" ht="13.15" customHeight="1" thickBot="1" x14ac:dyDescent="0.2">
      <c r="B92" s="68"/>
      <c r="C92" s="75"/>
      <c r="D92" s="76"/>
      <c r="E92" s="76"/>
      <c r="F92" s="76"/>
      <c r="G92" s="76"/>
      <c r="H92" s="76"/>
      <c r="I92" s="76"/>
      <c r="J92" s="77"/>
      <c r="K92" s="48">
        <v>81.2</v>
      </c>
      <c r="L92" s="48">
        <v>15.3</v>
      </c>
      <c r="M92" s="48">
        <v>3</v>
      </c>
      <c r="N92" s="48">
        <v>0.5</v>
      </c>
      <c r="O92" s="48"/>
      <c r="P92" s="48"/>
      <c r="Q92" s="48"/>
      <c r="R92" s="48"/>
      <c r="S92" s="48">
        <v>0.1</v>
      </c>
      <c r="T92" s="48">
        <v>0</v>
      </c>
      <c r="U92" s="56">
        <f>(K92*4+L92*3+M92*2+N92*1)</f>
        <v>377.20000000000005</v>
      </c>
      <c r="V92" s="57"/>
      <c r="W92" s="39">
        <f t="shared" si="2"/>
        <v>0</v>
      </c>
    </row>
    <row r="93" spans="2:23" ht="12.6" customHeight="1" x14ac:dyDescent="0.15">
      <c r="B93" s="66" t="s">
        <v>58</v>
      </c>
      <c r="C93" s="69" t="s">
        <v>59</v>
      </c>
      <c r="D93" s="70"/>
      <c r="E93" s="70"/>
      <c r="F93" s="70"/>
      <c r="G93" s="70"/>
      <c r="H93" s="70"/>
      <c r="I93" s="70"/>
      <c r="J93" s="71"/>
      <c r="K93" s="40"/>
      <c r="L93" s="41"/>
      <c r="M93" s="41"/>
      <c r="N93" s="41"/>
      <c r="O93" s="41"/>
      <c r="P93" s="41"/>
      <c r="Q93" s="41"/>
      <c r="R93" s="41"/>
      <c r="S93" s="41"/>
      <c r="T93" s="42"/>
      <c r="U93" s="51"/>
      <c r="V93" s="58"/>
      <c r="W93" s="38">
        <f t="shared" si="2"/>
        <v>0</v>
      </c>
    </row>
    <row r="94" spans="2:23" ht="12.6" customHeight="1" thickBot="1" x14ac:dyDescent="0.2">
      <c r="B94" s="67"/>
      <c r="C94" s="72"/>
      <c r="D94" s="73"/>
      <c r="E94" s="73"/>
      <c r="F94" s="73"/>
      <c r="G94" s="73"/>
      <c r="H94" s="73"/>
      <c r="I94" s="73"/>
      <c r="J94" s="74"/>
      <c r="K94" s="43"/>
      <c r="L94" s="44"/>
      <c r="M94" s="44"/>
      <c r="N94" s="44"/>
      <c r="O94" s="44"/>
      <c r="P94" s="44"/>
      <c r="Q94" s="44"/>
      <c r="R94" s="44"/>
      <c r="S94" s="44"/>
      <c r="T94" s="45"/>
      <c r="U94" s="53">
        <f>(K94*4+L94*3+M94*2+N94*1)</f>
        <v>0</v>
      </c>
      <c r="V94" s="54">
        <f>U94-U96</f>
        <v>-277.2</v>
      </c>
      <c r="W94" s="35">
        <f t="shared" si="2"/>
        <v>-277.2</v>
      </c>
    </row>
    <row r="95" spans="2:23" ht="13.15" customHeight="1" x14ac:dyDescent="0.15">
      <c r="B95" s="67"/>
      <c r="C95" s="72"/>
      <c r="D95" s="73"/>
      <c r="E95" s="73"/>
      <c r="F95" s="73"/>
      <c r="G95" s="73"/>
      <c r="H95" s="73"/>
      <c r="I95" s="73"/>
      <c r="J95" s="74"/>
      <c r="K95" s="46">
        <v>26.3</v>
      </c>
      <c r="L95" s="46">
        <v>34.4</v>
      </c>
      <c r="M95" s="46">
        <v>29.9</v>
      </c>
      <c r="N95" s="46">
        <v>9.3000000000000007</v>
      </c>
      <c r="O95" s="46"/>
      <c r="P95" s="46"/>
      <c r="Q95" s="46"/>
      <c r="R95" s="46"/>
      <c r="S95" s="46">
        <v>0.1</v>
      </c>
      <c r="T95" s="46">
        <v>0</v>
      </c>
      <c r="U95" s="55">
        <f>(K95*4+L95*3+M95*2+N95*1)</f>
        <v>277.5</v>
      </c>
      <c r="V95" s="54">
        <f>U95-U96</f>
        <v>0.30000000000001137</v>
      </c>
      <c r="W95" s="35">
        <f t="shared" si="2"/>
        <v>0.30000000000001137</v>
      </c>
    </row>
    <row r="96" spans="2:23" ht="13.15" customHeight="1" thickBot="1" x14ac:dyDescent="0.2">
      <c r="B96" s="68"/>
      <c r="C96" s="75"/>
      <c r="D96" s="76"/>
      <c r="E96" s="76"/>
      <c r="F96" s="76"/>
      <c r="G96" s="76"/>
      <c r="H96" s="76"/>
      <c r="I96" s="76"/>
      <c r="J96" s="77"/>
      <c r="K96" s="48">
        <v>26</v>
      </c>
      <c r="L96" s="48">
        <v>35</v>
      </c>
      <c r="M96" s="48">
        <v>29.2</v>
      </c>
      <c r="N96" s="48">
        <v>9.8000000000000007</v>
      </c>
      <c r="O96" s="48"/>
      <c r="P96" s="48"/>
      <c r="Q96" s="48"/>
      <c r="R96" s="48"/>
      <c r="S96" s="48">
        <v>0</v>
      </c>
      <c r="T96" s="48">
        <v>0</v>
      </c>
      <c r="U96" s="56">
        <f>(K96*4+L96*3+M96*2+N96*1)</f>
        <v>277.2</v>
      </c>
      <c r="V96" s="57"/>
      <c r="W96" s="39">
        <f t="shared" si="2"/>
        <v>0</v>
      </c>
    </row>
    <row r="97" spans="2:23" ht="12.6" customHeight="1" x14ac:dyDescent="0.15">
      <c r="B97" s="66" t="s">
        <v>60</v>
      </c>
      <c r="C97" s="69" t="s">
        <v>61</v>
      </c>
      <c r="D97" s="70"/>
      <c r="E97" s="70"/>
      <c r="F97" s="70"/>
      <c r="G97" s="70"/>
      <c r="H97" s="70"/>
      <c r="I97" s="70"/>
      <c r="J97" s="71"/>
      <c r="K97" s="40"/>
      <c r="L97" s="41"/>
      <c r="M97" s="41"/>
      <c r="N97" s="41"/>
      <c r="O97" s="41"/>
      <c r="P97" s="41"/>
      <c r="Q97" s="41"/>
      <c r="R97" s="41"/>
      <c r="S97" s="41"/>
      <c r="T97" s="42"/>
      <c r="U97" s="51"/>
      <c r="V97" s="58"/>
      <c r="W97" s="38">
        <f t="shared" si="2"/>
        <v>0</v>
      </c>
    </row>
    <row r="98" spans="2:23" ht="12.6" customHeight="1" thickBot="1" x14ac:dyDescent="0.2">
      <c r="B98" s="67"/>
      <c r="C98" s="72"/>
      <c r="D98" s="73"/>
      <c r="E98" s="73"/>
      <c r="F98" s="73"/>
      <c r="G98" s="73"/>
      <c r="H98" s="73"/>
      <c r="I98" s="73"/>
      <c r="J98" s="74"/>
      <c r="K98" s="43"/>
      <c r="L98" s="44"/>
      <c r="M98" s="44"/>
      <c r="N98" s="44"/>
      <c r="O98" s="44"/>
      <c r="P98" s="44"/>
      <c r="Q98" s="44"/>
      <c r="R98" s="44"/>
      <c r="S98" s="44"/>
      <c r="T98" s="45"/>
      <c r="U98" s="53">
        <f>(K98*4+L98*3+M98*2+N98*1)</f>
        <v>0</v>
      </c>
      <c r="V98" s="54">
        <f>U98-U100</f>
        <v>-381.70000000000005</v>
      </c>
      <c r="W98" s="35">
        <f t="shared" si="2"/>
        <v>-381.70000000000005</v>
      </c>
    </row>
    <row r="99" spans="2:23" ht="13.15" customHeight="1" x14ac:dyDescent="0.15">
      <c r="B99" s="67"/>
      <c r="C99" s="72"/>
      <c r="D99" s="73"/>
      <c r="E99" s="73"/>
      <c r="F99" s="73"/>
      <c r="G99" s="73"/>
      <c r="H99" s="73"/>
      <c r="I99" s="73"/>
      <c r="J99" s="74"/>
      <c r="K99" s="46">
        <v>88.3</v>
      </c>
      <c r="L99" s="46">
        <v>8.5</v>
      </c>
      <c r="M99" s="46">
        <v>2.2999999999999998</v>
      </c>
      <c r="N99" s="46">
        <v>0.7</v>
      </c>
      <c r="O99" s="46"/>
      <c r="P99" s="46"/>
      <c r="Q99" s="46"/>
      <c r="R99" s="46"/>
      <c r="S99" s="46">
        <v>0.1</v>
      </c>
      <c r="T99" s="46">
        <v>0</v>
      </c>
      <c r="U99" s="55">
        <f>(K99*4+L99*3+M99*2+N99*1)</f>
        <v>384</v>
      </c>
      <c r="V99" s="54">
        <f>U99-U100</f>
        <v>2.2999999999999545</v>
      </c>
      <c r="W99" s="35">
        <f t="shared" si="2"/>
        <v>2.2999999999999545</v>
      </c>
    </row>
    <row r="100" spans="2:23" ht="13.15" customHeight="1" thickBot="1" x14ac:dyDescent="0.2">
      <c r="B100" s="68"/>
      <c r="C100" s="75"/>
      <c r="D100" s="76"/>
      <c r="E100" s="76"/>
      <c r="F100" s="76"/>
      <c r="G100" s="76"/>
      <c r="H100" s="76"/>
      <c r="I100" s="76"/>
      <c r="J100" s="77"/>
      <c r="K100" s="48">
        <v>86</v>
      </c>
      <c r="L100" s="48">
        <v>10.5</v>
      </c>
      <c r="M100" s="48">
        <v>2.8</v>
      </c>
      <c r="N100" s="48">
        <v>0.6</v>
      </c>
      <c r="O100" s="48"/>
      <c r="P100" s="48"/>
      <c r="Q100" s="48"/>
      <c r="R100" s="48"/>
      <c r="S100" s="48">
        <v>0</v>
      </c>
      <c r="T100" s="48">
        <v>0</v>
      </c>
      <c r="U100" s="56">
        <f>(K100*4+L100*3+M100*2+N100*1)</f>
        <v>381.70000000000005</v>
      </c>
      <c r="V100" s="57"/>
      <c r="W100" s="39">
        <f t="shared" si="2"/>
        <v>0</v>
      </c>
    </row>
    <row r="101" spans="2:23" ht="12.6" customHeight="1" x14ac:dyDescent="0.15">
      <c r="B101" s="66" t="s">
        <v>62</v>
      </c>
      <c r="C101" s="69" t="s">
        <v>63</v>
      </c>
      <c r="D101" s="70"/>
      <c r="E101" s="70"/>
      <c r="F101" s="70"/>
      <c r="G101" s="70"/>
      <c r="H101" s="70"/>
      <c r="I101" s="70"/>
      <c r="J101" s="71"/>
      <c r="K101" s="40"/>
      <c r="L101" s="41"/>
      <c r="M101" s="41"/>
      <c r="N101" s="41"/>
      <c r="O101" s="41"/>
      <c r="P101" s="41"/>
      <c r="Q101" s="41"/>
      <c r="R101" s="41"/>
      <c r="S101" s="41"/>
      <c r="T101" s="42"/>
      <c r="U101" s="51"/>
      <c r="V101" s="58"/>
      <c r="W101" s="38">
        <f t="shared" si="2"/>
        <v>0</v>
      </c>
    </row>
    <row r="102" spans="2:23" ht="12.6" customHeight="1" thickBot="1" x14ac:dyDescent="0.2">
      <c r="B102" s="67"/>
      <c r="C102" s="72"/>
      <c r="D102" s="73"/>
      <c r="E102" s="73"/>
      <c r="F102" s="73"/>
      <c r="G102" s="73"/>
      <c r="H102" s="73"/>
      <c r="I102" s="73"/>
      <c r="J102" s="74"/>
      <c r="K102" s="43"/>
      <c r="L102" s="44"/>
      <c r="M102" s="44"/>
      <c r="N102" s="44"/>
      <c r="O102" s="44"/>
      <c r="P102" s="44"/>
      <c r="Q102" s="44"/>
      <c r="R102" s="44"/>
      <c r="S102" s="44"/>
      <c r="T102" s="45"/>
      <c r="U102" s="53">
        <f>(K102*4+L102*3+M102*2+N102*1)</f>
        <v>0</v>
      </c>
      <c r="V102" s="54">
        <f>U102-U104</f>
        <v>-239.7</v>
      </c>
      <c r="W102" s="35">
        <f t="shared" si="2"/>
        <v>-239.7</v>
      </c>
    </row>
    <row r="103" spans="2:23" ht="13.15" customHeight="1" x14ac:dyDescent="0.15">
      <c r="B103" s="67"/>
      <c r="C103" s="72"/>
      <c r="D103" s="73"/>
      <c r="E103" s="73"/>
      <c r="F103" s="73"/>
      <c r="G103" s="73"/>
      <c r="H103" s="73"/>
      <c r="I103" s="73"/>
      <c r="J103" s="74"/>
      <c r="K103" s="46">
        <v>15.7</v>
      </c>
      <c r="L103" s="46">
        <v>25.9</v>
      </c>
      <c r="M103" s="46">
        <v>39.299999999999997</v>
      </c>
      <c r="N103" s="46">
        <v>18.899999999999999</v>
      </c>
      <c r="O103" s="46"/>
      <c r="P103" s="46"/>
      <c r="Q103" s="46"/>
      <c r="R103" s="46"/>
      <c r="S103" s="46">
        <v>0.1</v>
      </c>
      <c r="T103" s="46">
        <v>0</v>
      </c>
      <c r="U103" s="55">
        <f>(K103*4+L103*3+M103*2+N103*1)</f>
        <v>238</v>
      </c>
      <c r="V103" s="54">
        <f>U103-U104</f>
        <v>-1.6999999999999886</v>
      </c>
      <c r="W103" s="35">
        <f t="shared" si="2"/>
        <v>-1.6999999999999886</v>
      </c>
    </row>
    <row r="104" spans="2:23" ht="13.15" customHeight="1" thickBot="1" x14ac:dyDescent="0.2">
      <c r="B104" s="68"/>
      <c r="C104" s="75"/>
      <c r="D104" s="76"/>
      <c r="E104" s="76"/>
      <c r="F104" s="76"/>
      <c r="G104" s="76"/>
      <c r="H104" s="76"/>
      <c r="I104" s="76"/>
      <c r="J104" s="77"/>
      <c r="K104" s="48">
        <v>16.100000000000001</v>
      </c>
      <c r="L104" s="48">
        <v>27.1</v>
      </c>
      <c r="M104" s="48">
        <v>37.4</v>
      </c>
      <c r="N104" s="48">
        <v>19.2</v>
      </c>
      <c r="O104" s="48"/>
      <c r="P104" s="48"/>
      <c r="Q104" s="48"/>
      <c r="R104" s="48"/>
      <c r="S104" s="48">
        <v>0.1</v>
      </c>
      <c r="T104" s="48">
        <v>0</v>
      </c>
      <c r="U104" s="56">
        <f>(K104*4+L104*3+M104*2+N104*1)</f>
        <v>239.7</v>
      </c>
      <c r="V104" s="57"/>
      <c r="W104" s="39">
        <f t="shared" si="2"/>
        <v>0</v>
      </c>
    </row>
    <row r="105" spans="2:23" ht="12.6" customHeight="1" x14ac:dyDescent="0.15">
      <c r="B105" s="66" t="s">
        <v>64</v>
      </c>
      <c r="C105" s="69" t="s">
        <v>65</v>
      </c>
      <c r="D105" s="70"/>
      <c r="E105" s="70"/>
      <c r="F105" s="70"/>
      <c r="G105" s="70"/>
      <c r="H105" s="70"/>
      <c r="I105" s="70"/>
      <c r="J105" s="71"/>
      <c r="K105" s="40"/>
      <c r="L105" s="41"/>
      <c r="M105" s="41"/>
      <c r="N105" s="41"/>
      <c r="O105" s="41"/>
      <c r="P105" s="41"/>
      <c r="Q105" s="41"/>
      <c r="R105" s="41"/>
      <c r="S105" s="41"/>
      <c r="T105" s="42"/>
      <c r="U105" s="51"/>
      <c r="V105" s="58"/>
      <c r="W105" s="38">
        <f t="shared" si="2"/>
        <v>0</v>
      </c>
    </row>
    <row r="106" spans="2:23" ht="12.6" customHeight="1" thickBot="1" x14ac:dyDescent="0.2">
      <c r="B106" s="67"/>
      <c r="C106" s="72"/>
      <c r="D106" s="73"/>
      <c r="E106" s="73"/>
      <c r="F106" s="73"/>
      <c r="G106" s="73"/>
      <c r="H106" s="73"/>
      <c r="I106" s="73"/>
      <c r="J106" s="74"/>
      <c r="K106" s="43"/>
      <c r="L106" s="44"/>
      <c r="M106" s="44"/>
      <c r="N106" s="44"/>
      <c r="O106" s="44"/>
      <c r="P106" s="44"/>
      <c r="Q106" s="44"/>
      <c r="R106" s="44"/>
      <c r="S106" s="44"/>
      <c r="T106" s="45"/>
      <c r="U106" s="53">
        <f>(K106*4+L106*3+M106*2+N106*1)</f>
        <v>0</v>
      </c>
      <c r="V106" s="54">
        <f>U106-U108</f>
        <v>-261</v>
      </c>
      <c r="W106" s="35">
        <f t="shared" si="2"/>
        <v>-261</v>
      </c>
    </row>
    <row r="107" spans="2:23" ht="13.15" customHeight="1" x14ac:dyDescent="0.15">
      <c r="B107" s="67"/>
      <c r="C107" s="72"/>
      <c r="D107" s="73"/>
      <c r="E107" s="73"/>
      <c r="F107" s="73"/>
      <c r="G107" s="73"/>
      <c r="H107" s="73"/>
      <c r="I107" s="73"/>
      <c r="J107" s="74"/>
      <c r="K107" s="46">
        <v>20.5</v>
      </c>
      <c r="L107" s="46">
        <v>32</v>
      </c>
      <c r="M107" s="46">
        <v>33.1</v>
      </c>
      <c r="N107" s="46">
        <v>14.3</v>
      </c>
      <c r="O107" s="46"/>
      <c r="P107" s="46"/>
      <c r="Q107" s="46"/>
      <c r="R107" s="46"/>
      <c r="S107" s="46">
        <v>0</v>
      </c>
      <c r="T107" s="46">
        <v>0</v>
      </c>
      <c r="U107" s="55">
        <f>(K107*4+L107*3+M107*2+N107*1)</f>
        <v>258.5</v>
      </c>
      <c r="V107" s="54">
        <f>U107-U108</f>
        <v>-2.5</v>
      </c>
      <c r="W107" s="35">
        <f t="shared" si="2"/>
        <v>-2.5</v>
      </c>
    </row>
    <row r="108" spans="2:23" ht="13.15" customHeight="1" thickBot="1" x14ac:dyDescent="0.2">
      <c r="B108" s="67"/>
      <c r="C108" s="72"/>
      <c r="D108" s="73"/>
      <c r="E108" s="73"/>
      <c r="F108" s="73"/>
      <c r="G108" s="73"/>
      <c r="H108" s="73"/>
      <c r="I108" s="73"/>
      <c r="J108" s="74"/>
      <c r="K108" s="48">
        <v>21.9</v>
      </c>
      <c r="L108" s="48">
        <v>32.1</v>
      </c>
      <c r="M108" s="48">
        <v>31.1</v>
      </c>
      <c r="N108" s="48">
        <v>14.9</v>
      </c>
      <c r="O108" s="48"/>
      <c r="P108" s="48"/>
      <c r="Q108" s="48"/>
      <c r="R108" s="48"/>
      <c r="S108" s="48">
        <v>0.1</v>
      </c>
      <c r="T108" s="48">
        <v>0</v>
      </c>
      <c r="U108" s="56">
        <f>(K108*4+L108*3+M108*2+N108*1)</f>
        <v>261</v>
      </c>
      <c r="V108" s="57"/>
      <c r="W108" s="39">
        <f t="shared" si="2"/>
        <v>0</v>
      </c>
    </row>
    <row r="109" spans="2:23" ht="12.6" customHeight="1" x14ac:dyDescent="0.15">
      <c r="B109" s="66" t="s">
        <v>66</v>
      </c>
      <c r="C109" s="69" t="s">
        <v>67</v>
      </c>
      <c r="D109" s="70"/>
      <c r="E109" s="70"/>
      <c r="F109" s="70"/>
      <c r="G109" s="70"/>
      <c r="H109" s="70"/>
      <c r="I109" s="70"/>
      <c r="J109" s="71"/>
      <c r="K109" s="40"/>
      <c r="L109" s="41"/>
      <c r="M109" s="41"/>
      <c r="N109" s="41"/>
      <c r="O109" s="41"/>
      <c r="P109" s="41"/>
      <c r="Q109" s="41"/>
      <c r="R109" s="41"/>
      <c r="S109" s="41"/>
      <c r="T109" s="42"/>
      <c r="U109" s="51"/>
      <c r="V109" s="58"/>
      <c r="W109" s="38">
        <f t="shared" si="2"/>
        <v>0</v>
      </c>
    </row>
    <row r="110" spans="2:23" ht="12.6" customHeight="1" thickBot="1" x14ac:dyDescent="0.2">
      <c r="B110" s="67"/>
      <c r="C110" s="72"/>
      <c r="D110" s="73"/>
      <c r="E110" s="73"/>
      <c r="F110" s="73"/>
      <c r="G110" s="73"/>
      <c r="H110" s="73"/>
      <c r="I110" s="73"/>
      <c r="J110" s="74"/>
      <c r="K110" s="43"/>
      <c r="L110" s="44"/>
      <c r="M110" s="44"/>
      <c r="N110" s="44"/>
      <c r="O110" s="44"/>
      <c r="P110" s="44"/>
      <c r="Q110" s="44"/>
      <c r="R110" s="44"/>
      <c r="S110" s="44"/>
      <c r="T110" s="45"/>
      <c r="U110" s="53">
        <f>(K110*4+L110*3+M110*2+N110*1)</f>
        <v>0</v>
      </c>
      <c r="V110" s="54">
        <f>U110-U112</f>
        <v>-334.59999999999997</v>
      </c>
      <c r="W110" s="35">
        <f t="shared" si="2"/>
        <v>-334.59999999999997</v>
      </c>
    </row>
    <row r="111" spans="2:23" ht="13.15" customHeight="1" x14ac:dyDescent="0.15">
      <c r="B111" s="67"/>
      <c r="C111" s="72"/>
      <c r="D111" s="73"/>
      <c r="E111" s="73"/>
      <c r="F111" s="73"/>
      <c r="G111" s="73"/>
      <c r="H111" s="73"/>
      <c r="I111" s="73"/>
      <c r="J111" s="74"/>
      <c r="K111" s="46">
        <v>54.5</v>
      </c>
      <c r="L111" s="46">
        <v>32.200000000000003</v>
      </c>
      <c r="M111" s="46">
        <v>9.1</v>
      </c>
      <c r="N111" s="46">
        <v>4</v>
      </c>
      <c r="O111" s="46"/>
      <c r="P111" s="46"/>
      <c r="Q111" s="46"/>
      <c r="R111" s="46"/>
      <c r="S111" s="46">
        <v>0.1</v>
      </c>
      <c r="T111" s="46">
        <v>0.1</v>
      </c>
      <c r="U111" s="55">
        <f>(K111*4+L111*3+M111*2+N111*1)</f>
        <v>336.8</v>
      </c>
      <c r="V111" s="54">
        <f>U111-U112</f>
        <v>2.2000000000000455</v>
      </c>
      <c r="W111" s="35">
        <f t="shared" si="2"/>
        <v>2.2000000000000455</v>
      </c>
    </row>
    <row r="112" spans="2:23" ht="13.15" customHeight="1" thickBot="1" x14ac:dyDescent="0.2">
      <c r="B112" s="78"/>
      <c r="C112" s="79"/>
      <c r="D112" s="80"/>
      <c r="E112" s="80"/>
      <c r="F112" s="80"/>
      <c r="G112" s="80"/>
      <c r="H112" s="80"/>
      <c r="I112" s="80"/>
      <c r="J112" s="81"/>
      <c r="K112" s="48">
        <v>52.6</v>
      </c>
      <c r="L112" s="48">
        <v>34</v>
      </c>
      <c r="M112" s="48">
        <v>9</v>
      </c>
      <c r="N112" s="48">
        <v>4.2</v>
      </c>
      <c r="O112" s="48"/>
      <c r="P112" s="48"/>
      <c r="Q112" s="48"/>
      <c r="R112" s="48"/>
      <c r="S112" s="48">
        <v>0.1</v>
      </c>
      <c r="T112" s="48">
        <v>0</v>
      </c>
      <c r="U112" s="56">
        <f>(K112*4+L112*3+M112*2+N112*1)</f>
        <v>334.59999999999997</v>
      </c>
      <c r="V112" s="57"/>
      <c r="W112" s="39">
        <f t="shared" si="2"/>
        <v>0</v>
      </c>
    </row>
    <row r="113" spans="2:23" ht="12.6" customHeight="1" x14ac:dyDescent="0.15">
      <c r="B113" s="67" t="s">
        <v>68</v>
      </c>
      <c r="C113" s="72" t="s">
        <v>69</v>
      </c>
      <c r="D113" s="73"/>
      <c r="E113" s="73"/>
      <c r="F113" s="73"/>
      <c r="G113" s="73"/>
      <c r="H113" s="73"/>
      <c r="I113" s="73"/>
      <c r="J113" s="74"/>
      <c r="K113" s="40"/>
      <c r="L113" s="41"/>
      <c r="M113" s="41"/>
      <c r="N113" s="41"/>
      <c r="O113" s="41"/>
      <c r="P113" s="41"/>
      <c r="Q113" s="41"/>
      <c r="R113" s="41"/>
      <c r="S113" s="41"/>
      <c r="T113" s="42"/>
      <c r="U113" s="51"/>
      <c r="V113" s="58"/>
      <c r="W113" s="38">
        <f t="shared" si="2"/>
        <v>0</v>
      </c>
    </row>
    <row r="114" spans="2:23" ht="12.6" customHeight="1" thickBot="1" x14ac:dyDescent="0.2">
      <c r="B114" s="67"/>
      <c r="C114" s="72"/>
      <c r="D114" s="73"/>
      <c r="E114" s="73"/>
      <c r="F114" s="73"/>
      <c r="G114" s="73"/>
      <c r="H114" s="73"/>
      <c r="I114" s="73"/>
      <c r="J114" s="74"/>
      <c r="K114" s="43"/>
      <c r="L114" s="44"/>
      <c r="M114" s="44"/>
      <c r="N114" s="44"/>
      <c r="O114" s="44"/>
      <c r="P114" s="44"/>
      <c r="Q114" s="44"/>
      <c r="R114" s="44"/>
      <c r="S114" s="44"/>
      <c r="T114" s="45"/>
      <c r="U114" s="53">
        <f>(K114*6+L114*5+M114*4+N114*3+O114*2+P114*1)</f>
        <v>0</v>
      </c>
      <c r="V114" s="54">
        <f>U114-U116</f>
        <v>-371.8</v>
      </c>
      <c r="W114" s="35">
        <f t="shared" si="2"/>
        <v>-371.8</v>
      </c>
    </row>
    <row r="115" spans="2:23" ht="13.15" customHeight="1" x14ac:dyDescent="0.15">
      <c r="B115" s="67"/>
      <c r="C115" s="72"/>
      <c r="D115" s="73"/>
      <c r="E115" s="73"/>
      <c r="F115" s="73"/>
      <c r="G115" s="73"/>
      <c r="H115" s="73"/>
      <c r="I115" s="73"/>
      <c r="J115" s="74"/>
      <c r="K115" s="46">
        <v>4.7</v>
      </c>
      <c r="L115" s="46">
        <v>25.5</v>
      </c>
      <c r="M115" s="46">
        <v>46.6</v>
      </c>
      <c r="N115" s="46">
        <v>0.7</v>
      </c>
      <c r="O115" s="46">
        <v>0.3</v>
      </c>
      <c r="P115" s="46">
        <v>21.9</v>
      </c>
      <c r="Q115" s="46"/>
      <c r="R115" s="46"/>
      <c r="S115" s="46">
        <v>0.4</v>
      </c>
      <c r="T115" s="46">
        <v>0.1</v>
      </c>
      <c r="U115" s="55">
        <f>(K115*6+L115*5+M115*4+N115*3+O115*2+P115*1)</f>
        <v>366.70000000000005</v>
      </c>
      <c r="V115" s="54">
        <f>U115-U116</f>
        <v>-5.0999999999999659</v>
      </c>
      <c r="W115" s="35">
        <f t="shared" si="2"/>
        <v>-5.0999999999999659</v>
      </c>
    </row>
    <row r="116" spans="2:23" ht="13.15" customHeight="1" thickBot="1" x14ac:dyDescent="0.2">
      <c r="B116" s="68"/>
      <c r="C116" s="75"/>
      <c r="D116" s="76"/>
      <c r="E116" s="76"/>
      <c r="F116" s="76"/>
      <c r="G116" s="76"/>
      <c r="H116" s="76"/>
      <c r="I116" s="76"/>
      <c r="J116" s="77"/>
      <c r="K116" s="48">
        <v>4.5</v>
      </c>
      <c r="L116" s="48">
        <v>26.5</v>
      </c>
      <c r="M116" s="48">
        <v>47.3</v>
      </c>
      <c r="N116" s="48">
        <v>0.6</v>
      </c>
      <c r="O116" s="48">
        <v>0.4</v>
      </c>
      <c r="P116" s="48">
        <v>20.5</v>
      </c>
      <c r="Q116" s="48"/>
      <c r="R116" s="48"/>
      <c r="S116" s="48">
        <v>0.3</v>
      </c>
      <c r="T116" s="48">
        <v>0</v>
      </c>
      <c r="U116" s="56">
        <f>(K116*6+L116*5+M116*4+N116*3+O116*2+P116*1)</f>
        <v>371.8</v>
      </c>
      <c r="V116" s="57"/>
      <c r="W116" s="39">
        <f t="shared" si="2"/>
        <v>0</v>
      </c>
    </row>
    <row r="117" spans="2:23" ht="12.6" customHeight="1" x14ac:dyDescent="0.15">
      <c r="B117" s="66" t="s">
        <v>70</v>
      </c>
      <c r="C117" s="69" t="s">
        <v>71</v>
      </c>
      <c r="D117" s="70"/>
      <c r="E117" s="70"/>
      <c r="F117" s="70"/>
      <c r="G117" s="70"/>
      <c r="H117" s="70"/>
      <c r="I117" s="70"/>
      <c r="J117" s="71"/>
      <c r="K117" s="40"/>
      <c r="L117" s="41"/>
      <c r="M117" s="41"/>
      <c r="N117" s="41"/>
      <c r="O117" s="41"/>
      <c r="P117" s="41"/>
      <c r="Q117" s="41"/>
      <c r="R117" s="41"/>
      <c r="S117" s="41"/>
      <c r="T117" s="42"/>
      <c r="U117" s="51"/>
      <c r="V117" s="58"/>
      <c r="W117" s="38">
        <f t="shared" si="2"/>
        <v>0</v>
      </c>
    </row>
    <row r="118" spans="2:23" ht="12.6" customHeight="1" thickBot="1" x14ac:dyDescent="0.2">
      <c r="B118" s="67"/>
      <c r="C118" s="72"/>
      <c r="D118" s="73"/>
      <c r="E118" s="73"/>
      <c r="F118" s="73"/>
      <c r="G118" s="73"/>
      <c r="H118" s="73"/>
      <c r="I118" s="73"/>
      <c r="J118" s="74"/>
      <c r="K118" s="43"/>
      <c r="L118" s="44"/>
      <c r="M118" s="44"/>
      <c r="N118" s="44"/>
      <c r="O118" s="44"/>
      <c r="P118" s="44"/>
      <c r="Q118" s="44"/>
      <c r="R118" s="44"/>
      <c r="S118" s="44"/>
      <c r="T118" s="45"/>
      <c r="U118" s="53">
        <f>(K118*4+L118*3+M118*2+N118*1)</f>
        <v>0</v>
      </c>
      <c r="V118" s="54">
        <f>U118-U120</f>
        <v>-339.7</v>
      </c>
      <c r="W118" s="35">
        <f t="shared" si="2"/>
        <v>-339.7</v>
      </c>
    </row>
    <row r="119" spans="2:23" ht="13.15" customHeight="1" x14ac:dyDescent="0.15">
      <c r="B119" s="67"/>
      <c r="C119" s="72"/>
      <c r="D119" s="73"/>
      <c r="E119" s="73"/>
      <c r="F119" s="73"/>
      <c r="G119" s="73"/>
      <c r="H119" s="73"/>
      <c r="I119" s="73"/>
      <c r="J119" s="74"/>
      <c r="K119" s="46">
        <v>59.9</v>
      </c>
      <c r="L119" s="46">
        <v>27.1</v>
      </c>
      <c r="M119" s="46">
        <v>9.5</v>
      </c>
      <c r="N119" s="46">
        <v>3.5</v>
      </c>
      <c r="O119" s="46"/>
      <c r="P119" s="46"/>
      <c r="Q119" s="46"/>
      <c r="R119" s="46"/>
      <c r="S119" s="46">
        <v>0.1</v>
      </c>
      <c r="T119" s="46">
        <v>0</v>
      </c>
      <c r="U119" s="55">
        <f>(K119*4+L119*3+M119*2+N119*1)</f>
        <v>343.4</v>
      </c>
      <c r="V119" s="54">
        <f>U119-U120</f>
        <v>3.6999999999999886</v>
      </c>
      <c r="W119" s="35">
        <f t="shared" si="2"/>
        <v>3.6999999999999886</v>
      </c>
    </row>
    <row r="120" spans="2:23" ht="13.15" customHeight="1" thickBot="1" x14ac:dyDescent="0.2">
      <c r="B120" s="68"/>
      <c r="C120" s="75"/>
      <c r="D120" s="76"/>
      <c r="E120" s="76"/>
      <c r="F120" s="76"/>
      <c r="G120" s="76"/>
      <c r="H120" s="76"/>
      <c r="I120" s="76"/>
      <c r="J120" s="77"/>
      <c r="K120" s="48">
        <v>56.9</v>
      </c>
      <c r="L120" s="48">
        <v>29.6</v>
      </c>
      <c r="M120" s="48">
        <v>9.9</v>
      </c>
      <c r="N120" s="48">
        <v>3.5</v>
      </c>
      <c r="O120" s="48"/>
      <c r="P120" s="48"/>
      <c r="Q120" s="48"/>
      <c r="R120" s="48"/>
      <c r="S120" s="48">
        <v>0</v>
      </c>
      <c r="T120" s="48">
        <v>0</v>
      </c>
      <c r="U120" s="56">
        <f>(K120*4+L120*3+M120*2+N120*1)</f>
        <v>339.7</v>
      </c>
      <c r="V120" s="57"/>
      <c r="W120" s="39">
        <f t="shared" si="2"/>
        <v>0</v>
      </c>
    </row>
    <row r="121" spans="2:23" ht="12.6" customHeight="1" x14ac:dyDescent="0.15">
      <c r="B121" s="66" t="s">
        <v>72</v>
      </c>
      <c r="C121" s="69" t="s">
        <v>73</v>
      </c>
      <c r="D121" s="70"/>
      <c r="E121" s="70"/>
      <c r="F121" s="70"/>
      <c r="G121" s="70"/>
      <c r="H121" s="70"/>
      <c r="I121" s="70"/>
      <c r="J121" s="71"/>
      <c r="K121" s="40"/>
      <c r="L121" s="41"/>
      <c r="M121" s="41"/>
      <c r="N121" s="41"/>
      <c r="O121" s="41"/>
      <c r="P121" s="41"/>
      <c r="Q121" s="41"/>
      <c r="R121" s="41"/>
      <c r="S121" s="41"/>
      <c r="T121" s="42"/>
      <c r="U121" s="51"/>
      <c r="V121" s="58"/>
      <c r="W121" s="38">
        <f t="shared" si="2"/>
        <v>0</v>
      </c>
    </row>
    <row r="122" spans="2:23" ht="12.6" customHeight="1" thickBot="1" x14ac:dyDescent="0.2">
      <c r="B122" s="67"/>
      <c r="C122" s="72"/>
      <c r="D122" s="73"/>
      <c r="E122" s="73"/>
      <c r="F122" s="73"/>
      <c r="G122" s="73"/>
      <c r="H122" s="73"/>
      <c r="I122" s="73"/>
      <c r="J122" s="74"/>
      <c r="K122" s="43"/>
      <c r="L122" s="44"/>
      <c r="M122" s="44"/>
      <c r="N122" s="44"/>
      <c r="O122" s="44"/>
      <c r="P122" s="44"/>
      <c r="Q122" s="44"/>
      <c r="R122" s="44"/>
      <c r="S122" s="44"/>
      <c r="T122" s="45"/>
      <c r="U122" s="53">
        <f>(K122*4+L122*3+M122*2+N122*1)</f>
        <v>0</v>
      </c>
      <c r="V122" s="54">
        <f>U122-U124</f>
        <v>-310.10000000000002</v>
      </c>
      <c r="W122" s="35">
        <f t="shared" si="2"/>
        <v>-310.10000000000002</v>
      </c>
    </row>
    <row r="123" spans="2:23" ht="13.15" customHeight="1" x14ac:dyDescent="0.15">
      <c r="B123" s="67"/>
      <c r="C123" s="72"/>
      <c r="D123" s="73"/>
      <c r="E123" s="73"/>
      <c r="F123" s="73"/>
      <c r="G123" s="73"/>
      <c r="H123" s="73"/>
      <c r="I123" s="73"/>
      <c r="J123" s="74"/>
      <c r="K123" s="46">
        <v>40.799999999999997</v>
      </c>
      <c r="L123" s="46">
        <v>42.1</v>
      </c>
      <c r="M123" s="46">
        <v>12.7</v>
      </c>
      <c r="N123" s="46">
        <v>4.2</v>
      </c>
      <c r="O123" s="46"/>
      <c r="P123" s="46"/>
      <c r="Q123" s="46"/>
      <c r="R123" s="46"/>
      <c r="S123" s="46">
        <v>0.1</v>
      </c>
      <c r="T123" s="46">
        <v>0.1</v>
      </c>
      <c r="U123" s="55">
        <f>(K123*4+L123*3+M123*2+N123*1)</f>
        <v>319.09999999999997</v>
      </c>
      <c r="V123" s="54">
        <f>U123-U124</f>
        <v>8.9999999999999432</v>
      </c>
      <c r="W123" s="35">
        <f t="shared" si="2"/>
        <v>8.9999999999999432</v>
      </c>
    </row>
    <row r="124" spans="2:23" ht="13.15" customHeight="1" thickBot="1" x14ac:dyDescent="0.2">
      <c r="B124" s="68"/>
      <c r="C124" s="75"/>
      <c r="D124" s="76"/>
      <c r="E124" s="76"/>
      <c r="F124" s="76"/>
      <c r="G124" s="76"/>
      <c r="H124" s="76"/>
      <c r="I124" s="76"/>
      <c r="J124" s="77"/>
      <c r="K124" s="48">
        <v>35.9</v>
      </c>
      <c r="L124" s="48">
        <v>43.8</v>
      </c>
      <c r="M124" s="48">
        <v>14.9</v>
      </c>
      <c r="N124" s="48">
        <v>5.3</v>
      </c>
      <c r="O124" s="48"/>
      <c r="P124" s="48"/>
      <c r="Q124" s="48"/>
      <c r="R124" s="48"/>
      <c r="S124" s="48">
        <v>0.1</v>
      </c>
      <c r="T124" s="48">
        <v>0.1</v>
      </c>
      <c r="U124" s="56">
        <f>(K124*4+L124*3+M124*2+N124*1)</f>
        <v>310.10000000000002</v>
      </c>
      <c r="V124" s="57"/>
      <c r="W124" s="39">
        <f t="shared" si="2"/>
        <v>0</v>
      </c>
    </row>
    <row r="125" spans="2:23" ht="12.6" customHeight="1" x14ac:dyDescent="0.15">
      <c r="B125" s="66" t="s">
        <v>74</v>
      </c>
      <c r="C125" s="69" t="s">
        <v>75</v>
      </c>
      <c r="D125" s="70"/>
      <c r="E125" s="70"/>
      <c r="F125" s="70"/>
      <c r="G125" s="70"/>
      <c r="H125" s="70"/>
      <c r="I125" s="70"/>
      <c r="J125" s="71"/>
      <c r="K125" s="40"/>
      <c r="L125" s="41"/>
      <c r="M125" s="41"/>
      <c r="N125" s="41"/>
      <c r="O125" s="41"/>
      <c r="P125" s="41"/>
      <c r="Q125" s="41"/>
      <c r="R125" s="41"/>
      <c r="S125" s="41"/>
      <c r="T125" s="42"/>
      <c r="U125" s="51"/>
      <c r="V125" s="58"/>
      <c r="W125" s="38">
        <f t="shared" si="2"/>
        <v>0</v>
      </c>
    </row>
    <row r="126" spans="2:23" ht="12.6" customHeight="1" thickBot="1" x14ac:dyDescent="0.2">
      <c r="B126" s="67"/>
      <c r="C126" s="72"/>
      <c r="D126" s="73"/>
      <c r="E126" s="73"/>
      <c r="F126" s="73"/>
      <c r="G126" s="73"/>
      <c r="H126" s="73"/>
      <c r="I126" s="73"/>
      <c r="J126" s="74"/>
      <c r="K126" s="43"/>
      <c r="L126" s="44"/>
      <c r="M126" s="44"/>
      <c r="N126" s="44"/>
      <c r="O126" s="44"/>
      <c r="P126" s="44"/>
      <c r="Q126" s="44"/>
      <c r="R126" s="44"/>
      <c r="S126" s="44"/>
      <c r="T126" s="45"/>
      <c r="U126" s="53">
        <f>(K126*4+L126*3+M126*2+N126*1)</f>
        <v>0</v>
      </c>
      <c r="V126" s="54">
        <f>U126-U128</f>
        <v>-292.3</v>
      </c>
      <c r="W126" s="35">
        <f t="shared" si="2"/>
        <v>-292.3</v>
      </c>
    </row>
    <row r="127" spans="2:23" ht="13.15" customHeight="1" x14ac:dyDescent="0.15">
      <c r="B127" s="67"/>
      <c r="C127" s="72"/>
      <c r="D127" s="73"/>
      <c r="E127" s="73"/>
      <c r="F127" s="73"/>
      <c r="G127" s="73"/>
      <c r="H127" s="73"/>
      <c r="I127" s="73"/>
      <c r="J127" s="74"/>
      <c r="K127" s="46">
        <v>40.6</v>
      </c>
      <c r="L127" s="46">
        <v>30.4</v>
      </c>
      <c r="M127" s="46">
        <v>16.899999999999999</v>
      </c>
      <c r="N127" s="46">
        <v>12</v>
      </c>
      <c r="O127" s="46"/>
      <c r="P127" s="46"/>
      <c r="Q127" s="46"/>
      <c r="R127" s="46"/>
      <c r="S127" s="46">
        <v>0.1</v>
      </c>
      <c r="T127" s="46">
        <v>0.1</v>
      </c>
      <c r="U127" s="55">
        <f>(K127*4+L127*3+M127*2+N127*1)</f>
        <v>299.39999999999998</v>
      </c>
      <c r="V127" s="54">
        <f>U127-U128</f>
        <v>7.0999999999999659</v>
      </c>
      <c r="W127" s="35">
        <f t="shared" si="2"/>
        <v>7.0999999999999659</v>
      </c>
    </row>
    <row r="128" spans="2:23" ht="13.15" customHeight="1" thickBot="1" x14ac:dyDescent="0.2">
      <c r="B128" s="68"/>
      <c r="C128" s="75"/>
      <c r="D128" s="76"/>
      <c r="E128" s="76"/>
      <c r="F128" s="76"/>
      <c r="G128" s="76"/>
      <c r="H128" s="76"/>
      <c r="I128" s="76"/>
      <c r="J128" s="77"/>
      <c r="K128" s="48">
        <v>37.700000000000003</v>
      </c>
      <c r="L128" s="48">
        <v>30.3</v>
      </c>
      <c r="M128" s="48">
        <v>18.7</v>
      </c>
      <c r="N128" s="48">
        <v>13.2</v>
      </c>
      <c r="O128" s="48"/>
      <c r="P128" s="48"/>
      <c r="Q128" s="48"/>
      <c r="R128" s="48"/>
      <c r="S128" s="48">
        <v>0.1</v>
      </c>
      <c r="T128" s="48">
        <v>0</v>
      </c>
      <c r="U128" s="56">
        <f>(K128*4+L128*3+M128*2+N128*1)</f>
        <v>292.3</v>
      </c>
      <c r="V128" s="57"/>
      <c r="W128" s="39">
        <f t="shared" si="2"/>
        <v>0</v>
      </c>
    </row>
    <row r="129" spans="2:23" ht="12.6" customHeight="1" x14ac:dyDescent="0.15">
      <c r="B129" s="66" t="s">
        <v>76</v>
      </c>
      <c r="C129" s="69" t="s">
        <v>77</v>
      </c>
      <c r="D129" s="70"/>
      <c r="E129" s="70"/>
      <c r="F129" s="70"/>
      <c r="G129" s="70"/>
      <c r="H129" s="70"/>
      <c r="I129" s="70"/>
      <c r="J129" s="71"/>
      <c r="K129" s="40"/>
      <c r="L129" s="41"/>
      <c r="M129" s="41"/>
      <c r="N129" s="41"/>
      <c r="O129" s="41"/>
      <c r="P129" s="41"/>
      <c r="Q129" s="41"/>
      <c r="R129" s="41"/>
      <c r="S129" s="41"/>
      <c r="T129" s="42"/>
      <c r="U129" s="51"/>
      <c r="V129" s="58"/>
      <c r="W129" s="38">
        <f t="shared" si="2"/>
        <v>0</v>
      </c>
    </row>
    <row r="130" spans="2:23" ht="12.6" customHeight="1" thickBot="1" x14ac:dyDescent="0.2">
      <c r="B130" s="67"/>
      <c r="C130" s="72"/>
      <c r="D130" s="73"/>
      <c r="E130" s="73"/>
      <c r="F130" s="73"/>
      <c r="G130" s="73"/>
      <c r="H130" s="73"/>
      <c r="I130" s="73"/>
      <c r="J130" s="74"/>
      <c r="K130" s="43"/>
      <c r="L130" s="44"/>
      <c r="M130" s="44"/>
      <c r="N130" s="44"/>
      <c r="O130" s="44"/>
      <c r="P130" s="44"/>
      <c r="Q130" s="44"/>
      <c r="R130" s="44"/>
      <c r="S130" s="44"/>
      <c r="T130" s="45"/>
      <c r="U130" s="53">
        <f>(K130*4+L130*3+M130*2+N130*1)</f>
        <v>0</v>
      </c>
      <c r="V130" s="54">
        <f>U130-U132</f>
        <v>-276.60000000000002</v>
      </c>
      <c r="W130" s="35">
        <f t="shared" si="2"/>
        <v>-276.60000000000002</v>
      </c>
    </row>
    <row r="131" spans="2:23" ht="13.15" customHeight="1" x14ac:dyDescent="0.15">
      <c r="B131" s="67"/>
      <c r="C131" s="72"/>
      <c r="D131" s="73"/>
      <c r="E131" s="73"/>
      <c r="F131" s="73"/>
      <c r="G131" s="73"/>
      <c r="H131" s="73"/>
      <c r="I131" s="73"/>
      <c r="J131" s="74"/>
      <c r="K131" s="46">
        <v>24.5</v>
      </c>
      <c r="L131" s="46">
        <v>38.299999999999997</v>
      </c>
      <c r="M131" s="46">
        <v>25.7</v>
      </c>
      <c r="N131" s="46">
        <v>11.4</v>
      </c>
      <c r="O131" s="46"/>
      <c r="P131" s="46"/>
      <c r="Q131" s="46"/>
      <c r="R131" s="46"/>
      <c r="S131" s="46">
        <v>0.1</v>
      </c>
      <c r="T131" s="46">
        <v>0.1</v>
      </c>
      <c r="U131" s="55">
        <f>(K131*4+L131*3+M131*2+N131*1)</f>
        <v>275.69999999999993</v>
      </c>
      <c r="V131" s="54">
        <f>U131-U132</f>
        <v>-0.90000000000009095</v>
      </c>
      <c r="W131" s="35">
        <f t="shared" si="2"/>
        <v>-0.90000000000009095</v>
      </c>
    </row>
    <row r="132" spans="2:23" ht="13.15" customHeight="1" thickBot="1" x14ac:dyDescent="0.2">
      <c r="B132" s="68"/>
      <c r="C132" s="75"/>
      <c r="D132" s="76"/>
      <c r="E132" s="76"/>
      <c r="F132" s="76"/>
      <c r="G132" s="76"/>
      <c r="H132" s="76"/>
      <c r="I132" s="76"/>
      <c r="J132" s="77"/>
      <c r="K132" s="48">
        <v>25</v>
      </c>
      <c r="L132" s="48">
        <v>37.9</v>
      </c>
      <c r="M132" s="48">
        <v>25.8</v>
      </c>
      <c r="N132" s="48">
        <v>11.3</v>
      </c>
      <c r="O132" s="48"/>
      <c r="P132" s="48"/>
      <c r="Q132" s="48"/>
      <c r="R132" s="48"/>
      <c r="S132" s="48">
        <v>0</v>
      </c>
      <c r="T132" s="48">
        <v>0</v>
      </c>
      <c r="U132" s="56">
        <f>(K132*4+L132*3+M132*2+N132*1)</f>
        <v>276.60000000000002</v>
      </c>
      <c r="V132" s="57"/>
      <c r="W132" s="39">
        <f t="shared" si="2"/>
        <v>0</v>
      </c>
    </row>
    <row r="133" spans="2:23" ht="12.6" customHeight="1" x14ac:dyDescent="0.15">
      <c r="B133" s="66" t="s">
        <v>78</v>
      </c>
      <c r="C133" s="69" t="s">
        <v>79</v>
      </c>
      <c r="D133" s="70"/>
      <c r="E133" s="70"/>
      <c r="F133" s="70"/>
      <c r="G133" s="70"/>
      <c r="H133" s="70"/>
      <c r="I133" s="70"/>
      <c r="J133" s="71"/>
      <c r="K133" s="40"/>
      <c r="L133" s="41"/>
      <c r="M133" s="41"/>
      <c r="N133" s="41"/>
      <c r="O133" s="41"/>
      <c r="P133" s="41"/>
      <c r="Q133" s="41"/>
      <c r="R133" s="41"/>
      <c r="S133" s="41"/>
      <c r="T133" s="42"/>
      <c r="U133" s="51"/>
      <c r="V133" s="58"/>
      <c r="W133" s="38">
        <f t="shared" si="2"/>
        <v>0</v>
      </c>
    </row>
    <row r="134" spans="2:23" ht="12.6" customHeight="1" thickBot="1" x14ac:dyDescent="0.2">
      <c r="B134" s="67"/>
      <c r="C134" s="72"/>
      <c r="D134" s="73"/>
      <c r="E134" s="73"/>
      <c r="F134" s="73"/>
      <c r="G134" s="73"/>
      <c r="H134" s="73"/>
      <c r="I134" s="73"/>
      <c r="J134" s="74"/>
      <c r="K134" s="43"/>
      <c r="L134" s="44"/>
      <c r="M134" s="44"/>
      <c r="N134" s="44"/>
      <c r="O134" s="44"/>
      <c r="P134" s="44"/>
      <c r="Q134" s="44"/>
      <c r="R134" s="44"/>
      <c r="S134" s="44"/>
      <c r="T134" s="45"/>
      <c r="U134" s="53">
        <f>(K134*4+L134*3+M134*2+N134*1)</f>
        <v>0</v>
      </c>
      <c r="V134" s="54">
        <f>U134-U136</f>
        <v>-235.39999999999998</v>
      </c>
      <c r="W134" s="35">
        <f t="shared" si="2"/>
        <v>-235.39999999999998</v>
      </c>
    </row>
    <row r="135" spans="2:23" ht="13.15" customHeight="1" x14ac:dyDescent="0.15">
      <c r="B135" s="67"/>
      <c r="C135" s="72"/>
      <c r="D135" s="73"/>
      <c r="E135" s="73"/>
      <c r="F135" s="73"/>
      <c r="G135" s="73"/>
      <c r="H135" s="73"/>
      <c r="I135" s="73"/>
      <c r="J135" s="74"/>
      <c r="K135" s="46">
        <v>14.2</v>
      </c>
      <c r="L135" s="46">
        <v>28.7</v>
      </c>
      <c r="M135" s="46">
        <v>36.200000000000003</v>
      </c>
      <c r="N135" s="46">
        <v>20.8</v>
      </c>
      <c r="O135" s="46"/>
      <c r="P135" s="46"/>
      <c r="Q135" s="46"/>
      <c r="R135" s="46"/>
      <c r="S135" s="46">
        <v>0.1</v>
      </c>
      <c r="T135" s="46">
        <v>0.1</v>
      </c>
      <c r="U135" s="55">
        <f>(K135*4+L135*3+M135*2+N135*1)</f>
        <v>236.1</v>
      </c>
      <c r="V135" s="54">
        <f>U135-U136</f>
        <v>0.70000000000001705</v>
      </c>
      <c r="W135" s="35">
        <f t="shared" si="2"/>
        <v>0.70000000000001705</v>
      </c>
    </row>
    <row r="136" spans="2:23" ht="13.15" customHeight="1" thickBot="1" x14ac:dyDescent="0.2">
      <c r="B136" s="68"/>
      <c r="C136" s="75"/>
      <c r="D136" s="76"/>
      <c r="E136" s="76"/>
      <c r="F136" s="76"/>
      <c r="G136" s="76"/>
      <c r="H136" s="76"/>
      <c r="I136" s="76"/>
      <c r="J136" s="77"/>
      <c r="K136" s="48">
        <v>13.6</v>
      </c>
      <c r="L136" s="48">
        <v>28.9</v>
      </c>
      <c r="M136" s="48">
        <v>36.9</v>
      </c>
      <c r="N136" s="48">
        <v>20.5</v>
      </c>
      <c r="O136" s="48"/>
      <c r="P136" s="48"/>
      <c r="Q136" s="48"/>
      <c r="R136" s="48"/>
      <c r="S136" s="48">
        <v>0</v>
      </c>
      <c r="T136" s="48">
        <v>0</v>
      </c>
      <c r="U136" s="56">
        <f>(K136*4+L136*3+M136*2+N136*1)</f>
        <v>235.39999999999998</v>
      </c>
      <c r="V136" s="57"/>
      <c r="W136" s="39">
        <f t="shared" si="2"/>
        <v>0</v>
      </c>
    </row>
    <row r="137" spans="2:23" ht="12.6" customHeight="1" x14ac:dyDescent="0.15">
      <c r="B137" s="66" t="s">
        <v>80</v>
      </c>
      <c r="C137" s="69" t="s">
        <v>81</v>
      </c>
      <c r="D137" s="70"/>
      <c r="E137" s="70"/>
      <c r="F137" s="70"/>
      <c r="G137" s="70"/>
      <c r="H137" s="70"/>
      <c r="I137" s="70"/>
      <c r="J137" s="71"/>
      <c r="K137" s="40"/>
      <c r="L137" s="41"/>
      <c r="M137" s="41"/>
      <c r="N137" s="41"/>
      <c r="O137" s="41"/>
      <c r="P137" s="41"/>
      <c r="Q137" s="41"/>
      <c r="R137" s="41"/>
      <c r="S137" s="41"/>
      <c r="T137" s="42"/>
      <c r="U137" s="51"/>
      <c r="V137" s="58"/>
      <c r="W137" s="38">
        <f t="shared" si="2"/>
        <v>0</v>
      </c>
    </row>
    <row r="138" spans="2:23" ht="12.6" customHeight="1" thickBot="1" x14ac:dyDescent="0.2">
      <c r="B138" s="67"/>
      <c r="C138" s="72"/>
      <c r="D138" s="73"/>
      <c r="E138" s="73"/>
      <c r="F138" s="73"/>
      <c r="G138" s="73"/>
      <c r="H138" s="73"/>
      <c r="I138" s="73"/>
      <c r="J138" s="74"/>
      <c r="K138" s="43"/>
      <c r="L138" s="44"/>
      <c r="M138" s="44"/>
      <c r="N138" s="44"/>
      <c r="O138" s="44"/>
      <c r="P138" s="44"/>
      <c r="Q138" s="44"/>
      <c r="R138" s="44"/>
      <c r="S138" s="44"/>
      <c r="T138" s="45"/>
      <c r="U138" s="53">
        <f>(K138*4+L138*3+M138*2+N138*1)</f>
        <v>0</v>
      </c>
      <c r="V138" s="54">
        <f>U138-U140</f>
        <v>-186.3</v>
      </c>
      <c r="W138" s="35">
        <f t="shared" si="2"/>
        <v>-186.3</v>
      </c>
    </row>
    <row r="139" spans="2:23" ht="13.15" customHeight="1" x14ac:dyDescent="0.15">
      <c r="B139" s="67"/>
      <c r="C139" s="72"/>
      <c r="D139" s="73"/>
      <c r="E139" s="73"/>
      <c r="F139" s="73"/>
      <c r="G139" s="73"/>
      <c r="H139" s="73"/>
      <c r="I139" s="73"/>
      <c r="J139" s="74"/>
      <c r="K139" s="46">
        <v>10.7</v>
      </c>
      <c r="L139" s="46">
        <v>18.2</v>
      </c>
      <c r="M139" s="46">
        <v>23</v>
      </c>
      <c r="N139" s="46">
        <v>47.9</v>
      </c>
      <c r="O139" s="46"/>
      <c r="P139" s="46"/>
      <c r="Q139" s="46"/>
      <c r="R139" s="46"/>
      <c r="S139" s="46">
        <v>0.1</v>
      </c>
      <c r="T139" s="46">
        <v>0.1</v>
      </c>
      <c r="U139" s="55">
        <f>(K139*4+L139*3+M139*2+N139*1)</f>
        <v>191.29999999999998</v>
      </c>
      <c r="V139" s="54">
        <f>U139-U140</f>
        <v>4.9999999999999716</v>
      </c>
      <c r="W139" s="35">
        <f t="shared" si="2"/>
        <v>4.9999999999999716</v>
      </c>
    </row>
    <row r="140" spans="2:23" ht="13.15" customHeight="1" thickBot="1" x14ac:dyDescent="0.2">
      <c r="B140" s="68"/>
      <c r="C140" s="75"/>
      <c r="D140" s="76"/>
      <c r="E140" s="76"/>
      <c r="F140" s="76"/>
      <c r="G140" s="76"/>
      <c r="H140" s="76"/>
      <c r="I140" s="76"/>
      <c r="J140" s="77"/>
      <c r="K140" s="48">
        <v>10</v>
      </c>
      <c r="L140" s="48">
        <v>17.100000000000001</v>
      </c>
      <c r="M140" s="48">
        <v>22.3</v>
      </c>
      <c r="N140" s="48">
        <v>50.4</v>
      </c>
      <c r="O140" s="48"/>
      <c r="P140" s="48"/>
      <c r="Q140" s="48"/>
      <c r="R140" s="48"/>
      <c r="S140" s="48">
        <v>0.1</v>
      </c>
      <c r="T140" s="48">
        <v>0.1</v>
      </c>
      <c r="U140" s="56">
        <f>(K140*4+L140*3+M140*2+N140*1)</f>
        <v>186.3</v>
      </c>
      <c r="V140" s="57"/>
      <c r="W140" s="39">
        <f t="shared" si="2"/>
        <v>0</v>
      </c>
    </row>
    <row r="141" spans="2:23" ht="12.6" customHeight="1" x14ac:dyDescent="0.15">
      <c r="B141" s="66" t="s">
        <v>82</v>
      </c>
      <c r="C141" s="69" t="s">
        <v>83</v>
      </c>
      <c r="D141" s="70"/>
      <c r="E141" s="70"/>
      <c r="F141" s="70"/>
      <c r="G141" s="70"/>
      <c r="H141" s="70"/>
      <c r="I141" s="70"/>
      <c r="J141" s="71"/>
      <c r="K141" s="40"/>
      <c r="L141" s="41"/>
      <c r="M141" s="41"/>
      <c r="N141" s="41"/>
      <c r="O141" s="41"/>
      <c r="P141" s="41"/>
      <c r="Q141" s="41"/>
      <c r="R141" s="41"/>
      <c r="S141" s="41"/>
      <c r="T141" s="42"/>
      <c r="U141" s="51"/>
      <c r="V141" s="58"/>
      <c r="W141" s="38">
        <f t="shared" si="2"/>
        <v>0</v>
      </c>
    </row>
    <row r="142" spans="2:23" ht="12.6" customHeight="1" thickBot="1" x14ac:dyDescent="0.2">
      <c r="B142" s="67"/>
      <c r="C142" s="72"/>
      <c r="D142" s="73"/>
      <c r="E142" s="73"/>
      <c r="F142" s="73"/>
      <c r="G142" s="73"/>
      <c r="H142" s="73"/>
      <c r="I142" s="73"/>
      <c r="J142" s="74"/>
      <c r="K142" s="43"/>
      <c r="L142" s="44"/>
      <c r="M142" s="44"/>
      <c r="N142" s="44"/>
      <c r="O142" s="44"/>
      <c r="P142" s="44"/>
      <c r="Q142" s="44"/>
      <c r="R142" s="44"/>
      <c r="S142" s="44"/>
      <c r="T142" s="45"/>
      <c r="U142" s="53">
        <f>(K142*4+L142*3+M142*2+N142*1)</f>
        <v>0</v>
      </c>
      <c r="V142" s="54">
        <f>U142-U144</f>
        <v>-332.2</v>
      </c>
      <c r="W142" s="35">
        <f t="shared" ref="W142:W205" si="3">V142</f>
        <v>-332.2</v>
      </c>
    </row>
    <row r="143" spans="2:23" ht="13.15" customHeight="1" x14ac:dyDescent="0.15">
      <c r="B143" s="67"/>
      <c r="C143" s="72"/>
      <c r="D143" s="73"/>
      <c r="E143" s="73"/>
      <c r="F143" s="73"/>
      <c r="G143" s="73"/>
      <c r="H143" s="73"/>
      <c r="I143" s="73"/>
      <c r="J143" s="74"/>
      <c r="K143" s="46">
        <v>50.5</v>
      </c>
      <c r="L143" s="46">
        <v>33.200000000000003</v>
      </c>
      <c r="M143" s="46">
        <v>10</v>
      </c>
      <c r="N143" s="46">
        <v>6.2</v>
      </c>
      <c r="O143" s="46"/>
      <c r="P143" s="46"/>
      <c r="Q143" s="46"/>
      <c r="R143" s="46"/>
      <c r="S143" s="46">
        <v>0.1</v>
      </c>
      <c r="T143" s="46">
        <v>0.2</v>
      </c>
      <c r="U143" s="55">
        <f>(K143*4+L143*3+M143*2+N143*1)</f>
        <v>327.8</v>
      </c>
      <c r="V143" s="54">
        <f>U143-U144</f>
        <v>-4.3999999999999773</v>
      </c>
      <c r="W143" s="35">
        <f t="shared" si="3"/>
        <v>-4.3999999999999773</v>
      </c>
    </row>
    <row r="144" spans="2:23" ht="13.15" customHeight="1" thickBot="1" x14ac:dyDescent="0.2">
      <c r="B144" s="68"/>
      <c r="C144" s="75"/>
      <c r="D144" s="76"/>
      <c r="E144" s="76"/>
      <c r="F144" s="76"/>
      <c r="G144" s="76"/>
      <c r="H144" s="76"/>
      <c r="I144" s="76"/>
      <c r="J144" s="77"/>
      <c r="K144" s="48">
        <v>53.8</v>
      </c>
      <c r="L144" s="48">
        <v>30.9</v>
      </c>
      <c r="M144" s="48">
        <v>9.3000000000000007</v>
      </c>
      <c r="N144" s="48">
        <v>5.7</v>
      </c>
      <c r="O144" s="48"/>
      <c r="P144" s="48"/>
      <c r="Q144" s="48"/>
      <c r="R144" s="48"/>
      <c r="S144" s="48">
        <v>0.1</v>
      </c>
      <c r="T144" s="48">
        <v>0.2</v>
      </c>
      <c r="U144" s="56">
        <f>(K144*4+L144*3+M144*2+N144*1)</f>
        <v>332.2</v>
      </c>
      <c r="V144" s="57"/>
      <c r="W144" s="39">
        <f t="shared" si="3"/>
        <v>0</v>
      </c>
    </row>
    <row r="145" spans="2:23" ht="12.6" customHeight="1" x14ac:dyDescent="0.15">
      <c r="B145" s="66" t="s">
        <v>84</v>
      </c>
      <c r="C145" s="69" t="s">
        <v>85</v>
      </c>
      <c r="D145" s="70"/>
      <c r="E145" s="70"/>
      <c r="F145" s="70"/>
      <c r="G145" s="70"/>
      <c r="H145" s="70"/>
      <c r="I145" s="70"/>
      <c r="J145" s="71"/>
      <c r="K145" s="40"/>
      <c r="L145" s="41"/>
      <c r="M145" s="41"/>
      <c r="N145" s="41"/>
      <c r="O145" s="41"/>
      <c r="P145" s="41"/>
      <c r="Q145" s="41"/>
      <c r="R145" s="41"/>
      <c r="S145" s="41"/>
      <c r="T145" s="42"/>
      <c r="U145" s="51"/>
      <c r="V145" s="58"/>
      <c r="W145" s="38">
        <f t="shared" si="3"/>
        <v>0</v>
      </c>
    </row>
    <row r="146" spans="2:23" ht="12.6" customHeight="1" thickBot="1" x14ac:dyDescent="0.2">
      <c r="B146" s="67"/>
      <c r="C146" s="72"/>
      <c r="D146" s="73"/>
      <c r="E146" s="73"/>
      <c r="F146" s="73"/>
      <c r="G146" s="73"/>
      <c r="H146" s="73"/>
      <c r="I146" s="73"/>
      <c r="J146" s="74"/>
      <c r="K146" s="43"/>
      <c r="L146" s="44"/>
      <c r="M146" s="44"/>
      <c r="N146" s="44"/>
      <c r="O146" s="44"/>
      <c r="P146" s="44"/>
      <c r="Q146" s="44"/>
      <c r="R146" s="44"/>
      <c r="S146" s="44"/>
      <c r="T146" s="45"/>
      <c r="U146" s="53">
        <f>(K146*4+L146*3+M146*2+N146*1)</f>
        <v>0</v>
      </c>
      <c r="V146" s="54">
        <f>U146-U148</f>
        <v>-329.09999999999997</v>
      </c>
      <c r="W146" s="35">
        <f t="shared" si="3"/>
        <v>-329.09999999999997</v>
      </c>
    </row>
    <row r="147" spans="2:23" ht="13.15" customHeight="1" x14ac:dyDescent="0.15">
      <c r="B147" s="67"/>
      <c r="C147" s="72"/>
      <c r="D147" s="73"/>
      <c r="E147" s="73"/>
      <c r="F147" s="73"/>
      <c r="G147" s="73"/>
      <c r="H147" s="73"/>
      <c r="I147" s="73"/>
      <c r="J147" s="74"/>
      <c r="K147" s="46">
        <v>43.3</v>
      </c>
      <c r="L147" s="46">
        <v>47.8</v>
      </c>
      <c r="M147" s="46">
        <v>7.5</v>
      </c>
      <c r="N147" s="46">
        <v>1.2</v>
      </c>
      <c r="O147" s="46"/>
      <c r="P147" s="46"/>
      <c r="Q147" s="46"/>
      <c r="R147" s="46"/>
      <c r="S147" s="46">
        <v>0.1</v>
      </c>
      <c r="T147" s="46">
        <v>0</v>
      </c>
      <c r="U147" s="55">
        <f>(K147*4+L147*3+M147*2+N147*1)</f>
        <v>332.79999999999995</v>
      </c>
      <c r="V147" s="54">
        <f>U147-U148</f>
        <v>3.6999999999999886</v>
      </c>
      <c r="W147" s="35">
        <f t="shared" si="3"/>
        <v>3.6999999999999886</v>
      </c>
    </row>
    <row r="148" spans="2:23" ht="13.15" customHeight="1" thickBot="1" x14ac:dyDescent="0.2">
      <c r="B148" s="68"/>
      <c r="C148" s="75"/>
      <c r="D148" s="76"/>
      <c r="E148" s="76"/>
      <c r="F148" s="76"/>
      <c r="G148" s="76"/>
      <c r="H148" s="76"/>
      <c r="I148" s="76"/>
      <c r="J148" s="77"/>
      <c r="K148" s="48">
        <v>39.9</v>
      </c>
      <c r="L148" s="48">
        <v>50.6</v>
      </c>
      <c r="M148" s="48">
        <v>8.1999999999999993</v>
      </c>
      <c r="N148" s="48">
        <v>1.3</v>
      </c>
      <c r="O148" s="48"/>
      <c r="P148" s="48"/>
      <c r="Q148" s="48"/>
      <c r="R148" s="48"/>
      <c r="S148" s="48">
        <v>0.1</v>
      </c>
      <c r="T148" s="48">
        <v>0</v>
      </c>
      <c r="U148" s="56">
        <f>(K148*4+L148*3+M148*2+N148*1)</f>
        <v>329.09999999999997</v>
      </c>
      <c r="V148" s="57"/>
      <c r="W148" s="39">
        <f t="shared" si="3"/>
        <v>0</v>
      </c>
    </row>
    <row r="149" spans="2:23" ht="12.6" customHeight="1" x14ac:dyDescent="0.15">
      <c r="B149" s="66" t="s">
        <v>86</v>
      </c>
      <c r="C149" s="69" t="s">
        <v>87</v>
      </c>
      <c r="D149" s="70"/>
      <c r="E149" s="70"/>
      <c r="F149" s="70"/>
      <c r="G149" s="70"/>
      <c r="H149" s="70"/>
      <c r="I149" s="70"/>
      <c r="J149" s="71"/>
      <c r="K149" s="40"/>
      <c r="L149" s="41"/>
      <c r="M149" s="41"/>
      <c r="N149" s="41"/>
      <c r="O149" s="41"/>
      <c r="P149" s="41"/>
      <c r="Q149" s="41"/>
      <c r="R149" s="41"/>
      <c r="S149" s="41"/>
      <c r="T149" s="42"/>
      <c r="U149" s="51"/>
      <c r="V149" s="58"/>
      <c r="W149" s="38">
        <f t="shared" si="3"/>
        <v>0</v>
      </c>
    </row>
    <row r="150" spans="2:23" ht="12.6" customHeight="1" thickBot="1" x14ac:dyDescent="0.2">
      <c r="B150" s="67"/>
      <c r="C150" s="72"/>
      <c r="D150" s="73"/>
      <c r="E150" s="73"/>
      <c r="F150" s="73"/>
      <c r="G150" s="73"/>
      <c r="H150" s="73"/>
      <c r="I150" s="73"/>
      <c r="J150" s="74"/>
      <c r="K150" s="43"/>
      <c r="L150" s="44"/>
      <c r="M150" s="44"/>
      <c r="N150" s="44"/>
      <c r="O150" s="44"/>
      <c r="P150" s="44"/>
      <c r="Q150" s="44"/>
      <c r="R150" s="44"/>
      <c r="S150" s="44"/>
      <c r="T150" s="45"/>
      <c r="U150" s="53">
        <f>(K150*4+L150*3+M150*2+N150*1)</f>
        <v>0</v>
      </c>
      <c r="V150" s="54">
        <f>U150-U152</f>
        <v>-364.4</v>
      </c>
      <c r="W150" s="35">
        <f t="shared" si="3"/>
        <v>-364.4</v>
      </c>
    </row>
    <row r="151" spans="2:23" ht="13.15" customHeight="1" x14ac:dyDescent="0.15">
      <c r="B151" s="67"/>
      <c r="C151" s="72"/>
      <c r="D151" s="73"/>
      <c r="E151" s="73"/>
      <c r="F151" s="73"/>
      <c r="G151" s="73"/>
      <c r="H151" s="73"/>
      <c r="I151" s="73"/>
      <c r="J151" s="74"/>
      <c r="K151" s="46">
        <v>70.599999999999994</v>
      </c>
      <c r="L151" s="46">
        <v>26.9</v>
      </c>
      <c r="M151" s="46">
        <v>1.9</v>
      </c>
      <c r="N151" s="46">
        <v>0.4</v>
      </c>
      <c r="O151" s="46"/>
      <c r="P151" s="46"/>
      <c r="Q151" s="46"/>
      <c r="R151" s="46"/>
      <c r="S151" s="46">
        <v>0.1</v>
      </c>
      <c r="T151" s="46">
        <v>0.1</v>
      </c>
      <c r="U151" s="55">
        <f>(K151*4+L151*3+M151*2+N151*1)</f>
        <v>367.29999999999995</v>
      </c>
      <c r="V151" s="54">
        <f>U151-U152</f>
        <v>2.8999999999999773</v>
      </c>
      <c r="W151" s="35">
        <f t="shared" si="3"/>
        <v>2.8999999999999773</v>
      </c>
    </row>
    <row r="152" spans="2:23" ht="13.15" customHeight="1" thickBot="1" x14ac:dyDescent="0.2">
      <c r="B152" s="68"/>
      <c r="C152" s="75"/>
      <c r="D152" s="76"/>
      <c r="E152" s="76"/>
      <c r="F152" s="76"/>
      <c r="G152" s="76"/>
      <c r="H152" s="76"/>
      <c r="I152" s="76"/>
      <c r="J152" s="77"/>
      <c r="K152" s="48">
        <v>67.7</v>
      </c>
      <c r="L152" s="48">
        <v>29.6</v>
      </c>
      <c r="M152" s="48">
        <v>2.2000000000000002</v>
      </c>
      <c r="N152" s="48">
        <v>0.4</v>
      </c>
      <c r="O152" s="48"/>
      <c r="P152" s="48"/>
      <c r="Q152" s="48"/>
      <c r="R152" s="48"/>
      <c r="S152" s="48">
        <v>0.1</v>
      </c>
      <c r="T152" s="48">
        <v>0</v>
      </c>
      <c r="U152" s="56">
        <f>(K152*4+L152*3+M152*2+N152*1)</f>
        <v>364.4</v>
      </c>
      <c r="V152" s="57"/>
      <c r="W152" s="39">
        <f t="shared" si="3"/>
        <v>0</v>
      </c>
    </row>
    <row r="153" spans="2:23" ht="12.6" customHeight="1" x14ac:dyDescent="0.15">
      <c r="B153" s="66" t="s">
        <v>88</v>
      </c>
      <c r="C153" s="69" t="s">
        <v>89</v>
      </c>
      <c r="D153" s="70"/>
      <c r="E153" s="70"/>
      <c r="F153" s="70"/>
      <c r="G153" s="70"/>
      <c r="H153" s="70"/>
      <c r="I153" s="70"/>
      <c r="J153" s="71"/>
      <c r="K153" s="40"/>
      <c r="L153" s="41"/>
      <c r="M153" s="41"/>
      <c r="N153" s="41"/>
      <c r="O153" s="41"/>
      <c r="P153" s="41"/>
      <c r="Q153" s="41"/>
      <c r="R153" s="41"/>
      <c r="S153" s="41"/>
      <c r="T153" s="42"/>
      <c r="U153" s="51"/>
      <c r="V153" s="58"/>
      <c r="W153" s="38">
        <f t="shared" si="3"/>
        <v>0</v>
      </c>
    </row>
    <row r="154" spans="2:23" ht="12.6" customHeight="1" thickBot="1" x14ac:dyDescent="0.2">
      <c r="B154" s="67"/>
      <c r="C154" s="72"/>
      <c r="D154" s="73"/>
      <c r="E154" s="73"/>
      <c r="F154" s="73"/>
      <c r="G154" s="73"/>
      <c r="H154" s="73"/>
      <c r="I154" s="73"/>
      <c r="J154" s="74"/>
      <c r="K154" s="43"/>
      <c r="L154" s="44"/>
      <c r="M154" s="44"/>
      <c r="N154" s="44"/>
      <c r="O154" s="44"/>
      <c r="P154" s="44"/>
      <c r="Q154" s="44"/>
      <c r="R154" s="44"/>
      <c r="S154" s="44"/>
      <c r="T154" s="45"/>
      <c r="U154" s="53">
        <f>(K154*4+L154*3+M154*2+N154*1)</f>
        <v>0</v>
      </c>
      <c r="V154" s="54">
        <f>U154-U156</f>
        <v>-366.9</v>
      </c>
      <c r="W154" s="35">
        <f t="shared" si="3"/>
        <v>-366.9</v>
      </c>
    </row>
    <row r="155" spans="2:23" ht="13.15" customHeight="1" x14ac:dyDescent="0.15">
      <c r="B155" s="67"/>
      <c r="C155" s="72"/>
      <c r="D155" s="73"/>
      <c r="E155" s="73"/>
      <c r="F155" s="73"/>
      <c r="G155" s="73"/>
      <c r="H155" s="73"/>
      <c r="I155" s="73"/>
      <c r="J155" s="74"/>
      <c r="K155" s="46">
        <v>74.900000000000006</v>
      </c>
      <c r="L155" s="46">
        <v>19.399999999999999</v>
      </c>
      <c r="M155" s="46">
        <v>3.9</v>
      </c>
      <c r="N155" s="46">
        <v>1.7</v>
      </c>
      <c r="O155" s="46"/>
      <c r="P155" s="46"/>
      <c r="Q155" s="46"/>
      <c r="R155" s="46"/>
      <c r="S155" s="46">
        <v>0.1</v>
      </c>
      <c r="T155" s="46">
        <v>0</v>
      </c>
      <c r="U155" s="55">
        <f>(K155*4+L155*3+M155*2+N155*1)</f>
        <v>367.3</v>
      </c>
      <c r="V155" s="54">
        <f>U155-U156</f>
        <v>0.40000000000003411</v>
      </c>
      <c r="W155" s="35">
        <f t="shared" si="3"/>
        <v>0.40000000000003411</v>
      </c>
    </row>
    <row r="156" spans="2:23" ht="13.15" customHeight="1" thickBot="1" x14ac:dyDescent="0.2">
      <c r="B156" s="68"/>
      <c r="C156" s="75"/>
      <c r="D156" s="76"/>
      <c r="E156" s="76"/>
      <c r="F156" s="76"/>
      <c r="G156" s="76"/>
      <c r="H156" s="76"/>
      <c r="I156" s="76"/>
      <c r="J156" s="77"/>
      <c r="K156" s="48">
        <v>74.099999999999994</v>
      </c>
      <c r="L156" s="48">
        <v>20.3</v>
      </c>
      <c r="M156" s="48">
        <v>4</v>
      </c>
      <c r="N156" s="48">
        <v>1.6</v>
      </c>
      <c r="O156" s="48"/>
      <c r="P156" s="48"/>
      <c r="Q156" s="48"/>
      <c r="R156" s="48"/>
      <c r="S156" s="48">
        <v>0</v>
      </c>
      <c r="T156" s="48">
        <v>0</v>
      </c>
      <c r="U156" s="56">
        <f>(K156*4+L156*3+M156*2+N156*1)</f>
        <v>366.9</v>
      </c>
      <c r="V156" s="57"/>
      <c r="W156" s="39">
        <f t="shared" si="3"/>
        <v>0</v>
      </c>
    </row>
    <row r="157" spans="2:23" ht="12.6" customHeight="1" x14ac:dyDescent="0.15">
      <c r="B157" s="66" t="s">
        <v>90</v>
      </c>
      <c r="C157" s="69" t="s">
        <v>91</v>
      </c>
      <c r="D157" s="70"/>
      <c r="E157" s="70"/>
      <c r="F157" s="70"/>
      <c r="G157" s="70"/>
      <c r="H157" s="70"/>
      <c r="I157" s="70"/>
      <c r="J157" s="71"/>
      <c r="K157" s="40"/>
      <c r="L157" s="41"/>
      <c r="M157" s="41"/>
      <c r="N157" s="41"/>
      <c r="O157" s="41"/>
      <c r="P157" s="41"/>
      <c r="Q157" s="41"/>
      <c r="R157" s="41"/>
      <c r="S157" s="41"/>
      <c r="T157" s="42"/>
      <c r="U157" s="51"/>
      <c r="V157" s="58"/>
      <c r="W157" s="38">
        <f t="shared" si="3"/>
        <v>0</v>
      </c>
    </row>
    <row r="158" spans="2:23" ht="12.6" customHeight="1" thickBot="1" x14ac:dyDescent="0.2">
      <c r="B158" s="67"/>
      <c r="C158" s="72"/>
      <c r="D158" s="73"/>
      <c r="E158" s="73"/>
      <c r="F158" s="73"/>
      <c r="G158" s="73"/>
      <c r="H158" s="73"/>
      <c r="I158" s="73"/>
      <c r="J158" s="74"/>
      <c r="K158" s="43"/>
      <c r="L158" s="44"/>
      <c r="M158" s="44"/>
      <c r="N158" s="44"/>
      <c r="O158" s="44"/>
      <c r="P158" s="44"/>
      <c r="Q158" s="44"/>
      <c r="R158" s="44"/>
      <c r="S158" s="44"/>
      <c r="T158" s="45"/>
      <c r="U158" s="53">
        <f>(K158*4+L158*3+M158*2+N158*1)</f>
        <v>0</v>
      </c>
      <c r="V158" s="54">
        <f>U158-U160</f>
        <v>-377.4</v>
      </c>
      <c r="W158" s="35">
        <f t="shared" si="3"/>
        <v>-377.4</v>
      </c>
    </row>
    <row r="159" spans="2:23" ht="13.15" customHeight="1" x14ac:dyDescent="0.15">
      <c r="B159" s="67"/>
      <c r="C159" s="72"/>
      <c r="D159" s="73"/>
      <c r="E159" s="73"/>
      <c r="F159" s="73"/>
      <c r="G159" s="73"/>
      <c r="H159" s="73"/>
      <c r="I159" s="73"/>
      <c r="J159" s="74"/>
      <c r="K159" s="46">
        <v>82.2</v>
      </c>
      <c r="L159" s="46">
        <v>14.3</v>
      </c>
      <c r="M159" s="46">
        <v>2.2999999999999998</v>
      </c>
      <c r="N159" s="46">
        <v>1</v>
      </c>
      <c r="O159" s="46"/>
      <c r="P159" s="46"/>
      <c r="Q159" s="46"/>
      <c r="R159" s="46"/>
      <c r="S159" s="46">
        <v>0.1</v>
      </c>
      <c r="T159" s="46">
        <v>0.1</v>
      </c>
      <c r="U159" s="55">
        <f>(K159*4+L159*3+M159*2+N159*1)</f>
        <v>377.30000000000007</v>
      </c>
      <c r="V159" s="54">
        <f>U159-U160</f>
        <v>-9.9999999999909051E-2</v>
      </c>
      <c r="W159" s="35">
        <f t="shared" si="3"/>
        <v>-9.9999999999909051E-2</v>
      </c>
    </row>
    <row r="160" spans="2:23" ht="13.15" customHeight="1" thickBot="1" x14ac:dyDescent="0.2">
      <c r="B160" s="68"/>
      <c r="C160" s="75"/>
      <c r="D160" s="76"/>
      <c r="E160" s="76"/>
      <c r="F160" s="76"/>
      <c r="G160" s="76"/>
      <c r="H160" s="76"/>
      <c r="I160" s="76"/>
      <c r="J160" s="77"/>
      <c r="K160" s="48">
        <v>82.1</v>
      </c>
      <c r="L160" s="48">
        <v>14.3</v>
      </c>
      <c r="M160" s="48">
        <v>2.5</v>
      </c>
      <c r="N160" s="48">
        <v>1.1000000000000001</v>
      </c>
      <c r="O160" s="48"/>
      <c r="P160" s="48"/>
      <c r="Q160" s="48"/>
      <c r="R160" s="48"/>
      <c r="S160" s="48">
        <v>0.1</v>
      </c>
      <c r="T160" s="48">
        <v>0</v>
      </c>
      <c r="U160" s="56">
        <f>(K160*4+L160*3+M160*2+N160*1)</f>
        <v>377.4</v>
      </c>
      <c r="V160" s="57"/>
      <c r="W160" s="39">
        <f t="shared" si="3"/>
        <v>0</v>
      </c>
    </row>
    <row r="161" spans="2:23" ht="12.6" customHeight="1" x14ac:dyDescent="0.15">
      <c r="B161" s="66" t="s">
        <v>92</v>
      </c>
      <c r="C161" s="69" t="s">
        <v>93</v>
      </c>
      <c r="D161" s="70"/>
      <c r="E161" s="70"/>
      <c r="F161" s="70"/>
      <c r="G161" s="70"/>
      <c r="H161" s="70"/>
      <c r="I161" s="70"/>
      <c r="J161" s="71"/>
      <c r="K161" s="40"/>
      <c r="L161" s="41"/>
      <c r="M161" s="41"/>
      <c r="N161" s="41"/>
      <c r="O161" s="41"/>
      <c r="P161" s="41"/>
      <c r="Q161" s="41"/>
      <c r="R161" s="41"/>
      <c r="S161" s="41"/>
      <c r="T161" s="42"/>
      <c r="U161" s="51"/>
      <c r="V161" s="58"/>
      <c r="W161" s="38">
        <f t="shared" si="3"/>
        <v>0</v>
      </c>
    </row>
    <row r="162" spans="2:23" ht="12.6" customHeight="1" thickBot="1" x14ac:dyDescent="0.2">
      <c r="B162" s="67"/>
      <c r="C162" s="72"/>
      <c r="D162" s="73"/>
      <c r="E162" s="73"/>
      <c r="F162" s="73"/>
      <c r="G162" s="73"/>
      <c r="H162" s="73"/>
      <c r="I162" s="73"/>
      <c r="J162" s="74"/>
      <c r="K162" s="43"/>
      <c r="L162" s="44"/>
      <c r="M162" s="44"/>
      <c r="N162" s="44"/>
      <c r="O162" s="44"/>
      <c r="P162" s="44"/>
      <c r="Q162" s="44"/>
      <c r="R162" s="44"/>
      <c r="S162" s="44"/>
      <c r="T162" s="45"/>
      <c r="U162" s="53">
        <f>(K162*4+L162*3+M162*2+N162*1)</f>
        <v>0</v>
      </c>
      <c r="V162" s="54">
        <f>U162-U164</f>
        <v>-363.8</v>
      </c>
      <c r="W162" s="35">
        <f t="shared" si="3"/>
        <v>-363.8</v>
      </c>
    </row>
    <row r="163" spans="2:23" ht="13.15" customHeight="1" x14ac:dyDescent="0.15">
      <c r="B163" s="67"/>
      <c r="C163" s="72"/>
      <c r="D163" s="73"/>
      <c r="E163" s="73"/>
      <c r="F163" s="73"/>
      <c r="G163" s="73"/>
      <c r="H163" s="73"/>
      <c r="I163" s="73"/>
      <c r="J163" s="74"/>
      <c r="K163" s="46">
        <v>73.2</v>
      </c>
      <c r="L163" s="46">
        <v>21</v>
      </c>
      <c r="M163" s="46">
        <v>3.8</v>
      </c>
      <c r="N163" s="46">
        <v>1.8</v>
      </c>
      <c r="O163" s="46"/>
      <c r="P163" s="46"/>
      <c r="Q163" s="46"/>
      <c r="R163" s="46"/>
      <c r="S163" s="46">
        <v>0.1</v>
      </c>
      <c r="T163" s="46">
        <v>0.1</v>
      </c>
      <c r="U163" s="55">
        <f>(K163*4+L163*3+M163*2+N163*1)</f>
        <v>365.20000000000005</v>
      </c>
      <c r="V163" s="54">
        <f>U163-U164</f>
        <v>1.4000000000000341</v>
      </c>
      <c r="W163" s="35">
        <f t="shared" si="3"/>
        <v>1.4000000000000341</v>
      </c>
    </row>
    <row r="164" spans="2:23" ht="13.15" customHeight="1" thickBot="1" x14ac:dyDescent="0.2">
      <c r="B164" s="68"/>
      <c r="C164" s="75"/>
      <c r="D164" s="76"/>
      <c r="E164" s="76"/>
      <c r="F164" s="76"/>
      <c r="G164" s="76"/>
      <c r="H164" s="76"/>
      <c r="I164" s="76"/>
      <c r="J164" s="77"/>
      <c r="K164" s="48">
        <v>72</v>
      </c>
      <c r="L164" s="48">
        <v>22</v>
      </c>
      <c r="M164" s="48">
        <v>4</v>
      </c>
      <c r="N164" s="48">
        <v>1.8</v>
      </c>
      <c r="O164" s="48"/>
      <c r="P164" s="48"/>
      <c r="Q164" s="48"/>
      <c r="R164" s="48"/>
      <c r="S164" s="48">
        <v>0</v>
      </c>
      <c r="T164" s="48">
        <v>0.1</v>
      </c>
      <c r="U164" s="56">
        <f>(K164*4+L164*3+M164*2+N164*1)</f>
        <v>363.8</v>
      </c>
      <c r="V164" s="57"/>
      <c r="W164" s="39">
        <f t="shared" si="3"/>
        <v>0</v>
      </c>
    </row>
    <row r="165" spans="2:23" ht="12.6" customHeight="1" x14ac:dyDescent="0.15">
      <c r="B165" s="66" t="s">
        <v>94</v>
      </c>
      <c r="C165" s="69" t="s">
        <v>95</v>
      </c>
      <c r="D165" s="70"/>
      <c r="E165" s="70"/>
      <c r="F165" s="70"/>
      <c r="G165" s="70"/>
      <c r="H165" s="70"/>
      <c r="I165" s="70"/>
      <c r="J165" s="71"/>
      <c r="K165" s="40"/>
      <c r="L165" s="41"/>
      <c r="M165" s="41"/>
      <c r="N165" s="41"/>
      <c r="O165" s="41"/>
      <c r="P165" s="41"/>
      <c r="Q165" s="41"/>
      <c r="R165" s="41"/>
      <c r="S165" s="41"/>
      <c r="T165" s="42"/>
      <c r="U165" s="51"/>
      <c r="V165" s="58"/>
      <c r="W165" s="38">
        <f t="shared" si="3"/>
        <v>0</v>
      </c>
    </row>
    <row r="166" spans="2:23" ht="12.6" customHeight="1" thickBot="1" x14ac:dyDescent="0.2">
      <c r="B166" s="67"/>
      <c r="C166" s="72"/>
      <c r="D166" s="73"/>
      <c r="E166" s="73"/>
      <c r="F166" s="73"/>
      <c r="G166" s="73"/>
      <c r="H166" s="73"/>
      <c r="I166" s="73"/>
      <c r="J166" s="74"/>
      <c r="K166" s="43"/>
      <c r="L166" s="44"/>
      <c r="M166" s="44"/>
      <c r="N166" s="44"/>
      <c r="O166" s="44"/>
      <c r="P166" s="44"/>
      <c r="Q166" s="44"/>
      <c r="R166" s="44"/>
      <c r="S166" s="44"/>
      <c r="T166" s="45"/>
      <c r="U166" s="53">
        <f>(K166*4+L166*3+M166*2+N166*1)</f>
        <v>0</v>
      </c>
      <c r="V166" s="54">
        <f>U166-U168</f>
        <v>-322.2</v>
      </c>
      <c r="W166" s="35">
        <f t="shared" si="3"/>
        <v>-322.2</v>
      </c>
    </row>
    <row r="167" spans="2:23" ht="13.15" customHeight="1" x14ac:dyDescent="0.15">
      <c r="B167" s="67"/>
      <c r="C167" s="72"/>
      <c r="D167" s="73"/>
      <c r="E167" s="73"/>
      <c r="F167" s="73"/>
      <c r="G167" s="73"/>
      <c r="H167" s="73"/>
      <c r="I167" s="73"/>
      <c r="J167" s="74"/>
      <c r="K167" s="46">
        <v>43.6</v>
      </c>
      <c r="L167" s="46">
        <v>42.1</v>
      </c>
      <c r="M167" s="46">
        <v>11.2</v>
      </c>
      <c r="N167" s="46">
        <v>3</v>
      </c>
      <c r="O167" s="46"/>
      <c r="P167" s="46"/>
      <c r="Q167" s="46"/>
      <c r="R167" s="46"/>
      <c r="S167" s="46">
        <v>0</v>
      </c>
      <c r="T167" s="46">
        <v>0.1</v>
      </c>
      <c r="U167" s="55">
        <f>(K167*4+L167*3+M167*2+N167*1)</f>
        <v>326.10000000000002</v>
      </c>
      <c r="V167" s="54">
        <f>U167-U168</f>
        <v>3.9000000000000341</v>
      </c>
      <c r="W167" s="35">
        <f t="shared" si="3"/>
        <v>3.9000000000000341</v>
      </c>
    </row>
    <row r="168" spans="2:23" ht="13.15" customHeight="1" thickBot="1" x14ac:dyDescent="0.2">
      <c r="B168" s="68"/>
      <c r="C168" s="75"/>
      <c r="D168" s="76"/>
      <c r="E168" s="76"/>
      <c r="F168" s="76"/>
      <c r="G168" s="76"/>
      <c r="H168" s="76"/>
      <c r="I168" s="76"/>
      <c r="J168" s="77"/>
      <c r="K168" s="48">
        <v>40.700000000000003</v>
      </c>
      <c r="L168" s="48">
        <v>44.3</v>
      </c>
      <c r="M168" s="48">
        <v>11.7</v>
      </c>
      <c r="N168" s="48">
        <v>3.1</v>
      </c>
      <c r="O168" s="48"/>
      <c r="P168" s="48"/>
      <c r="Q168" s="48"/>
      <c r="R168" s="48"/>
      <c r="S168" s="48">
        <v>0.1</v>
      </c>
      <c r="T168" s="48">
        <v>0.2</v>
      </c>
      <c r="U168" s="56">
        <f>(K168*4+L168*3+M168*2+N168*1)</f>
        <v>322.2</v>
      </c>
      <c r="V168" s="57"/>
      <c r="W168" s="39">
        <f t="shared" si="3"/>
        <v>0</v>
      </c>
    </row>
    <row r="169" spans="2:23" ht="12.6" customHeight="1" x14ac:dyDescent="0.15">
      <c r="B169" s="66" t="s">
        <v>96</v>
      </c>
      <c r="C169" s="69" t="s">
        <v>97</v>
      </c>
      <c r="D169" s="70"/>
      <c r="E169" s="70"/>
      <c r="F169" s="70"/>
      <c r="G169" s="70"/>
      <c r="H169" s="70"/>
      <c r="I169" s="70"/>
      <c r="J169" s="71"/>
      <c r="K169" s="40"/>
      <c r="L169" s="41"/>
      <c r="M169" s="41"/>
      <c r="N169" s="41"/>
      <c r="O169" s="41"/>
      <c r="P169" s="41"/>
      <c r="Q169" s="41"/>
      <c r="R169" s="41"/>
      <c r="S169" s="41"/>
      <c r="T169" s="42"/>
      <c r="U169" s="51"/>
      <c r="V169" s="58"/>
      <c r="W169" s="38">
        <f t="shared" si="3"/>
        <v>0</v>
      </c>
    </row>
    <row r="170" spans="2:23" ht="12.6" customHeight="1" thickBot="1" x14ac:dyDescent="0.2">
      <c r="B170" s="67"/>
      <c r="C170" s="72"/>
      <c r="D170" s="73"/>
      <c r="E170" s="73"/>
      <c r="F170" s="73"/>
      <c r="G170" s="73"/>
      <c r="H170" s="73"/>
      <c r="I170" s="73"/>
      <c r="J170" s="74"/>
      <c r="K170" s="43"/>
      <c r="L170" s="44"/>
      <c r="M170" s="44"/>
      <c r="N170" s="44"/>
      <c r="O170" s="44"/>
      <c r="P170" s="44"/>
      <c r="Q170" s="44"/>
      <c r="R170" s="44"/>
      <c r="S170" s="44"/>
      <c r="T170" s="45"/>
      <c r="U170" s="53">
        <f>(K170*4+L170*3+M170*2+N170*1)</f>
        <v>0</v>
      </c>
      <c r="V170" s="54">
        <f>U170-U172</f>
        <v>-278.79999999999995</v>
      </c>
      <c r="W170" s="35">
        <f t="shared" si="3"/>
        <v>-278.79999999999995</v>
      </c>
    </row>
    <row r="171" spans="2:23" ht="13.15" customHeight="1" x14ac:dyDescent="0.15">
      <c r="B171" s="67"/>
      <c r="C171" s="72"/>
      <c r="D171" s="73"/>
      <c r="E171" s="73"/>
      <c r="F171" s="73"/>
      <c r="G171" s="73"/>
      <c r="H171" s="73"/>
      <c r="I171" s="73"/>
      <c r="J171" s="74"/>
      <c r="K171" s="46">
        <v>22.9</v>
      </c>
      <c r="L171" s="46">
        <v>38.299999999999997</v>
      </c>
      <c r="M171" s="46">
        <v>29.3</v>
      </c>
      <c r="N171" s="46">
        <v>9.3000000000000007</v>
      </c>
      <c r="O171" s="46"/>
      <c r="P171" s="46"/>
      <c r="Q171" s="46"/>
      <c r="R171" s="46"/>
      <c r="S171" s="46">
        <v>0.1</v>
      </c>
      <c r="T171" s="46">
        <v>0.1</v>
      </c>
      <c r="U171" s="55">
        <f>(K171*4+L171*3+M171*2+N171*1)</f>
        <v>274.40000000000003</v>
      </c>
      <c r="V171" s="54">
        <f>U171-U172</f>
        <v>-4.3999999999999204</v>
      </c>
      <c r="W171" s="35">
        <f t="shared" si="3"/>
        <v>-4.3999999999999204</v>
      </c>
    </row>
    <row r="172" spans="2:23" ht="13.15" customHeight="1" thickBot="1" x14ac:dyDescent="0.2">
      <c r="B172" s="68"/>
      <c r="C172" s="75"/>
      <c r="D172" s="76"/>
      <c r="E172" s="76"/>
      <c r="F172" s="76"/>
      <c r="G172" s="76"/>
      <c r="H172" s="76"/>
      <c r="I172" s="76"/>
      <c r="J172" s="77"/>
      <c r="K172" s="48">
        <v>23.8</v>
      </c>
      <c r="L172" s="48">
        <v>40</v>
      </c>
      <c r="M172" s="48">
        <v>27.7</v>
      </c>
      <c r="N172" s="48">
        <v>8.1999999999999993</v>
      </c>
      <c r="O172" s="48"/>
      <c r="P172" s="48"/>
      <c r="Q172" s="48"/>
      <c r="R172" s="48"/>
      <c r="S172" s="48">
        <v>0.1</v>
      </c>
      <c r="T172" s="48">
        <v>0.2</v>
      </c>
      <c r="U172" s="56">
        <f>(K172*4+L172*3+M172*2+N172*1)</f>
        <v>278.79999999999995</v>
      </c>
      <c r="V172" s="57"/>
      <c r="W172" s="39">
        <f t="shared" si="3"/>
        <v>0</v>
      </c>
    </row>
    <row r="173" spans="2:23" ht="12.6" customHeight="1" x14ac:dyDescent="0.15">
      <c r="B173" s="66" t="s">
        <v>98</v>
      </c>
      <c r="C173" s="69" t="s">
        <v>99</v>
      </c>
      <c r="D173" s="70"/>
      <c r="E173" s="70"/>
      <c r="F173" s="70"/>
      <c r="G173" s="70"/>
      <c r="H173" s="70"/>
      <c r="I173" s="70"/>
      <c r="J173" s="71"/>
      <c r="K173" s="40"/>
      <c r="L173" s="41"/>
      <c r="M173" s="41"/>
      <c r="N173" s="41"/>
      <c r="O173" s="41"/>
      <c r="P173" s="41"/>
      <c r="Q173" s="41"/>
      <c r="R173" s="41"/>
      <c r="S173" s="41"/>
      <c r="T173" s="42"/>
      <c r="U173" s="51"/>
      <c r="V173" s="58"/>
      <c r="W173" s="38">
        <f t="shared" si="3"/>
        <v>0</v>
      </c>
    </row>
    <row r="174" spans="2:23" ht="12.6" customHeight="1" thickBot="1" x14ac:dyDescent="0.2">
      <c r="B174" s="67"/>
      <c r="C174" s="72"/>
      <c r="D174" s="73"/>
      <c r="E174" s="73"/>
      <c r="F174" s="73"/>
      <c r="G174" s="73"/>
      <c r="H174" s="73"/>
      <c r="I174" s="73"/>
      <c r="J174" s="74"/>
      <c r="K174" s="43"/>
      <c r="L174" s="44"/>
      <c r="M174" s="44"/>
      <c r="N174" s="44"/>
      <c r="O174" s="44"/>
      <c r="P174" s="44"/>
      <c r="Q174" s="44"/>
      <c r="R174" s="44"/>
      <c r="S174" s="44"/>
      <c r="T174" s="45"/>
      <c r="U174" s="53">
        <f>(K174*4+L174*3+M174*2+N174*1)</f>
        <v>0</v>
      </c>
      <c r="V174" s="54">
        <f>U174-U176</f>
        <v>-307.8</v>
      </c>
      <c r="W174" s="35">
        <f t="shared" si="3"/>
        <v>-307.8</v>
      </c>
    </row>
    <row r="175" spans="2:23" ht="13.15" customHeight="1" x14ac:dyDescent="0.15">
      <c r="B175" s="67"/>
      <c r="C175" s="72"/>
      <c r="D175" s="73"/>
      <c r="E175" s="73"/>
      <c r="F175" s="73"/>
      <c r="G175" s="73"/>
      <c r="H175" s="73"/>
      <c r="I175" s="73"/>
      <c r="J175" s="74"/>
      <c r="K175" s="46">
        <v>34.700000000000003</v>
      </c>
      <c r="L175" s="46">
        <v>40.5</v>
      </c>
      <c r="M175" s="46">
        <v>19.600000000000001</v>
      </c>
      <c r="N175" s="46">
        <v>4.9000000000000004</v>
      </c>
      <c r="O175" s="46"/>
      <c r="P175" s="46"/>
      <c r="Q175" s="46"/>
      <c r="R175" s="46"/>
      <c r="S175" s="46">
        <v>0.2</v>
      </c>
      <c r="T175" s="46">
        <v>0.1</v>
      </c>
      <c r="U175" s="55">
        <f>(K175*4+L175*3+M175*2+N175*1)</f>
        <v>304.39999999999998</v>
      </c>
      <c r="V175" s="54">
        <f>U175-U176</f>
        <v>-3.4000000000000341</v>
      </c>
      <c r="W175" s="35">
        <f t="shared" si="3"/>
        <v>-3.4000000000000341</v>
      </c>
    </row>
    <row r="176" spans="2:23" ht="13.15" customHeight="1" thickBot="1" x14ac:dyDescent="0.2">
      <c r="B176" s="68"/>
      <c r="C176" s="75"/>
      <c r="D176" s="76"/>
      <c r="E176" s="76"/>
      <c r="F176" s="76"/>
      <c r="G176" s="76"/>
      <c r="H176" s="76"/>
      <c r="I176" s="76"/>
      <c r="J176" s="77"/>
      <c r="K176" s="48">
        <v>35</v>
      </c>
      <c r="L176" s="48">
        <v>42.3</v>
      </c>
      <c r="M176" s="48">
        <v>18.3</v>
      </c>
      <c r="N176" s="48">
        <v>4.3</v>
      </c>
      <c r="O176" s="48"/>
      <c r="P176" s="48"/>
      <c r="Q176" s="48"/>
      <c r="R176" s="48"/>
      <c r="S176" s="48">
        <v>0.1</v>
      </c>
      <c r="T176" s="48">
        <v>0</v>
      </c>
      <c r="U176" s="56">
        <f>(K176*4+L176*3+M176*2+N176*1)</f>
        <v>307.8</v>
      </c>
      <c r="V176" s="57"/>
      <c r="W176" s="39">
        <f t="shared" si="3"/>
        <v>0</v>
      </c>
    </row>
    <row r="177" spans="2:23" ht="12.6" customHeight="1" x14ac:dyDescent="0.15">
      <c r="B177" s="66" t="s">
        <v>100</v>
      </c>
      <c r="C177" s="69" t="s">
        <v>101</v>
      </c>
      <c r="D177" s="70"/>
      <c r="E177" s="70"/>
      <c r="F177" s="70"/>
      <c r="G177" s="70"/>
      <c r="H177" s="70"/>
      <c r="I177" s="70"/>
      <c r="J177" s="71"/>
      <c r="K177" s="40"/>
      <c r="L177" s="41"/>
      <c r="M177" s="41"/>
      <c r="N177" s="41"/>
      <c r="O177" s="41"/>
      <c r="P177" s="41"/>
      <c r="Q177" s="41"/>
      <c r="R177" s="41"/>
      <c r="S177" s="41"/>
      <c r="T177" s="42"/>
      <c r="U177" s="51"/>
      <c r="V177" s="58"/>
      <c r="W177" s="38">
        <f t="shared" si="3"/>
        <v>0</v>
      </c>
    </row>
    <row r="178" spans="2:23" ht="12.6" customHeight="1" thickBot="1" x14ac:dyDescent="0.2">
      <c r="B178" s="67"/>
      <c r="C178" s="72"/>
      <c r="D178" s="73"/>
      <c r="E178" s="73"/>
      <c r="F178" s="73"/>
      <c r="G178" s="73"/>
      <c r="H178" s="73"/>
      <c r="I178" s="73"/>
      <c r="J178" s="74"/>
      <c r="K178" s="43"/>
      <c r="L178" s="44"/>
      <c r="M178" s="44"/>
      <c r="N178" s="44"/>
      <c r="O178" s="44"/>
      <c r="P178" s="44"/>
      <c r="Q178" s="44"/>
      <c r="R178" s="44"/>
      <c r="S178" s="44"/>
      <c r="T178" s="45"/>
      <c r="U178" s="53">
        <f>(K178*4+L178*3+M178*2+N178*1)</f>
        <v>0</v>
      </c>
      <c r="V178" s="54">
        <f>U178-U180</f>
        <v>-329.7</v>
      </c>
      <c r="W178" s="35">
        <f t="shared" si="3"/>
        <v>-329.7</v>
      </c>
    </row>
    <row r="179" spans="2:23" ht="13.15" customHeight="1" x14ac:dyDescent="0.15">
      <c r="B179" s="67"/>
      <c r="C179" s="72"/>
      <c r="D179" s="73"/>
      <c r="E179" s="73"/>
      <c r="F179" s="73"/>
      <c r="G179" s="73"/>
      <c r="H179" s="73"/>
      <c r="I179" s="73"/>
      <c r="J179" s="74"/>
      <c r="K179" s="46">
        <v>52.3</v>
      </c>
      <c r="L179" s="46">
        <v>32.1</v>
      </c>
      <c r="M179" s="46">
        <v>11.7</v>
      </c>
      <c r="N179" s="46">
        <v>3.7</v>
      </c>
      <c r="O179" s="46"/>
      <c r="P179" s="46"/>
      <c r="Q179" s="46"/>
      <c r="R179" s="46"/>
      <c r="S179" s="46">
        <v>0.1</v>
      </c>
      <c r="T179" s="46">
        <v>0.1</v>
      </c>
      <c r="U179" s="55">
        <f>(K179*4+L179*3+M179*2+N179*1)</f>
        <v>332.59999999999997</v>
      </c>
      <c r="V179" s="54">
        <f>U179-U180</f>
        <v>2.8999999999999773</v>
      </c>
      <c r="W179" s="35">
        <f t="shared" si="3"/>
        <v>2.8999999999999773</v>
      </c>
    </row>
    <row r="180" spans="2:23" ht="13.15" customHeight="1" thickBot="1" x14ac:dyDescent="0.2">
      <c r="B180" s="68"/>
      <c r="C180" s="75"/>
      <c r="D180" s="76"/>
      <c r="E180" s="76"/>
      <c r="F180" s="76"/>
      <c r="G180" s="76"/>
      <c r="H180" s="76"/>
      <c r="I180" s="76"/>
      <c r="J180" s="77"/>
      <c r="K180" s="48">
        <v>49.7</v>
      </c>
      <c r="L180" s="48">
        <v>34</v>
      </c>
      <c r="M180" s="48">
        <v>12.6</v>
      </c>
      <c r="N180" s="48">
        <v>3.7</v>
      </c>
      <c r="O180" s="48"/>
      <c r="P180" s="48"/>
      <c r="Q180" s="48"/>
      <c r="R180" s="48"/>
      <c r="S180" s="48">
        <v>0</v>
      </c>
      <c r="T180" s="48">
        <v>0</v>
      </c>
      <c r="U180" s="56">
        <f>(K180*4+L180*3+M180*2+N180*1)</f>
        <v>329.7</v>
      </c>
      <c r="V180" s="57"/>
      <c r="W180" s="39">
        <f t="shared" si="3"/>
        <v>0</v>
      </c>
    </row>
    <row r="181" spans="2:23" ht="12.6" customHeight="1" x14ac:dyDescent="0.15">
      <c r="B181" s="66" t="s">
        <v>102</v>
      </c>
      <c r="C181" s="69" t="s">
        <v>103</v>
      </c>
      <c r="D181" s="70"/>
      <c r="E181" s="70"/>
      <c r="F181" s="70"/>
      <c r="G181" s="70"/>
      <c r="H181" s="70"/>
      <c r="I181" s="70"/>
      <c r="J181" s="71"/>
      <c r="K181" s="40"/>
      <c r="L181" s="41"/>
      <c r="M181" s="41"/>
      <c r="N181" s="41"/>
      <c r="O181" s="41"/>
      <c r="P181" s="41"/>
      <c r="Q181" s="41"/>
      <c r="R181" s="41"/>
      <c r="S181" s="41"/>
      <c r="T181" s="42"/>
      <c r="U181" s="51"/>
      <c r="V181" s="58"/>
      <c r="W181" s="38">
        <f t="shared" si="3"/>
        <v>0</v>
      </c>
    </row>
    <row r="182" spans="2:23" ht="12.6" customHeight="1" thickBot="1" x14ac:dyDescent="0.2">
      <c r="B182" s="67"/>
      <c r="C182" s="72"/>
      <c r="D182" s="73"/>
      <c r="E182" s="73"/>
      <c r="F182" s="73"/>
      <c r="G182" s="73"/>
      <c r="H182" s="73"/>
      <c r="I182" s="73"/>
      <c r="J182" s="74"/>
      <c r="K182" s="43"/>
      <c r="L182" s="44"/>
      <c r="M182" s="44"/>
      <c r="N182" s="44"/>
      <c r="O182" s="44"/>
      <c r="P182" s="44"/>
      <c r="Q182" s="44"/>
      <c r="R182" s="44"/>
      <c r="S182" s="44"/>
      <c r="T182" s="45"/>
      <c r="U182" s="53">
        <f>(K182*4+L182*3+M182*2+N182*1)</f>
        <v>0</v>
      </c>
      <c r="V182" s="54">
        <f>U182-U184</f>
        <v>-329.4</v>
      </c>
      <c r="W182" s="35">
        <f t="shared" si="3"/>
        <v>-329.4</v>
      </c>
    </row>
    <row r="183" spans="2:23" ht="13.15" customHeight="1" x14ac:dyDescent="0.15">
      <c r="B183" s="67"/>
      <c r="C183" s="72"/>
      <c r="D183" s="73"/>
      <c r="E183" s="73"/>
      <c r="F183" s="73"/>
      <c r="G183" s="73"/>
      <c r="H183" s="73"/>
      <c r="I183" s="73"/>
      <c r="J183" s="74"/>
      <c r="K183" s="46">
        <v>49.1</v>
      </c>
      <c r="L183" s="46">
        <v>36.299999999999997</v>
      </c>
      <c r="M183" s="46">
        <v>11.9</v>
      </c>
      <c r="N183" s="46">
        <v>2.5</v>
      </c>
      <c r="O183" s="46"/>
      <c r="P183" s="46"/>
      <c r="Q183" s="46"/>
      <c r="R183" s="46"/>
      <c r="S183" s="46">
        <v>0.1</v>
      </c>
      <c r="T183" s="46">
        <v>0.1</v>
      </c>
      <c r="U183" s="55">
        <f>(K183*4+L183*3+M183*2+N183*1)</f>
        <v>331.6</v>
      </c>
      <c r="V183" s="54">
        <f>U183-U184</f>
        <v>2.2000000000000455</v>
      </c>
      <c r="W183" s="35">
        <f t="shared" si="3"/>
        <v>2.2000000000000455</v>
      </c>
    </row>
    <row r="184" spans="2:23" ht="13.15" customHeight="1" thickBot="1" x14ac:dyDescent="0.2">
      <c r="B184" s="68"/>
      <c r="C184" s="75"/>
      <c r="D184" s="76"/>
      <c r="E184" s="76"/>
      <c r="F184" s="76"/>
      <c r="G184" s="76"/>
      <c r="H184" s="76"/>
      <c r="I184" s="76"/>
      <c r="J184" s="77"/>
      <c r="K184" s="48">
        <v>47.3</v>
      </c>
      <c r="L184" s="48">
        <v>37.6</v>
      </c>
      <c r="M184" s="48">
        <v>12.5</v>
      </c>
      <c r="N184" s="48">
        <v>2.4</v>
      </c>
      <c r="O184" s="48"/>
      <c r="P184" s="48"/>
      <c r="Q184" s="48"/>
      <c r="R184" s="48"/>
      <c r="S184" s="48">
        <v>0.1</v>
      </c>
      <c r="T184" s="48">
        <v>0</v>
      </c>
      <c r="U184" s="56">
        <f>(K184*4+L184*3+M184*2+N184*1)</f>
        <v>329.4</v>
      </c>
      <c r="V184" s="57"/>
      <c r="W184" s="39">
        <f t="shared" si="3"/>
        <v>0</v>
      </c>
    </row>
    <row r="185" spans="2:23" ht="12.6" customHeight="1" x14ac:dyDescent="0.15">
      <c r="B185" s="66" t="s">
        <v>104</v>
      </c>
      <c r="C185" s="69" t="s">
        <v>105</v>
      </c>
      <c r="D185" s="70"/>
      <c r="E185" s="70"/>
      <c r="F185" s="70"/>
      <c r="G185" s="70"/>
      <c r="H185" s="70"/>
      <c r="I185" s="70"/>
      <c r="J185" s="71"/>
      <c r="K185" s="40"/>
      <c r="L185" s="41"/>
      <c r="M185" s="41"/>
      <c r="N185" s="41"/>
      <c r="O185" s="41"/>
      <c r="P185" s="41"/>
      <c r="Q185" s="41"/>
      <c r="R185" s="41"/>
      <c r="S185" s="41"/>
      <c r="T185" s="42"/>
      <c r="U185" s="51"/>
      <c r="V185" s="58"/>
      <c r="W185" s="38">
        <f t="shared" si="3"/>
        <v>0</v>
      </c>
    </row>
    <row r="186" spans="2:23" ht="12.6" customHeight="1" thickBot="1" x14ac:dyDescent="0.2">
      <c r="B186" s="67"/>
      <c r="C186" s="72"/>
      <c r="D186" s="73"/>
      <c r="E186" s="73"/>
      <c r="F186" s="73"/>
      <c r="G186" s="73"/>
      <c r="H186" s="73"/>
      <c r="I186" s="73"/>
      <c r="J186" s="74"/>
      <c r="K186" s="43"/>
      <c r="L186" s="44"/>
      <c r="M186" s="44"/>
      <c r="N186" s="44"/>
      <c r="O186" s="44"/>
      <c r="P186" s="44"/>
      <c r="Q186" s="44"/>
      <c r="R186" s="44"/>
      <c r="S186" s="44"/>
      <c r="T186" s="45"/>
      <c r="U186" s="53">
        <f>(K186*4+L186*3+M186*2+N186*1)</f>
        <v>0</v>
      </c>
      <c r="V186" s="54">
        <f>U186-U188</f>
        <v>-328.7</v>
      </c>
      <c r="W186" s="35">
        <f t="shared" si="3"/>
        <v>-328.7</v>
      </c>
    </row>
    <row r="187" spans="2:23" ht="13.15" customHeight="1" x14ac:dyDescent="0.15">
      <c r="B187" s="67"/>
      <c r="C187" s="72"/>
      <c r="D187" s="73"/>
      <c r="E187" s="73"/>
      <c r="F187" s="73"/>
      <c r="G187" s="73"/>
      <c r="H187" s="73"/>
      <c r="I187" s="73"/>
      <c r="J187" s="74"/>
      <c r="K187" s="46">
        <v>64.8</v>
      </c>
      <c r="L187" s="46">
        <v>23</v>
      </c>
      <c r="M187" s="46">
        <v>9</v>
      </c>
      <c r="N187" s="46">
        <v>3</v>
      </c>
      <c r="O187" s="46"/>
      <c r="P187" s="46"/>
      <c r="Q187" s="46"/>
      <c r="R187" s="46"/>
      <c r="S187" s="46">
        <v>0.1</v>
      </c>
      <c r="T187" s="46">
        <v>0.1</v>
      </c>
      <c r="U187" s="55">
        <f>(K187*4+L187*3+M187*2+N187*1)</f>
        <v>349.2</v>
      </c>
      <c r="V187" s="54">
        <f>U187-U188</f>
        <v>20.5</v>
      </c>
      <c r="W187" s="35">
        <f t="shared" si="3"/>
        <v>20.5</v>
      </c>
    </row>
    <row r="188" spans="2:23" ht="13.15" customHeight="1" thickBot="1" x14ac:dyDescent="0.2">
      <c r="B188" s="68"/>
      <c r="C188" s="75"/>
      <c r="D188" s="76"/>
      <c r="E188" s="76"/>
      <c r="F188" s="76"/>
      <c r="G188" s="76"/>
      <c r="H188" s="76"/>
      <c r="I188" s="76"/>
      <c r="J188" s="77"/>
      <c r="K188" s="48">
        <v>50.9</v>
      </c>
      <c r="L188" s="48">
        <v>31.1</v>
      </c>
      <c r="M188" s="48">
        <v>13.8</v>
      </c>
      <c r="N188" s="48">
        <v>4.2</v>
      </c>
      <c r="O188" s="48"/>
      <c r="P188" s="48"/>
      <c r="Q188" s="48"/>
      <c r="R188" s="48"/>
      <c r="S188" s="48">
        <v>0.1</v>
      </c>
      <c r="T188" s="48">
        <v>0</v>
      </c>
      <c r="U188" s="56">
        <f>(K188*4+L188*3+M188*2+N188*1)</f>
        <v>328.7</v>
      </c>
      <c r="V188" s="57"/>
      <c r="W188" s="39">
        <f t="shared" si="3"/>
        <v>0</v>
      </c>
    </row>
    <row r="189" spans="2:23" ht="12.6" customHeight="1" x14ac:dyDescent="0.15">
      <c r="B189" s="66" t="s">
        <v>106</v>
      </c>
      <c r="C189" s="69" t="s">
        <v>107</v>
      </c>
      <c r="D189" s="70"/>
      <c r="E189" s="70"/>
      <c r="F189" s="70"/>
      <c r="G189" s="70"/>
      <c r="H189" s="70"/>
      <c r="I189" s="70"/>
      <c r="J189" s="71"/>
      <c r="K189" s="40"/>
      <c r="L189" s="41"/>
      <c r="M189" s="41"/>
      <c r="N189" s="41"/>
      <c r="O189" s="41"/>
      <c r="P189" s="41"/>
      <c r="Q189" s="41"/>
      <c r="R189" s="41"/>
      <c r="S189" s="41"/>
      <c r="T189" s="42"/>
      <c r="U189" s="51"/>
      <c r="V189" s="58"/>
      <c r="W189" s="38">
        <f t="shared" si="3"/>
        <v>0</v>
      </c>
    </row>
    <row r="190" spans="2:23" ht="12.6" customHeight="1" thickBot="1" x14ac:dyDescent="0.2">
      <c r="B190" s="67"/>
      <c r="C190" s="72"/>
      <c r="D190" s="73"/>
      <c r="E190" s="73"/>
      <c r="F190" s="73"/>
      <c r="G190" s="73"/>
      <c r="H190" s="73"/>
      <c r="I190" s="73"/>
      <c r="J190" s="74"/>
      <c r="K190" s="43"/>
      <c r="L190" s="44"/>
      <c r="M190" s="44"/>
      <c r="N190" s="44"/>
      <c r="O190" s="44"/>
      <c r="P190" s="44"/>
      <c r="Q190" s="44"/>
      <c r="R190" s="44"/>
      <c r="S190" s="44"/>
      <c r="T190" s="45"/>
      <c r="U190" s="53">
        <f>(K190*4+L190*3+M190*2+N190*1)</f>
        <v>0</v>
      </c>
      <c r="V190" s="54">
        <f>U190-U192</f>
        <v>-298.7</v>
      </c>
      <c r="W190" s="35">
        <f t="shared" si="3"/>
        <v>-298.7</v>
      </c>
    </row>
    <row r="191" spans="2:23" ht="13.15" customHeight="1" x14ac:dyDescent="0.15">
      <c r="B191" s="67"/>
      <c r="C191" s="72"/>
      <c r="D191" s="73"/>
      <c r="E191" s="73"/>
      <c r="F191" s="73"/>
      <c r="G191" s="73"/>
      <c r="H191" s="73"/>
      <c r="I191" s="73"/>
      <c r="J191" s="74"/>
      <c r="K191" s="46">
        <v>42.5</v>
      </c>
      <c r="L191" s="46">
        <v>35.4</v>
      </c>
      <c r="M191" s="46">
        <v>16.100000000000001</v>
      </c>
      <c r="N191" s="46">
        <v>5.6</v>
      </c>
      <c r="O191" s="46"/>
      <c r="P191" s="46"/>
      <c r="Q191" s="46"/>
      <c r="R191" s="46"/>
      <c r="S191" s="46">
        <v>0.1</v>
      </c>
      <c r="T191" s="46">
        <v>0.3</v>
      </c>
      <c r="U191" s="55">
        <f>(K191*4+L191*3+M191*2+N191*1)</f>
        <v>314</v>
      </c>
      <c r="V191" s="54">
        <f>U191-U192</f>
        <v>15.300000000000011</v>
      </c>
      <c r="W191" s="35">
        <f t="shared" si="3"/>
        <v>15.300000000000011</v>
      </c>
    </row>
    <row r="192" spans="2:23" ht="13.15" customHeight="1" thickBot="1" x14ac:dyDescent="0.2">
      <c r="B192" s="68"/>
      <c r="C192" s="75"/>
      <c r="D192" s="76"/>
      <c r="E192" s="76"/>
      <c r="F192" s="76"/>
      <c r="G192" s="76"/>
      <c r="H192" s="76"/>
      <c r="I192" s="76"/>
      <c r="J192" s="77"/>
      <c r="K192" s="48">
        <v>34.5</v>
      </c>
      <c r="L192" s="48">
        <v>37.4</v>
      </c>
      <c r="M192" s="48">
        <v>20.8</v>
      </c>
      <c r="N192" s="48">
        <v>6.9</v>
      </c>
      <c r="O192" s="48"/>
      <c r="P192" s="48"/>
      <c r="Q192" s="48"/>
      <c r="R192" s="48"/>
      <c r="S192" s="48">
        <v>0.1</v>
      </c>
      <c r="T192" s="48">
        <v>0.3</v>
      </c>
      <c r="U192" s="56">
        <f>(K192*4+L192*3+M192*2+N192*1)</f>
        <v>298.7</v>
      </c>
      <c r="V192" s="57"/>
      <c r="W192" s="39">
        <f t="shared" si="3"/>
        <v>0</v>
      </c>
    </row>
    <row r="193" spans="2:23" ht="12.6" customHeight="1" x14ac:dyDescent="0.15">
      <c r="B193" s="66" t="s">
        <v>108</v>
      </c>
      <c r="C193" s="69" t="s">
        <v>109</v>
      </c>
      <c r="D193" s="70"/>
      <c r="E193" s="70"/>
      <c r="F193" s="70"/>
      <c r="G193" s="70"/>
      <c r="H193" s="70"/>
      <c r="I193" s="70"/>
      <c r="J193" s="71"/>
      <c r="K193" s="40"/>
      <c r="L193" s="41"/>
      <c r="M193" s="41"/>
      <c r="N193" s="41"/>
      <c r="O193" s="41"/>
      <c r="P193" s="41"/>
      <c r="Q193" s="41"/>
      <c r="R193" s="41"/>
      <c r="S193" s="41"/>
      <c r="T193" s="42"/>
      <c r="U193" s="51"/>
      <c r="V193" s="58"/>
      <c r="W193" s="38">
        <f t="shared" si="3"/>
        <v>0</v>
      </c>
    </row>
    <row r="194" spans="2:23" ht="12.6" customHeight="1" thickBot="1" x14ac:dyDescent="0.2">
      <c r="B194" s="67"/>
      <c r="C194" s="72"/>
      <c r="D194" s="73"/>
      <c r="E194" s="73"/>
      <c r="F194" s="73"/>
      <c r="G194" s="73"/>
      <c r="H194" s="73"/>
      <c r="I194" s="73"/>
      <c r="J194" s="74"/>
      <c r="K194" s="43"/>
      <c r="L194" s="44"/>
      <c r="M194" s="44"/>
      <c r="N194" s="44"/>
      <c r="O194" s="44"/>
      <c r="P194" s="44"/>
      <c r="Q194" s="44"/>
      <c r="R194" s="44"/>
      <c r="S194" s="44"/>
      <c r="T194" s="45"/>
      <c r="U194" s="53">
        <f>(K194*4+L194*3+M194*2+N194*1)</f>
        <v>0</v>
      </c>
      <c r="V194" s="54">
        <f>U194-U196</f>
        <v>-284.50000000000006</v>
      </c>
      <c r="W194" s="35">
        <f t="shared" si="3"/>
        <v>-284.50000000000006</v>
      </c>
    </row>
    <row r="195" spans="2:23" ht="13.15" customHeight="1" x14ac:dyDescent="0.15">
      <c r="B195" s="67"/>
      <c r="C195" s="72"/>
      <c r="D195" s="73"/>
      <c r="E195" s="73"/>
      <c r="F195" s="73"/>
      <c r="G195" s="73"/>
      <c r="H195" s="73"/>
      <c r="I195" s="73"/>
      <c r="J195" s="74"/>
      <c r="K195" s="46">
        <v>39.9</v>
      </c>
      <c r="L195" s="46">
        <v>26.5</v>
      </c>
      <c r="M195" s="46">
        <v>20.5</v>
      </c>
      <c r="N195" s="46">
        <v>12.8</v>
      </c>
      <c r="O195" s="46"/>
      <c r="P195" s="46"/>
      <c r="Q195" s="46"/>
      <c r="R195" s="46"/>
      <c r="S195" s="46">
        <v>0.1</v>
      </c>
      <c r="T195" s="46">
        <v>0.1</v>
      </c>
      <c r="U195" s="55">
        <f>(K195*4+L195*3+M195*2+N195*1)</f>
        <v>292.90000000000003</v>
      </c>
      <c r="V195" s="54">
        <f>U195-U196</f>
        <v>8.3999999999999773</v>
      </c>
      <c r="W195" s="35">
        <f t="shared" si="3"/>
        <v>8.3999999999999773</v>
      </c>
    </row>
    <row r="196" spans="2:23" ht="13.15" customHeight="1" thickBot="1" x14ac:dyDescent="0.2">
      <c r="B196" s="68"/>
      <c r="C196" s="75"/>
      <c r="D196" s="76"/>
      <c r="E196" s="76"/>
      <c r="F196" s="76"/>
      <c r="G196" s="76"/>
      <c r="H196" s="76"/>
      <c r="I196" s="76"/>
      <c r="J196" s="77"/>
      <c r="K196" s="48">
        <v>36.1</v>
      </c>
      <c r="L196" s="48">
        <v>27.3</v>
      </c>
      <c r="M196" s="48">
        <v>21.8</v>
      </c>
      <c r="N196" s="48">
        <v>14.6</v>
      </c>
      <c r="O196" s="48"/>
      <c r="P196" s="48"/>
      <c r="Q196" s="48"/>
      <c r="R196" s="48"/>
      <c r="S196" s="48">
        <v>0.1</v>
      </c>
      <c r="T196" s="48">
        <v>0.1</v>
      </c>
      <c r="U196" s="56">
        <f>(K196*4+L196*3+M196*2+N196*1)</f>
        <v>284.50000000000006</v>
      </c>
      <c r="V196" s="57"/>
      <c r="W196" s="39">
        <f t="shared" si="3"/>
        <v>0</v>
      </c>
    </row>
    <row r="197" spans="2:23" ht="12.6" customHeight="1" x14ac:dyDescent="0.15">
      <c r="B197" s="66" t="s">
        <v>110</v>
      </c>
      <c r="C197" s="69" t="s">
        <v>111</v>
      </c>
      <c r="D197" s="70"/>
      <c r="E197" s="70"/>
      <c r="F197" s="70"/>
      <c r="G197" s="70"/>
      <c r="H197" s="70"/>
      <c r="I197" s="70"/>
      <c r="J197" s="71"/>
      <c r="K197" s="40"/>
      <c r="L197" s="41"/>
      <c r="M197" s="41"/>
      <c r="N197" s="41"/>
      <c r="O197" s="41"/>
      <c r="P197" s="41"/>
      <c r="Q197" s="41"/>
      <c r="R197" s="41"/>
      <c r="S197" s="41"/>
      <c r="T197" s="42"/>
      <c r="U197" s="51"/>
      <c r="V197" s="58"/>
      <c r="W197" s="38">
        <f t="shared" si="3"/>
        <v>0</v>
      </c>
    </row>
    <row r="198" spans="2:23" ht="12.6" customHeight="1" thickBot="1" x14ac:dyDescent="0.2">
      <c r="B198" s="67"/>
      <c r="C198" s="72"/>
      <c r="D198" s="73"/>
      <c r="E198" s="73"/>
      <c r="F198" s="73"/>
      <c r="G198" s="73"/>
      <c r="H198" s="73"/>
      <c r="I198" s="73"/>
      <c r="J198" s="74"/>
      <c r="K198" s="43"/>
      <c r="L198" s="44"/>
      <c r="M198" s="44"/>
      <c r="N198" s="44"/>
      <c r="O198" s="44"/>
      <c r="P198" s="44"/>
      <c r="Q198" s="44"/>
      <c r="R198" s="44"/>
      <c r="S198" s="44"/>
      <c r="T198" s="45"/>
      <c r="U198" s="53">
        <f>(K198*4+L198*3+M198*2+N198*1)</f>
        <v>0</v>
      </c>
      <c r="V198" s="54">
        <f>U198-U200</f>
        <v>-265.79999999999995</v>
      </c>
      <c r="W198" s="35">
        <f t="shared" si="3"/>
        <v>-265.79999999999995</v>
      </c>
    </row>
    <row r="199" spans="2:23" ht="13.15" customHeight="1" x14ac:dyDescent="0.15">
      <c r="B199" s="67"/>
      <c r="C199" s="72"/>
      <c r="D199" s="73"/>
      <c r="E199" s="73"/>
      <c r="F199" s="73"/>
      <c r="G199" s="73"/>
      <c r="H199" s="73"/>
      <c r="I199" s="73"/>
      <c r="J199" s="74"/>
      <c r="K199" s="46">
        <v>26.7</v>
      </c>
      <c r="L199" s="46">
        <v>32.5</v>
      </c>
      <c r="M199" s="46">
        <v>25.1</v>
      </c>
      <c r="N199" s="46">
        <v>15.4</v>
      </c>
      <c r="O199" s="46"/>
      <c r="P199" s="46"/>
      <c r="Q199" s="46"/>
      <c r="R199" s="46"/>
      <c r="S199" s="46">
        <v>0.1</v>
      </c>
      <c r="T199" s="46">
        <v>0.1</v>
      </c>
      <c r="U199" s="55">
        <f>(K199*4+L199*3+M199*2+N199*1)</f>
        <v>269.89999999999998</v>
      </c>
      <c r="V199" s="54">
        <f>U199-U200</f>
        <v>4.1000000000000227</v>
      </c>
      <c r="W199" s="35">
        <f t="shared" si="3"/>
        <v>4.1000000000000227</v>
      </c>
    </row>
    <row r="200" spans="2:23" ht="13.15" customHeight="1" thickBot="1" x14ac:dyDescent="0.2">
      <c r="B200" s="68"/>
      <c r="C200" s="75"/>
      <c r="D200" s="76"/>
      <c r="E200" s="76"/>
      <c r="F200" s="76"/>
      <c r="G200" s="76"/>
      <c r="H200" s="76"/>
      <c r="I200" s="76"/>
      <c r="J200" s="77"/>
      <c r="K200" s="48">
        <v>24.4</v>
      </c>
      <c r="L200" s="48">
        <v>33.200000000000003</v>
      </c>
      <c r="M200" s="48">
        <v>26.3</v>
      </c>
      <c r="N200" s="48">
        <v>16</v>
      </c>
      <c r="O200" s="48"/>
      <c r="P200" s="48"/>
      <c r="Q200" s="48"/>
      <c r="R200" s="48"/>
      <c r="S200" s="48">
        <v>0.1</v>
      </c>
      <c r="T200" s="48">
        <v>0.1</v>
      </c>
      <c r="U200" s="56">
        <f>(K200*4+L200*3+M200*2+N200*1)</f>
        <v>265.79999999999995</v>
      </c>
      <c r="V200" s="57"/>
      <c r="W200" s="39">
        <f t="shared" si="3"/>
        <v>0</v>
      </c>
    </row>
    <row r="201" spans="2:23" ht="12.6" customHeight="1" x14ac:dyDescent="0.15">
      <c r="B201" s="66" t="s">
        <v>112</v>
      </c>
      <c r="C201" s="69" t="s">
        <v>113</v>
      </c>
      <c r="D201" s="70"/>
      <c r="E201" s="70"/>
      <c r="F201" s="70"/>
      <c r="G201" s="70"/>
      <c r="H201" s="70"/>
      <c r="I201" s="70"/>
      <c r="J201" s="71"/>
      <c r="K201" s="40"/>
      <c r="L201" s="41"/>
      <c r="M201" s="41"/>
      <c r="N201" s="41"/>
      <c r="O201" s="41"/>
      <c r="P201" s="41"/>
      <c r="Q201" s="41"/>
      <c r="R201" s="41"/>
      <c r="S201" s="41"/>
      <c r="T201" s="42"/>
      <c r="U201" s="51"/>
      <c r="V201" s="58"/>
      <c r="W201" s="38">
        <f t="shared" si="3"/>
        <v>0</v>
      </c>
    </row>
    <row r="202" spans="2:23" ht="12.6" customHeight="1" thickBot="1" x14ac:dyDescent="0.2">
      <c r="B202" s="67"/>
      <c r="C202" s="72"/>
      <c r="D202" s="73"/>
      <c r="E202" s="73"/>
      <c r="F202" s="73"/>
      <c r="G202" s="73"/>
      <c r="H202" s="73"/>
      <c r="I202" s="73"/>
      <c r="J202" s="74"/>
      <c r="K202" s="43"/>
      <c r="L202" s="44"/>
      <c r="M202" s="44"/>
      <c r="N202" s="44"/>
      <c r="O202" s="44"/>
      <c r="P202" s="44"/>
      <c r="Q202" s="44"/>
      <c r="R202" s="44"/>
      <c r="S202" s="44"/>
      <c r="T202" s="45"/>
      <c r="U202" s="53">
        <f>(K202*4+L202*3+M202*2+N202*1)</f>
        <v>0</v>
      </c>
      <c r="V202" s="54">
        <f>U202-U204</f>
        <v>-281</v>
      </c>
      <c r="W202" s="35">
        <f t="shared" si="3"/>
        <v>-281</v>
      </c>
    </row>
    <row r="203" spans="2:23" ht="13.15" customHeight="1" x14ac:dyDescent="0.15">
      <c r="B203" s="67"/>
      <c r="C203" s="72"/>
      <c r="D203" s="73"/>
      <c r="E203" s="73"/>
      <c r="F203" s="73"/>
      <c r="G203" s="73"/>
      <c r="H203" s="73"/>
      <c r="I203" s="73"/>
      <c r="J203" s="74"/>
      <c r="K203" s="46">
        <v>24</v>
      </c>
      <c r="L203" s="46">
        <v>42.3</v>
      </c>
      <c r="M203" s="46">
        <v>25.9</v>
      </c>
      <c r="N203" s="46">
        <v>7.6</v>
      </c>
      <c r="O203" s="46"/>
      <c r="P203" s="46"/>
      <c r="Q203" s="46"/>
      <c r="R203" s="46"/>
      <c r="S203" s="46">
        <v>0.2</v>
      </c>
      <c r="T203" s="46">
        <v>0.1</v>
      </c>
      <c r="U203" s="55">
        <f>(K203*4+L203*3+M203*2+N203*1)</f>
        <v>282.3</v>
      </c>
      <c r="V203" s="54">
        <f>U203-U204</f>
        <v>1.3000000000000114</v>
      </c>
      <c r="W203" s="35">
        <f t="shared" si="3"/>
        <v>1.3000000000000114</v>
      </c>
    </row>
    <row r="204" spans="2:23" ht="13.15" customHeight="1" thickBot="1" x14ac:dyDescent="0.2">
      <c r="B204" s="68"/>
      <c r="C204" s="75"/>
      <c r="D204" s="76"/>
      <c r="E204" s="76"/>
      <c r="F204" s="76"/>
      <c r="G204" s="76"/>
      <c r="H204" s="76"/>
      <c r="I204" s="76"/>
      <c r="J204" s="77"/>
      <c r="K204" s="48">
        <v>22.7</v>
      </c>
      <c r="L204" s="48">
        <v>43.2</v>
      </c>
      <c r="M204" s="48">
        <v>26.6</v>
      </c>
      <c r="N204" s="48">
        <v>7.4</v>
      </c>
      <c r="O204" s="48"/>
      <c r="P204" s="48"/>
      <c r="Q204" s="48"/>
      <c r="R204" s="48"/>
      <c r="S204" s="48">
        <v>0.1</v>
      </c>
      <c r="T204" s="48">
        <v>0.1</v>
      </c>
      <c r="U204" s="56">
        <f>(K204*4+L204*3+M204*2+N204*1)</f>
        <v>281</v>
      </c>
      <c r="V204" s="57"/>
      <c r="W204" s="39">
        <f t="shared" si="3"/>
        <v>0</v>
      </c>
    </row>
    <row r="205" spans="2:23" ht="12.6" customHeight="1" x14ac:dyDescent="0.15">
      <c r="B205" s="66" t="s">
        <v>114</v>
      </c>
      <c r="C205" s="69" t="s">
        <v>115</v>
      </c>
      <c r="D205" s="70"/>
      <c r="E205" s="70"/>
      <c r="F205" s="70"/>
      <c r="G205" s="70"/>
      <c r="H205" s="70"/>
      <c r="I205" s="70"/>
      <c r="J205" s="71"/>
      <c r="K205" s="40"/>
      <c r="L205" s="41"/>
      <c r="M205" s="41"/>
      <c r="N205" s="41"/>
      <c r="O205" s="41"/>
      <c r="P205" s="41"/>
      <c r="Q205" s="41"/>
      <c r="R205" s="41"/>
      <c r="S205" s="41"/>
      <c r="T205" s="42"/>
      <c r="U205" s="51"/>
      <c r="V205" s="58"/>
      <c r="W205" s="38">
        <f t="shared" si="3"/>
        <v>0</v>
      </c>
    </row>
    <row r="206" spans="2:23" ht="12.6" customHeight="1" thickBot="1" x14ac:dyDescent="0.2">
      <c r="B206" s="67"/>
      <c r="C206" s="72"/>
      <c r="D206" s="73"/>
      <c r="E206" s="73"/>
      <c r="F206" s="73"/>
      <c r="G206" s="73"/>
      <c r="H206" s="73"/>
      <c r="I206" s="73"/>
      <c r="J206" s="74"/>
      <c r="K206" s="43"/>
      <c r="L206" s="44"/>
      <c r="M206" s="44"/>
      <c r="N206" s="44"/>
      <c r="O206" s="44"/>
      <c r="P206" s="44"/>
      <c r="Q206" s="44"/>
      <c r="R206" s="44"/>
      <c r="S206" s="44"/>
      <c r="T206" s="45"/>
      <c r="U206" s="53">
        <f>(K206*7+L206*6+M206*5+N206*4+O206*3+P206*2+Q206*1)</f>
        <v>0</v>
      </c>
      <c r="V206" s="54">
        <f>U206-U208</f>
        <v>-448.40000000000009</v>
      </c>
      <c r="W206" s="35">
        <f t="shared" ref="W206:W269" si="4">V206</f>
        <v>-448.40000000000009</v>
      </c>
    </row>
    <row r="207" spans="2:23" ht="13.15" customHeight="1" x14ac:dyDescent="0.15">
      <c r="B207" s="67"/>
      <c r="C207" s="72"/>
      <c r="D207" s="73"/>
      <c r="E207" s="73"/>
      <c r="F207" s="73"/>
      <c r="G207" s="73"/>
      <c r="H207" s="73"/>
      <c r="I207" s="73"/>
      <c r="J207" s="74"/>
      <c r="K207" s="46">
        <v>14.5</v>
      </c>
      <c r="L207" s="46">
        <v>8.5</v>
      </c>
      <c r="M207" s="46">
        <v>28.4</v>
      </c>
      <c r="N207" s="46">
        <v>24.7</v>
      </c>
      <c r="O207" s="46">
        <v>5.4</v>
      </c>
      <c r="P207" s="46">
        <v>12</v>
      </c>
      <c r="Q207" s="46">
        <v>5.7</v>
      </c>
      <c r="R207" s="46"/>
      <c r="S207" s="46">
        <v>0.5</v>
      </c>
      <c r="T207" s="46">
        <v>0.3</v>
      </c>
      <c r="U207" s="55">
        <f>(K207*7+L207*6+M207*5+N207*4+O207*3+P207*2+Q207*1)</f>
        <v>439.2</v>
      </c>
      <c r="V207" s="54">
        <f>U207-U208</f>
        <v>-9.2000000000001023</v>
      </c>
      <c r="W207" s="35">
        <f t="shared" si="4"/>
        <v>-9.2000000000001023</v>
      </c>
    </row>
    <row r="208" spans="2:23" ht="13.15" customHeight="1" thickBot="1" x14ac:dyDescent="0.2">
      <c r="B208" s="67"/>
      <c r="C208" s="72"/>
      <c r="D208" s="73"/>
      <c r="E208" s="73"/>
      <c r="F208" s="73"/>
      <c r="G208" s="73"/>
      <c r="H208" s="73"/>
      <c r="I208" s="73"/>
      <c r="J208" s="74"/>
      <c r="K208" s="48">
        <v>15.6</v>
      </c>
      <c r="L208" s="48">
        <v>8.9</v>
      </c>
      <c r="M208" s="48">
        <v>28.9</v>
      </c>
      <c r="N208" s="48">
        <v>24.9</v>
      </c>
      <c r="O208" s="48">
        <v>4.5999999999999996</v>
      </c>
      <c r="P208" s="48">
        <v>11.4</v>
      </c>
      <c r="Q208" s="48">
        <v>5.0999999999999996</v>
      </c>
      <c r="R208" s="48"/>
      <c r="S208" s="48">
        <v>0.4</v>
      </c>
      <c r="T208" s="48">
        <v>0.2</v>
      </c>
      <c r="U208" s="56">
        <f>(K208*7+L208*6+M208*5+N208*4+O208*3+P208*2+Q208*1)</f>
        <v>448.40000000000009</v>
      </c>
      <c r="V208" s="57"/>
      <c r="W208" s="39">
        <f t="shared" si="4"/>
        <v>0</v>
      </c>
    </row>
    <row r="209" spans="2:23" ht="12.6" customHeight="1" x14ac:dyDescent="0.15">
      <c r="B209" s="66" t="s">
        <v>116</v>
      </c>
      <c r="C209" s="69" t="s">
        <v>117</v>
      </c>
      <c r="D209" s="70"/>
      <c r="E209" s="70"/>
      <c r="F209" s="70"/>
      <c r="G209" s="70"/>
      <c r="H209" s="70"/>
      <c r="I209" s="70"/>
      <c r="J209" s="71"/>
      <c r="K209" s="40"/>
      <c r="L209" s="41"/>
      <c r="M209" s="41"/>
      <c r="N209" s="41"/>
      <c r="O209" s="41"/>
      <c r="P209" s="41"/>
      <c r="Q209" s="41"/>
      <c r="R209" s="41"/>
      <c r="S209" s="41"/>
      <c r="T209" s="42"/>
      <c r="U209" s="51"/>
      <c r="V209" s="58"/>
      <c r="W209" s="38">
        <f t="shared" si="4"/>
        <v>0</v>
      </c>
    </row>
    <row r="210" spans="2:23" ht="12.6" customHeight="1" thickBot="1" x14ac:dyDescent="0.2">
      <c r="B210" s="67"/>
      <c r="C210" s="72"/>
      <c r="D210" s="73"/>
      <c r="E210" s="73"/>
      <c r="F210" s="73"/>
      <c r="G210" s="73"/>
      <c r="H210" s="73"/>
      <c r="I210" s="73"/>
      <c r="J210" s="74"/>
      <c r="K210" s="43"/>
      <c r="L210" s="44"/>
      <c r="M210" s="44"/>
      <c r="N210" s="44"/>
      <c r="O210" s="44"/>
      <c r="P210" s="44"/>
      <c r="Q210" s="44"/>
      <c r="R210" s="44"/>
      <c r="S210" s="44"/>
      <c r="T210" s="45"/>
      <c r="U210" s="53">
        <f>(K210*4+L210*3+M210*2+N210*1)</f>
        <v>0</v>
      </c>
      <c r="V210" s="54">
        <f>U210-U212</f>
        <v>-267.60000000000002</v>
      </c>
      <c r="W210" s="35">
        <f t="shared" si="4"/>
        <v>-267.60000000000002</v>
      </c>
    </row>
    <row r="211" spans="2:23" ht="13.15" customHeight="1" x14ac:dyDescent="0.15">
      <c r="B211" s="67"/>
      <c r="C211" s="72"/>
      <c r="D211" s="73"/>
      <c r="E211" s="73"/>
      <c r="F211" s="73"/>
      <c r="G211" s="73"/>
      <c r="H211" s="73"/>
      <c r="I211" s="73"/>
      <c r="J211" s="74"/>
      <c r="K211" s="46">
        <v>21.8</v>
      </c>
      <c r="L211" s="46">
        <v>34.4</v>
      </c>
      <c r="M211" s="46">
        <v>27.3</v>
      </c>
      <c r="N211" s="46">
        <v>16.399999999999999</v>
      </c>
      <c r="O211" s="46"/>
      <c r="P211" s="46"/>
      <c r="Q211" s="46"/>
      <c r="R211" s="46"/>
      <c r="S211" s="46">
        <v>0.1</v>
      </c>
      <c r="T211" s="46">
        <v>0.1</v>
      </c>
      <c r="U211" s="55">
        <f>(K211*4+L211*3+M211*2+N211*1)</f>
        <v>261.39999999999998</v>
      </c>
      <c r="V211" s="54">
        <f>U211-U212</f>
        <v>-6.2000000000000455</v>
      </c>
      <c r="W211" s="35">
        <f t="shared" si="4"/>
        <v>-6.2000000000000455</v>
      </c>
    </row>
    <row r="212" spans="2:23" ht="13.15" customHeight="1" thickBot="1" x14ac:dyDescent="0.2">
      <c r="B212" s="78"/>
      <c r="C212" s="79"/>
      <c r="D212" s="80"/>
      <c r="E212" s="80"/>
      <c r="F212" s="80"/>
      <c r="G212" s="80"/>
      <c r="H212" s="80"/>
      <c r="I212" s="80"/>
      <c r="J212" s="81"/>
      <c r="K212" s="48">
        <v>22.9</v>
      </c>
      <c r="L212" s="48">
        <v>36.299999999999997</v>
      </c>
      <c r="M212" s="48">
        <v>26.5</v>
      </c>
      <c r="N212" s="48">
        <v>14.1</v>
      </c>
      <c r="O212" s="48"/>
      <c r="P212" s="48"/>
      <c r="Q212" s="48"/>
      <c r="R212" s="48"/>
      <c r="S212" s="48">
        <v>0.1</v>
      </c>
      <c r="T212" s="48">
        <v>0.1</v>
      </c>
      <c r="U212" s="56">
        <f>(K212*4+L212*3+M212*2+N212*1)</f>
        <v>267.60000000000002</v>
      </c>
      <c r="V212" s="57"/>
      <c r="W212" s="39">
        <f t="shared" si="4"/>
        <v>0</v>
      </c>
    </row>
    <row r="213" spans="2:23" ht="12.6" customHeight="1" x14ac:dyDescent="0.15">
      <c r="B213" s="67" t="s">
        <v>118</v>
      </c>
      <c r="C213" s="72" t="s">
        <v>119</v>
      </c>
      <c r="D213" s="73"/>
      <c r="E213" s="73"/>
      <c r="F213" s="73"/>
      <c r="G213" s="73"/>
      <c r="H213" s="73"/>
      <c r="I213" s="73"/>
      <c r="J213" s="74"/>
      <c r="K213" s="40"/>
      <c r="L213" s="41"/>
      <c r="M213" s="41"/>
      <c r="N213" s="41"/>
      <c r="O213" s="41"/>
      <c r="P213" s="41"/>
      <c r="Q213" s="41"/>
      <c r="R213" s="41"/>
      <c r="S213" s="41"/>
      <c r="T213" s="42"/>
      <c r="U213" s="51"/>
      <c r="V213" s="58"/>
      <c r="W213" s="38">
        <f t="shared" si="4"/>
        <v>0</v>
      </c>
    </row>
    <row r="214" spans="2:23" ht="12.6" customHeight="1" thickBot="1" x14ac:dyDescent="0.2">
      <c r="B214" s="67"/>
      <c r="C214" s="72"/>
      <c r="D214" s="73"/>
      <c r="E214" s="73"/>
      <c r="F214" s="73"/>
      <c r="G214" s="73"/>
      <c r="H214" s="73"/>
      <c r="I214" s="73"/>
      <c r="J214" s="74"/>
      <c r="K214" s="43"/>
      <c r="L214" s="44"/>
      <c r="M214" s="44"/>
      <c r="N214" s="44"/>
      <c r="O214" s="44"/>
      <c r="P214" s="44"/>
      <c r="Q214" s="44"/>
      <c r="R214" s="44"/>
      <c r="S214" s="44"/>
      <c r="T214" s="45"/>
      <c r="U214" s="53">
        <f>(K214*4+L214*3+M214*2+N214*1)</f>
        <v>0</v>
      </c>
      <c r="V214" s="54">
        <f>U214-U216</f>
        <v>-353.59999999999997</v>
      </c>
      <c r="W214" s="35">
        <f t="shared" si="4"/>
        <v>-353.59999999999997</v>
      </c>
    </row>
    <row r="215" spans="2:23" ht="13.15" customHeight="1" x14ac:dyDescent="0.15">
      <c r="B215" s="67"/>
      <c r="C215" s="72"/>
      <c r="D215" s="73"/>
      <c r="E215" s="73"/>
      <c r="F215" s="73"/>
      <c r="G215" s="73"/>
      <c r="H215" s="73"/>
      <c r="I215" s="73"/>
      <c r="J215" s="74"/>
      <c r="K215" s="46">
        <v>63.8</v>
      </c>
      <c r="L215" s="46">
        <v>27.4</v>
      </c>
      <c r="M215" s="46">
        <v>6.3</v>
      </c>
      <c r="N215" s="46">
        <v>2.4</v>
      </c>
      <c r="O215" s="46"/>
      <c r="P215" s="46"/>
      <c r="Q215" s="46"/>
      <c r="R215" s="46"/>
      <c r="S215" s="46">
        <v>0</v>
      </c>
      <c r="T215" s="46">
        <v>0.1</v>
      </c>
      <c r="U215" s="55">
        <f>(K215*4+L215*3+M215*2+N215*1)</f>
        <v>352.4</v>
      </c>
      <c r="V215" s="54">
        <f>U215-U216</f>
        <v>-1.1999999999999886</v>
      </c>
      <c r="W215" s="35">
        <f t="shared" si="4"/>
        <v>-1.1999999999999886</v>
      </c>
    </row>
    <row r="216" spans="2:23" ht="13.15" customHeight="1" thickBot="1" x14ac:dyDescent="0.2">
      <c r="B216" s="68"/>
      <c r="C216" s="75"/>
      <c r="D216" s="76"/>
      <c r="E216" s="76"/>
      <c r="F216" s="76"/>
      <c r="G216" s="76"/>
      <c r="H216" s="76"/>
      <c r="I216" s="76"/>
      <c r="J216" s="77"/>
      <c r="K216" s="48">
        <v>64</v>
      </c>
      <c r="L216" s="48">
        <v>27.8</v>
      </c>
      <c r="M216" s="48">
        <v>6</v>
      </c>
      <c r="N216" s="48">
        <v>2.2000000000000002</v>
      </c>
      <c r="O216" s="48"/>
      <c r="P216" s="48"/>
      <c r="Q216" s="48"/>
      <c r="R216" s="48"/>
      <c r="S216" s="48">
        <v>0</v>
      </c>
      <c r="T216" s="48">
        <v>0.1</v>
      </c>
      <c r="U216" s="56">
        <f>(K216*4+L216*3+M216*2+N216*1)</f>
        <v>353.59999999999997</v>
      </c>
      <c r="V216" s="57"/>
      <c r="W216" s="39">
        <f t="shared" si="4"/>
        <v>0</v>
      </c>
    </row>
    <row r="217" spans="2:23" ht="12.6" customHeight="1" x14ac:dyDescent="0.15">
      <c r="B217" s="66" t="s">
        <v>120</v>
      </c>
      <c r="C217" s="69" t="s">
        <v>121</v>
      </c>
      <c r="D217" s="70"/>
      <c r="E217" s="70"/>
      <c r="F217" s="70"/>
      <c r="G217" s="70"/>
      <c r="H217" s="70"/>
      <c r="I217" s="70"/>
      <c r="J217" s="71"/>
      <c r="K217" s="40"/>
      <c r="L217" s="41"/>
      <c r="M217" s="41"/>
      <c r="N217" s="41"/>
      <c r="O217" s="41"/>
      <c r="P217" s="41"/>
      <c r="Q217" s="41"/>
      <c r="R217" s="41"/>
      <c r="S217" s="41"/>
      <c r="T217" s="42"/>
      <c r="U217" s="51"/>
      <c r="V217" s="58"/>
      <c r="W217" s="38">
        <f t="shared" si="4"/>
        <v>0</v>
      </c>
    </row>
    <row r="218" spans="2:23" ht="12.6" customHeight="1" thickBot="1" x14ac:dyDescent="0.2">
      <c r="B218" s="67"/>
      <c r="C218" s="72"/>
      <c r="D218" s="73"/>
      <c r="E218" s="73"/>
      <c r="F218" s="73"/>
      <c r="G218" s="73"/>
      <c r="H218" s="73"/>
      <c r="I218" s="73"/>
      <c r="J218" s="74"/>
      <c r="K218" s="43"/>
      <c r="L218" s="44"/>
      <c r="M218" s="44"/>
      <c r="N218" s="44"/>
      <c r="O218" s="44"/>
      <c r="P218" s="44"/>
      <c r="Q218" s="44"/>
      <c r="R218" s="44"/>
      <c r="S218" s="44"/>
      <c r="T218" s="45"/>
      <c r="U218" s="53">
        <f>(K218*4+L218*3+M218*2+N218*1)</f>
        <v>0</v>
      </c>
      <c r="V218" s="54">
        <f>U218-U220</f>
        <v>-309.00000000000006</v>
      </c>
      <c r="W218" s="35">
        <f t="shared" si="4"/>
        <v>-309.00000000000006</v>
      </c>
    </row>
    <row r="219" spans="2:23" ht="13.15" customHeight="1" x14ac:dyDescent="0.15">
      <c r="B219" s="67"/>
      <c r="C219" s="72"/>
      <c r="D219" s="73"/>
      <c r="E219" s="73"/>
      <c r="F219" s="73"/>
      <c r="G219" s="73"/>
      <c r="H219" s="73"/>
      <c r="I219" s="73"/>
      <c r="J219" s="74"/>
      <c r="K219" s="46">
        <v>32.9</v>
      </c>
      <c r="L219" s="46">
        <v>45.4</v>
      </c>
      <c r="M219" s="46">
        <v>16.600000000000001</v>
      </c>
      <c r="N219" s="46">
        <v>5</v>
      </c>
      <c r="O219" s="46"/>
      <c r="P219" s="46"/>
      <c r="Q219" s="46"/>
      <c r="R219" s="46"/>
      <c r="S219" s="46">
        <v>0</v>
      </c>
      <c r="T219" s="46">
        <v>0.1</v>
      </c>
      <c r="U219" s="55">
        <f>(K219*4+L219*3+M219*2+N219*1)</f>
        <v>305.99999999999994</v>
      </c>
      <c r="V219" s="54">
        <f>U219-U220</f>
        <v>-3.0000000000001137</v>
      </c>
      <c r="W219" s="35">
        <f t="shared" si="4"/>
        <v>-3.0000000000001137</v>
      </c>
    </row>
    <row r="220" spans="2:23" ht="13.15" customHeight="1" thickBot="1" x14ac:dyDescent="0.2">
      <c r="B220" s="68"/>
      <c r="C220" s="75"/>
      <c r="D220" s="76"/>
      <c r="E220" s="76"/>
      <c r="F220" s="76"/>
      <c r="G220" s="76"/>
      <c r="H220" s="76"/>
      <c r="I220" s="76"/>
      <c r="J220" s="77"/>
      <c r="K220" s="48">
        <v>33.4</v>
      </c>
      <c r="L220" s="48">
        <v>46.7</v>
      </c>
      <c r="M220" s="48">
        <v>15.5</v>
      </c>
      <c r="N220" s="48">
        <v>4.3</v>
      </c>
      <c r="O220" s="48"/>
      <c r="P220" s="48"/>
      <c r="Q220" s="48"/>
      <c r="R220" s="48"/>
      <c r="S220" s="48">
        <v>0</v>
      </c>
      <c r="T220" s="48">
        <v>0.1</v>
      </c>
      <c r="U220" s="56">
        <f>(K220*4+L220*3+M220*2+N220*1)</f>
        <v>309.00000000000006</v>
      </c>
      <c r="V220" s="57"/>
      <c r="W220" s="39">
        <f t="shared" si="4"/>
        <v>0</v>
      </c>
    </row>
    <row r="221" spans="2:23" ht="12.6" customHeight="1" x14ac:dyDescent="0.15">
      <c r="B221" s="66" t="s">
        <v>122</v>
      </c>
      <c r="C221" s="69" t="s">
        <v>123</v>
      </c>
      <c r="D221" s="70"/>
      <c r="E221" s="70"/>
      <c r="F221" s="70"/>
      <c r="G221" s="70"/>
      <c r="H221" s="70"/>
      <c r="I221" s="70"/>
      <c r="J221" s="71"/>
      <c r="K221" s="40"/>
      <c r="L221" s="41"/>
      <c r="M221" s="41"/>
      <c r="N221" s="41"/>
      <c r="O221" s="41"/>
      <c r="P221" s="41"/>
      <c r="Q221" s="41"/>
      <c r="R221" s="41"/>
      <c r="S221" s="41"/>
      <c r="T221" s="42"/>
      <c r="U221" s="51"/>
      <c r="V221" s="58"/>
      <c r="W221" s="38">
        <f t="shared" si="4"/>
        <v>0</v>
      </c>
    </row>
    <row r="222" spans="2:23" ht="12.6" customHeight="1" thickBot="1" x14ac:dyDescent="0.2">
      <c r="B222" s="67"/>
      <c r="C222" s="72"/>
      <c r="D222" s="73"/>
      <c r="E222" s="73"/>
      <c r="F222" s="73"/>
      <c r="G222" s="73"/>
      <c r="H222" s="73"/>
      <c r="I222" s="73"/>
      <c r="J222" s="74"/>
      <c r="K222" s="43"/>
      <c r="L222" s="44"/>
      <c r="M222" s="44"/>
      <c r="N222" s="44"/>
      <c r="O222" s="44"/>
      <c r="P222" s="44"/>
      <c r="Q222" s="44"/>
      <c r="R222" s="44"/>
      <c r="S222" s="44"/>
      <c r="T222" s="45"/>
      <c r="U222" s="53">
        <f>(K222*4+L222*3+M222*2+N222*1)</f>
        <v>0</v>
      </c>
      <c r="V222" s="54">
        <f>U222-U224</f>
        <v>-310.7</v>
      </c>
      <c r="W222" s="35">
        <f t="shared" si="4"/>
        <v>-310.7</v>
      </c>
    </row>
    <row r="223" spans="2:23" ht="13.15" customHeight="1" x14ac:dyDescent="0.15">
      <c r="B223" s="67"/>
      <c r="C223" s="72"/>
      <c r="D223" s="73"/>
      <c r="E223" s="73"/>
      <c r="F223" s="73"/>
      <c r="G223" s="73"/>
      <c r="H223" s="73"/>
      <c r="I223" s="73"/>
      <c r="J223" s="74"/>
      <c r="K223" s="46">
        <v>53.1</v>
      </c>
      <c r="L223" s="46">
        <v>22.9</v>
      </c>
      <c r="M223" s="46">
        <v>13.7</v>
      </c>
      <c r="N223" s="46">
        <v>10.1</v>
      </c>
      <c r="O223" s="46"/>
      <c r="P223" s="46"/>
      <c r="Q223" s="46"/>
      <c r="R223" s="46"/>
      <c r="S223" s="46">
        <v>0.1</v>
      </c>
      <c r="T223" s="46">
        <v>0.1</v>
      </c>
      <c r="U223" s="55">
        <f>(K223*4+L223*3+M223*2+N223*1)</f>
        <v>318.60000000000002</v>
      </c>
      <c r="V223" s="54">
        <f>U223-U224</f>
        <v>7.9000000000000341</v>
      </c>
      <c r="W223" s="35">
        <f t="shared" si="4"/>
        <v>7.9000000000000341</v>
      </c>
    </row>
    <row r="224" spans="2:23" ht="13.15" customHeight="1" thickBot="1" x14ac:dyDescent="0.2">
      <c r="B224" s="68"/>
      <c r="C224" s="75"/>
      <c r="D224" s="76"/>
      <c r="E224" s="76"/>
      <c r="F224" s="76"/>
      <c r="G224" s="76"/>
      <c r="H224" s="76"/>
      <c r="I224" s="76"/>
      <c r="J224" s="77"/>
      <c r="K224" s="48">
        <v>48.9</v>
      </c>
      <c r="L224" s="48">
        <v>24.1</v>
      </c>
      <c r="M224" s="48">
        <v>15.9</v>
      </c>
      <c r="N224" s="48">
        <v>11</v>
      </c>
      <c r="O224" s="48"/>
      <c r="P224" s="48"/>
      <c r="Q224" s="48"/>
      <c r="R224" s="48"/>
      <c r="S224" s="48">
        <v>0.1</v>
      </c>
      <c r="T224" s="48">
        <v>0.1</v>
      </c>
      <c r="U224" s="56">
        <f>(K224*4+L224*3+M224*2+N224*1)</f>
        <v>310.7</v>
      </c>
      <c r="V224" s="57"/>
      <c r="W224" s="39">
        <f t="shared" si="4"/>
        <v>0</v>
      </c>
    </row>
    <row r="225" spans="2:23" ht="12.6" customHeight="1" x14ac:dyDescent="0.15">
      <c r="B225" s="66" t="s">
        <v>124</v>
      </c>
      <c r="C225" s="69" t="s">
        <v>125</v>
      </c>
      <c r="D225" s="70"/>
      <c r="E225" s="70"/>
      <c r="F225" s="70"/>
      <c r="G225" s="70"/>
      <c r="H225" s="70"/>
      <c r="I225" s="70"/>
      <c r="J225" s="71"/>
      <c r="K225" s="40"/>
      <c r="L225" s="41"/>
      <c r="M225" s="41"/>
      <c r="N225" s="41"/>
      <c r="O225" s="41"/>
      <c r="P225" s="41"/>
      <c r="Q225" s="41"/>
      <c r="R225" s="41"/>
      <c r="S225" s="41"/>
      <c r="T225" s="42"/>
      <c r="U225" s="51"/>
      <c r="V225" s="58"/>
      <c r="W225" s="38">
        <f t="shared" si="4"/>
        <v>0</v>
      </c>
    </row>
    <row r="226" spans="2:23" ht="12.6" customHeight="1" thickBot="1" x14ac:dyDescent="0.2">
      <c r="B226" s="67"/>
      <c r="C226" s="72"/>
      <c r="D226" s="73"/>
      <c r="E226" s="73"/>
      <c r="F226" s="73"/>
      <c r="G226" s="73"/>
      <c r="H226" s="73"/>
      <c r="I226" s="73"/>
      <c r="J226" s="74"/>
      <c r="K226" s="43"/>
      <c r="L226" s="44"/>
      <c r="M226" s="44"/>
      <c r="N226" s="44"/>
      <c r="O226" s="44"/>
      <c r="P226" s="44"/>
      <c r="Q226" s="44"/>
      <c r="R226" s="44"/>
      <c r="S226" s="44"/>
      <c r="T226" s="45"/>
      <c r="U226" s="53">
        <f>(K226*4+L226*3+M226*2+N226*1)</f>
        <v>0</v>
      </c>
      <c r="V226" s="54">
        <f>U226-U228</f>
        <v>-338</v>
      </c>
      <c r="W226" s="35">
        <f t="shared" si="4"/>
        <v>-338</v>
      </c>
    </row>
    <row r="227" spans="2:23" ht="13.15" customHeight="1" x14ac:dyDescent="0.15">
      <c r="B227" s="67"/>
      <c r="C227" s="72"/>
      <c r="D227" s="73"/>
      <c r="E227" s="73"/>
      <c r="F227" s="73"/>
      <c r="G227" s="73"/>
      <c r="H227" s="73"/>
      <c r="I227" s="73"/>
      <c r="J227" s="74"/>
      <c r="K227" s="46">
        <v>54.2</v>
      </c>
      <c r="L227" s="46">
        <v>33</v>
      </c>
      <c r="M227" s="46">
        <v>9.6</v>
      </c>
      <c r="N227" s="46">
        <v>3</v>
      </c>
      <c r="O227" s="46"/>
      <c r="P227" s="46"/>
      <c r="Q227" s="46"/>
      <c r="R227" s="46"/>
      <c r="S227" s="46">
        <v>0.1</v>
      </c>
      <c r="T227" s="46">
        <v>0.1</v>
      </c>
      <c r="U227" s="55">
        <f>(K227*4+L227*3+M227*2+N227*1)</f>
        <v>338</v>
      </c>
      <c r="V227" s="54">
        <f>U227-U228</f>
        <v>0</v>
      </c>
      <c r="W227" s="35">
        <f t="shared" si="4"/>
        <v>0</v>
      </c>
    </row>
    <row r="228" spans="2:23" ht="13.15" customHeight="1" thickBot="1" x14ac:dyDescent="0.2">
      <c r="B228" s="68"/>
      <c r="C228" s="75"/>
      <c r="D228" s="76"/>
      <c r="E228" s="76"/>
      <c r="F228" s="76"/>
      <c r="G228" s="76"/>
      <c r="H228" s="76"/>
      <c r="I228" s="76"/>
      <c r="J228" s="77"/>
      <c r="K228" s="48">
        <v>53.6</v>
      </c>
      <c r="L228" s="48">
        <v>33.799999999999997</v>
      </c>
      <c r="M228" s="48">
        <v>9.6999999999999993</v>
      </c>
      <c r="N228" s="48">
        <v>2.8</v>
      </c>
      <c r="O228" s="48"/>
      <c r="P228" s="48"/>
      <c r="Q228" s="48"/>
      <c r="R228" s="48"/>
      <c r="S228" s="48">
        <v>0.1</v>
      </c>
      <c r="T228" s="48">
        <v>0.1</v>
      </c>
      <c r="U228" s="56">
        <f>(K228*4+L228*3+M228*2+N228*1)</f>
        <v>338</v>
      </c>
      <c r="V228" s="57"/>
      <c r="W228" s="39">
        <f t="shared" si="4"/>
        <v>0</v>
      </c>
    </row>
    <row r="229" spans="2:23" ht="12.6" customHeight="1" x14ac:dyDescent="0.15">
      <c r="B229" s="66" t="s">
        <v>126</v>
      </c>
      <c r="C229" s="69" t="s">
        <v>127</v>
      </c>
      <c r="D229" s="70"/>
      <c r="E229" s="70"/>
      <c r="F229" s="70"/>
      <c r="G229" s="70"/>
      <c r="H229" s="70"/>
      <c r="I229" s="70"/>
      <c r="J229" s="71"/>
      <c r="K229" s="40"/>
      <c r="L229" s="41"/>
      <c r="M229" s="41"/>
      <c r="N229" s="41"/>
      <c r="O229" s="41"/>
      <c r="P229" s="41"/>
      <c r="Q229" s="41"/>
      <c r="R229" s="41"/>
      <c r="S229" s="41"/>
      <c r="T229" s="42"/>
      <c r="U229" s="51"/>
      <c r="V229" s="58"/>
      <c r="W229" s="38">
        <f t="shared" si="4"/>
        <v>0</v>
      </c>
    </row>
    <row r="230" spans="2:23" ht="12.6" customHeight="1" thickBot="1" x14ac:dyDescent="0.2">
      <c r="B230" s="67"/>
      <c r="C230" s="72"/>
      <c r="D230" s="73"/>
      <c r="E230" s="73"/>
      <c r="F230" s="73"/>
      <c r="G230" s="73"/>
      <c r="H230" s="73"/>
      <c r="I230" s="73"/>
      <c r="J230" s="74"/>
      <c r="K230" s="43"/>
      <c r="L230" s="44"/>
      <c r="M230" s="44"/>
      <c r="N230" s="44"/>
      <c r="O230" s="44"/>
      <c r="P230" s="44"/>
      <c r="Q230" s="44"/>
      <c r="R230" s="44"/>
      <c r="S230" s="44"/>
      <c r="T230" s="45"/>
      <c r="U230" s="53">
        <f>(K230*4+L230*3+M230*2+N230*1)</f>
        <v>0</v>
      </c>
      <c r="V230" s="54">
        <f>U230-U232</f>
        <v>-272.5</v>
      </c>
      <c r="W230" s="35">
        <f t="shared" si="4"/>
        <v>-272.5</v>
      </c>
    </row>
    <row r="231" spans="2:23" ht="13.15" customHeight="1" x14ac:dyDescent="0.15">
      <c r="B231" s="67"/>
      <c r="C231" s="72"/>
      <c r="D231" s="73"/>
      <c r="E231" s="73"/>
      <c r="F231" s="73"/>
      <c r="G231" s="73"/>
      <c r="H231" s="73"/>
      <c r="I231" s="73"/>
      <c r="J231" s="74"/>
      <c r="K231" s="46">
        <v>20.6</v>
      </c>
      <c r="L231" s="46">
        <v>40.799999999999997</v>
      </c>
      <c r="M231" s="46">
        <v>30</v>
      </c>
      <c r="N231" s="46">
        <v>8.4</v>
      </c>
      <c r="O231" s="46"/>
      <c r="P231" s="46"/>
      <c r="Q231" s="46"/>
      <c r="R231" s="46"/>
      <c r="S231" s="46">
        <v>0.1</v>
      </c>
      <c r="T231" s="46">
        <v>0.1</v>
      </c>
      <c r="U231" s="55">
        <f>(K231*4+L231*3+M231*2+N231*1)</f>
        <v>273.2</v>
      </c>
      <c r="V231" s="54">
        <f>U231-U232</f>
        <v>0.69999999999998863</v>
      </c>
      <c r="W231" s="35">
        <f t="shared" si="4"/>
        <v>0.69999999999998863</v>
      </c>
    </row>
    <row r="232" spans="2:23" ht="13.15" customHeight="1" thickBot="1" x14ac:dyDescent="0.2">
      <c r="B232" s="68"/>
      <c r="C232" s="75"/>
      <c r="D232" s="76"/>
      <c r="E232" s="76"/>
      <c r="F232" s="76"/>
      <c r="G232" s="76"/>
      <c r="H232" s="76"/>
      <c r="I232" s="76"/>
      <c r="J232" s="77"/>
      <c r="K232" s="48">
        <v>19.100000000000001</v>
      </c>
      <c r="L232" s="48">
        <v>42.3</v>
      </c>
      <c r="M232" s="48">
        <v>30.7</v>
      </c>
      <c r="N232" s="48">
        <v>7.8</v>
      </c>
      <c r="O232" s="48"/>
      <c r="P232" s="48"/>
      <c r="Q232" s="48"/>
      <c r="R232" s="48"/>
      <c r="S232" s="48">
        <v>0</v>
      </c>
      <c r="T232" s="48">
        <v>0.1</v>
      </c>
      <c r="U232" s="56">
        <f>(K232*4+L232*3+M232*2+N232*1)</f>
        <v>272.5</v>
      </c>
      <c r="V232" s="57"/>
      <c r="W232" s="39">
        <f t="shared" si="4"/>
        <v>0</v>
      </c>
    </row>
    <row r="233" spans="2:23" ht="12.6" customHeight="1" x14ac:dyDescent="0.15">
      <c r="B233" s="66" t="s">
        <v>128</v>
      </c>
      <c r="C233" s="69" t="s">
        <v>129</v>
      </c>
      <c r="D233" s="70"/>
      <c r="E233" s="70"/>
      <c r="F233" s="70"/>
      <c r="G233" s="70"/>
      <c r="H233" s="70"/>
      <c r="I233" s="70"/>
      <c r="J233" s="71"/>
      <c r="K233" s="40"/>
      <c r="L233" s="41"/>
      <c r="M233" s="41"/>
      <c r="N233" s="41"/>
      <c r="O233" s="41"/>
      <c r="P233" s="41"/>
      <c r="Q233" s="41"/>
      <c r="R233" s="41"/>
      <c r="S233" s="41"/>
      <c r="T233" s="42"/>
      <c r="U233" s="51"/>
      <c r="V233" s="58"/>
      <c r="W233" s="38">
        <f t="shared" si="4"/>
        <v>0</v>
      </c>
    </row>
    <row r="234" spans="2:23" ht="12.6" customHeight="1" thickBot="1" x14ac:dyDescent="0.2">
      <c r="B234" s="67"/>
      <c r="C234" s="72"/>
      <c r="D234" s="73"/>
      <c r="E234" s="73"/>
      <c r="F234" s="73"/>
      <c r="G234" s="73"/>
      <c r="H234" s="73"/>
      <c r="I234" s="73"/>
      <c r="J234" s="74"/>
      <c r="K234" s="43"/>
      <c r="L234" s="44"/>
      <c r="M234" s="44"/>
      <c r="N234" s="44"/>
      <c r="O234" s="44"/>
      <c r="P234" s="44"/>
      <c r="Q234" s="44"/>
      <c r="R234" s="44"/>
      <c r="S234" s="44"/>
      <c r="T234" s="45"/>
      <c r="U234" s="53">
        <f>(K234*4+L234*3+M234*2+N234*1)</f>
        <v>0</v>
      </c>
      <c r="V234" s="54">
        <f>U234-U236</f>
        <v>-267.39999999999998</v>
      </c>
      <c r="W234" s="35">
        <f t="shared" si="4"/>
        <v>-267.39999999999998</v>
      </c>
    </row>
    <row r="235" spans="2:23" ht="13.15" customHeight="1" x14ac:dyDescent="0.15">
      <c r="B235" s="67"/>
      <c r="C235" s="72"/>
      <c r="D235" s="73"/>
      <c r="E235" s="73"/>
      <c r="F235" s="73"/>
      <c r="G235" s="73"/>
      <c r="H235" s="73"/>
      <c r="I235" s="73"/>
      <c r="J235" s="74"/>
      <c r="K235" s="46">
        <v>20</v>
      </c>
      <c r="L235" s="46">
        <v>37.6</v>
      </c>
      <c r="M235" s="46">
        <v>31.4</v>
      </c>
      <c r="N235" s="46">
        <v>10.8</v>
      </c>
      <c r="O235" s="46"/>
      <c r="P235" s="46"/>
      <c r="Q235" s="46"/>
      <c r="R235" s="46"/>
      <c r="S235" s="46">
        <v>0.1</v>
      </c>
      <c r="T235" s="46">
        <v>0.1</v>
      </c>
      <c r="U235" s="55">
        <f>(K235*4+L235*3+M235*2+N235*1)</f>
        <v>266.40000000000003</v>
      </c>
      <c r="V235" s="54">
        <f>U235-U236</f>
        <v>-0.99999999999994316</v>
      </c>
      <c r="W235" s="35">
        <f t="shared" si="4"/>
        <v>-0.99999999999994316</v>
      </c>
    </row>
    <row r="236" spans="2:23" ht="13.15" customHeight="1" thickBot="1" x14ac:dyDescent="0.2">
      <c r="B236" s="68"/>
      <c r="C236" s="75"/>
      <c r="D236" s="76"/>
      <c r="E236" s="76"/>
      <c r="F236" s="76"/>
      <c r="G236" s="76"/>
      <c r="H236" s="76"/>
      <c r="I236" s="76"/>
      <c r="J236" s="77"/>
      <c r="K236" s="48">
        <v>19</v>
      </c>
      <c r="L236" s="48">
        <v>39.5</v>
      </c>
      <c r="M236" s="48">
        <v>31.6</v>
      </c>
      <c r="N236" s="48">
        <v>9.6999999999999993</v>
      </c>
      <c r="O236" s="48"/>
      <c r="P236" s="48"/>
      <c r="Q236" s="48"/>
      <c r="R236" s="48"/>
      <c r="S236" s="48">
        <v>0</v>
      </c>
      <c r="T236" s="48">
        <v>0.1</v>
      </c>
      <c r="U236" s="56">
        <f>(K236*4+L236*3+M236*2+N236*1)</f>
        <v>267.39999999999998</v>
      </c>
      <c r="V236" s="57"/>
      <c r="W236" s="39">
        <f t="shared" si="4"/>
        <v>0</v>
      </c>
    </row>
    <row r="237" spans="2:23" ht="12.6" customHeight="1" x14ac:dyDescent="0.15">
      <c r="B237" s="66" t="s">
        <v>130</v>
      </c>
      <c r="C237" s="69" t="s">
        <v>131</v>
      </c>
      <c r="D237" s="70"/>
      <c r="E237" s="70"/>
      <c r="F237" s="70"/>
      <c r="G237" s="70"/>
      <c r="H237" s="70"/>
      <c r="I237" s="70"/>
      <c r="J237" s="71"/>
      <c r="K237" s="40"/>
      <c r="L237" s="41"/>
      <c r="M237" s="41"/>
      <c r="N237" s="41"/>
      <c r="O237" s="41"/>
      <c r="P237" s="41"/>
      <c r="Q237" s="41"/>
      <c r="R237" s="41"/>
      <c r="S237" s="41"/>
      <c r="T237" s="42"/>
      <c r="U237" s="51"/>
      <c r="V237" s="58"/>
      <c r="W237" s="38">
        <f t="shared" si="4"/>
        <v>0</v>
      </c>
    </row>
    <row r="238" spans="2:23" ht="12.6" customHeight="1" thickBot="1" x14ac:dyDescent="0.2">
      <c r="B238" s="67"/>
      <c r="C238" s="72"/>
      <c r="D238" s="73"/>
      <c r="E238" s="73"/>
      <c r="F238" s="73"/>
      <c r="G238" s="73"/>
      <c r="H238" s="73"/>
      <c r="I238" s="73"/>
      <c r="J238" s="74"/>
      <c r="K238" s="43"/>
      <c r="L238" s="44"/>
      <c r="M238" s="44"/>
      <c r="N238" s="44"/>
      <c r="O238" s="44"/>
      <c r="P238" s="44"/>
      <c r="Q238" s="44"/>
      <c r="R238" s="44"/>
      <c r="S238" s="44"/>
      <c r="T238" s="45"/>
      <c r="U238" s="53">
        <f>(K238*4+L238*3+M238*2+N238*1)</f>
        <v>0</v>
      </c>
      <c r="V238" s="54">
        <f>U238-U240</f>
        <v>-293.40000000000003</v>
      </c>
      <c r="W238" s="35">
        <f t="shared" si="4"/>
        <v>-293.40000000000003</v>
      </c>
    </row>
    <row r="239" spans="2:23" ht="13.15" customHeight="1" x14ac:dyDescent="0.15">
      <c r="B239" s="67"/>
      <c r="C239" s="72"/>
      <c r="D239" s="73"/>
      <c r="E239" s="73"/>
      <c r="F239" s="73"/>
      <c r="G239" s="73"/>
      <c r="H239" s="73"/>
      <c r="I239" s="73"/>
      <c r="J239" s="74"/>
      <c r="K239" s="46">
        <v>29.9</v>
      </c>
      <c r="L239" s="46">
        <v>39.9</v>
      </c>
      <c r="M239" s="46">
        <v>23.3</v>
      </c>
      <c r="N239" s="46">
        <v>6.6</v>
      </c>
      <c r="O239" s="46"/>
      <c r="P239" s="46"/>
      <c r="Q239" s="46"/>
      <c r="R239" s="46"/>
      <c r="S239" s="46">
        <v>0.1</v>
      </c>
      <c r="T239" s="46">
        <v>0.1</v>
      </c>
      <c r="U239" s="55">
        <f>(K239*4+L239*3+M239*2+N239*1)</f>
        <v>292.5</v>
      </c>
      <c r="V239" s="54">
        <f>U239-U240</f>
        <v>-0.90000000000003411</v>
      </c>
      <c r="W239" s="35">
        <f t="shared" si="4"/>
        <v>-0.90000000000003411</v>
      </c>
    </row>
    <row r="240" spans="2:23" ht="13.15" customHeight="1" thickBot="1" x14ac:dyDescent="0.2">
      <c r="B240" s="68"/>
      <c r="C240" s="75"/>
      <c r="D240" s="76"/>
      <c r="E240" s="76"/>
      <c r="F240" s="76"/>
      <c r="G240" s="76"/>
      <c r="H240" s="76"/>
      <c r="I240" s="76"/>
      <c r="J240" s="77"/>
      <c r="K240" s="48">
        <v>29</v>
      </c>
      <c r="L240" s="48">
        <v>41.7</v>
      </c>
      <c r="M240" s="48">
        <v>23.1</v>
      </c>
      <c r="N240" s="48">
        <v>6.1</v>
      </c>
      <c r="O240" s="48"/>
      <c r="P240" s="48"/>
      <c r="Q240" s="48"/>
      <c r="R240" s="48"/>
      <c r="S240" s="48">
        <v>0.1</v>
      </c>
      <c r="T240" s="48">
        <v>0.1</v>
      </c>
      <c r="U240" s="56">
        <f>(K240*4+L240*3+M240*2+N240*1)</f>
        <v>293.40000000000003</v>
      </c>
      <c r="V240" s="57"/>
      <c r="W240" s="39">
        <f t="shared" si="4"/>
        <v>0</v>
      </c>
    </row>
    <row r="241" spans="2:23" ht="12.6" customHeight="1" x14ac:dyDescent="0.15">
      <c r="B241" s="66" t="s">
        <v>132</v>
      </c>
      <c r="C241" s="69" t="s">
        <v>133</v>
      </c>
      <c r="D241" s="70"/>
      <c r="E241" s="70"/>
      <c r="F241" s="70"/>
      <c r="G241" s="70"/>
      <c r="H241" s="70"/>
      <c r="I241" s="70"/>
      <c r="J241" s="71"/>
      <c r="K241" s="40"/>
      <c r="L241" s="41"/>
      <c r="M241" s="41"/>
      <c r="N241" s="41"/>
      <c r="O241" s="41"/>
      <c r="P241" s="41"/>
      <c r="Q241" s="41"/>
      <c r="R241" s="41"/>
      <c r="S241" s="41"/>
      <c r="T241" s="42"/>
      <c r="U241" s="51"/>
      <c r="V241" s="58"/>
      <c r="W241" s="38">
        <f t="shared" si="4"/>
        <v>0</v>
      </c>
    </row>
    <row r="242" spans="2:23" ht="12.6" customHeight="1" thickBot="1" x14ac:dyDescent="0.2">
      <c r="B242" s="67"/>
      <c r="C242" s="72"/>
      <c r="D242" s="73"/>
      <c r="E242" s="73"/>
      <c r="F242" s="73"/>
      <c r="G242" s="73"/>
      <c r="H242" s="73"/>
      <c r="I242" s="73"/>
      <c r="J242" s="74"/>
      <c r="K242" s="43"/>
      <c r="L242" s="44"/>
      <c r="M242" s="44"/>
      <c r="N242" s="44"/>
      <c r="O242" s="44"/>
      <c r="P242" s="44"/>
      <c r="Q242" s="44"/>
      <c r="R242" s="44"/>
      <c r="S242" s="44"/>
      <c r="T242" s="45"/>
      <c r="U242" s="53">
        <f>(K242*4+L242*3+M242*2+N242*1)</f>
        <v>0</v>
      </c>
      <c r="V242" s="54">
        <f>U242-U244</f>
        <v>-305</v>
      </c>
      <c r="W242" s="35">
        <f t="shared" si="4"/>
        <v>-305</v>
      </c>
    </row>
    <row r="243" spans="2:23" ht="13.15" customHeight="1" x14ac:dyDescent="0.15">
      <c r="B243" s="67"/>
      <c r="C243" s="72"/>
      <c r="D243" s="73"/>
      <c r="E243" s="73"/>
      <c r="F243" s="73"/>
      <c r="G243" s="73"/>
      <c r="H243" s="73"/>
      <c r="I243" s="73"/>
      <c r="J243" s="74"/>
      <c r="K243" s="46">
        <v>34.6</v>
      </c>
      <c r="L243" s="46">
        <v>40.4</v>
      </c>
      <c r="M243" s="46">
        <v>19</v>
      </c>
      <c r="N243" s="46">
        <v>5.8</v>
      </c>
      <c r="O243" s="46"/>
      <c r="P243" s="46"/>
      <c r="Q243" s="46"/>
      <c r="R243" s="46"/>
      <c r="S243" s="46">
        <v>0.2</v>
      </c>
      <c r="T243" s="46">
        <v>0.1</v>
      </c>
      <c r="U243" s="55">
        <f>(K243*4+L243*3+M243*2+N243*1)</f>
        <v>303.40000000000003</v>
      </c>
      <c r="V243" s="54">
        <f>U243-U244</f>
        <v>-1.5999999999999659</v>
      </c>
      <c r="W243" s="35">
        <f t="shared" si="4"/>
        <v>-1.5999999999999659</v>
      </c>
    </row>
    <row r="244" spans="2:23" ht="13.15" customHeight="1" thickBot="1" x14ac:dyDescent="0.2">
      <c r="B244" s="68"/>
      <c r="C244" s="75"/>
      <c r="D244" s="76"/>
      <c r="E244" s="76"/>
      <c r="F244" s="76"/>
      <c r="G244" s="76"/>
      <c r="H244" s="76"/>
      <c r="I244" s="76"/>
      <c r="J244" s="77"/>
      <c r="K244" s="48">
        <v>34.799999999999997</v>
      </c>
      <c r="L244" s="48">
        <v>41</v>
      </c>
      <c r="M244" s="48">
        <v>18.8</v>
      </c>
      <c r="N244" s="48">
        <v>5.2</v>
      </c>
      <c r="O244" s="48"/>
      <c r="P244" s="48"/>
      <c r="Q244" s="48"/>
      <c r="R244" s="48"/>
      <c r="S244" s="48">
        <v>0.1</v>
      </c>
      <c r="T244" s="48">
        <v>0.1</v>
      </c>
      <c r="U244" s="56">
        <f>(K244*4+L244*3+M244*2+N244*1)</f>
        <v>305</v>
      </c>
      <c r="V244" s="57"/>
      <c r="W244" s="39">
        <f t="shared" si="4"/>
        <v>0</v>
      </c>
    </row>
    <row r="245" spans="2:23" ht="12.6" customHeight="1" x14ac:dyDescent="0.15">
      <c r="B245" s="66" t="s">
        <v>134</v>
      </c>
      <c r="C245" s="69" t="s">
        <v>135</v>
      </c>
      <c r="D245" s="70"/>
      <c r="E245" s="70"/>
      <c r="F245" s="70"/>
      <c r="G245" s="70"/>
      <c r="H245" s="70"/>
      <c r="I245" s="70"/>
      <c r="J245" s="71"/>
      <c r="K245" s="40"/>
      <c r="L245" s="41"/>
      <c r="M245" s="41"/>
      <c r="N245" s="41"/>
      <c r="O245" s="41"/>
      <c r="P245" s="41"/>
      <c r="Q245" s="41"/>
      <c r="R245" s="41"/>
      <c r="S245" s="41"/>
      <c r="T245" s="42"/>
      <c r="U245" s="51"/>
      <c r="V245" s="58"/>
      <c r="W245" s="38">
        <f t="shared" si="4"/>
        <v>0</v>
      </c>
    </row>
    <row r="246" spans="2:23" ht="12.6" customHeight="1" thickBot="1" x14ac:dyDescent="0.2">
      <c r="B246" s="67"/>
      <c r="C246" s="72"/>
      <c r="D246" s="73"/>
      <c r="E246" s="73"/>
      <c r="F246" s="73"/>
      <c r="G246" s="73"/>
      <c r="H246" s="73"/>
      <c r="I246" s="73"/>
      <c r="J246" s="74"/>
      <c r="K246" s="43"/>
      <c r="L246" s="44"/>
      <c r="M246" s="44"/>
      <c r="N246" s="44"/>
      <c r="O246" s="44"/>
      <c r="P246" s="44"/>
      <c r="Q246" s="44"/>
      <c r="R246" s="44"/>
      <c r="S246" s="44"/>
      <c r="T246" s="45"/>
      <c r="U246" s="53">
        <f>(K246*3+L246*2+M246*1)</f>
        <v>0</v>
      </c>
      <c r="V246" s="54">
        <f>U246-U248</f>
        <v>-272.89999999999998</v>
      </c>
      <c r="W246" s="35">
        <f t="shared" si="4"/>
        <v>-272.89999999999998</v>
      </c>
    </row>
    <row r="247" spans="2:23" ht="13.15" customHeight="1" x14ac:dyDescent="0.15">
      <c r="B247" s="67"/>
      <c r="C247" s="72"/>
      <c r="D247" s="73"/>
      <c r="E247" s="73"/>
      <c r="F247" s="73"/>
      <c r="G247" s="73"/>
      <c r="H247" s="73"/>
      <c r="I247" s="73"/>
      <c r="J247" s="74"/>
      <c r="K247" s="46">
        <v>76.400000000000006</v>
      </c>
      <c r="L247" s="46">
        <v>20.8</v>
      </c>
      <c r="M247" s="46">
        <v>2.1</v>
      </c>
      <c r="N247" s="46"/>
      <c r="O247" s="46"/>
      <c r="P247" s="46"/>
      <c r="Q247" s="46"/>
      <c r="R247" s="46"/>
      <c r="S247" s="46">
        <v>0.5</v>
      </c>
      <c r="T247" s="46">
        <v>0.1</v>
      </c>
      <c r="U247" s="55">
        <f>(K247*3+L247*2+M247*1)</f>
        <v>272.90000000000003</v>
      </c>
      <c r="V247" s="54">
        <f>U247-U248</f>
        <v>0</v>
      </c>
      <c r="W247" s="35">
        <f t="shared" si="4"/>
        <v>0</v>
      </c>
    </row>
    <row r="248" spans="2:23" ht="13.15" customHeight="1" thickBot="1" x14ac:dyDescent="0.2">
      <c r="B248" s="68"/>
      <c r="C248" s="75"/>
      <c r="D248" s="76"/>
      <c r="E248" s="76"/>
      <c r="F248" s="76"/>
      <c r="G248" s="76"/>
      <c r="H248" s="76"/>
      <c r="I248" s="76"/>
      <c r="J248" s="77"/>
      <c r="K248" s="48">
        <v>76.099999999999994</v>
      </c>
      <c r="L248" s="48">
        <v>21.3</v>
      </c>
      <c r="M248" s="48">
        <v>2</v>
      </c>
      <c r="N248" s="48"/>
      <c r="O248" s="48"/>
      <c r="P248" s="48"/>
      <c r="Q248" s="48"/>
      <c r="R248" s="48"/>
      <c r="S248" s="48">
        <v>0.4</v>
      </c>
      <c r="T248" s="48">
        <v>0.2</v>
      </c>
      <c r="U248" s="56">
        <f>(K248*3+L248*2+M248*1)</f>
        <v>272.89999999999998</v>
      </c>
      <c r="V248" s="57"/>
      <c r="W248" s="39">
        <f t="shared" si="4"/>
        <v>0</v>
      </c>
    </row>
    <row r="249" spans="2:23" ht="12.6" customHeight="1" x14ac:dyDescent="0.15">
      <c r="B249" s="66" t="s">
        <v>136</v>
      </c>
      <c r="C249" s="69" t="s">
        <v>137</v>
      </c>
      <c r="D249" s="70"/>
      <c r="E249" s="70"/>
      <c r="F249" s="70"/>
      <c r="G249" s="70"/>
      <c r="H249" s="70"/>
      <c r="I249" s="70"/>
      <c r="J249" s="71"/>
      <c r="K249" s="40"/>
      <c r="L249" s="41"/>
      <c r="M249" s="41"/>
      <c r="N249" s="41"/>
      <c r="O249" s="41"/>
      <c r="P249" s="41"/>
      <c r="Q249" s="41"/>
      <c r="R249" s="41"/>
      <c r="S249" s="41"/>
      <c r="T249" s="42"/>
      <c r="U249" s="51"/>
      <c r="V249" s="58"/>
      <c r="W249" s="38">
        <f t="shared" si="4"/>
        <v>0</v>
      </c>
    </row>
    <row r="250" spans="2:23" ht="12.6" customHeight="1" thickBot="1" x14ac:dyDescent="0.2">
      <c r="B250" s="67"/>
      <c r="C250" s="72"/>
      <c r="D250" s="73"/>
      <c r="E250" s="73"/>
      <c r="F250" s="73"/>
      <c r="G250" s="73"/>
      <c r="H250" s="73"/>
      <c r="I250" s="73"/>
      <c r="J250" s="74"/>
      <c r="K250" s="43"/>
      <c r="L250" s="44"/>
      <c r="M250" s="44"/>
      <c r="N250" s="44"/>
      <c r="O250" s="44"/>
      <c r="P250" s="44"/>
      <c r="Q250" s="44"/>
      <c r="R250" s="44"/>
      <c r="S250" s="44"/>
      <c r="T250" s="45"/>
      <c r="U250" s="53">
        <f>(K250*4+L250*3+M250*2+N250*1)</f>
        <v>0</v>
      </c>
      <c r="V250" s="54">
        <f>U250-U252</f>
        <v>-332.1</v>
      </c>
      <c r="W250" s="35">
        <f t="shared" si="4"/>
        <v>-332.1</v>
      </c>
    </row>
    <row r="251" spans="2:23" ht="13.15" customHeight="1" x14ac:dyDescent="0.15">
      <c r="B251" s="67"/>
      <c r="C251" s="72"/>
      <c r="D251" s="73"/>
      <c r="E251" s="73"/>
      <c r="F251" s="73"/>
      <c r="G251" s="73"/>
      <c r="H251" s="73"/>
      <c r="I251" s="73"/>
      <c r="J251" s="74"/>
      <c r="K251" s="46">
        <v>50.3</v>
      </c>
      <c r="L251" s="46">
        <v>35.5</v>
      </c>
      <c r="M251" s="46">
        <v>11.6</v>
      </c>
      <c r="N251" s="46">
        <v>2.1</v>
      </c>
      <c r="O251" s="46"/>
      <c r="P251" s="46"/>
      <c r="Q251" s="46"/>
      <c r="R251" s="46"/>
      <c r="S251" s="46">
        <v>0.2</v>
      </c>
      <c r="T251" s="46">
        <v>0.2</v>
      </c>
      <c r="U251" s="55">
        <f>(K251*4+L251*3+M251*2+N251*1)</f>
        <v>333</v>
      </c>
      <c r="V251" s="54">
        <f>U251-U252</f>
        <v>0.89999999999997726</v>
      </c>
      <c r="W251" s="35">
        <f t="shared" si="4"/>
        <v>0.89999999999997726</v>
      </c>
    </row>
    <row r="252" spans="2:23" ht="13.15" customHeight="1" thickBot="1" x14ac:dyDescent="0.2">
      <c r="B252" s="68"/>
      <c r="C252" s="75"/>
      <c r="D252" s="76"/>
      <c r="E252" s="76"/>
      <c r="F252" s="76"/>
      <c r="G252" s="76"/>
      <c r="H252" s="76"/>
      <c r="I252" s="76"/>
      <c r="J252" s="77"/>
      <c r="K252" s="48">
        <v>49.7</v>
      </c>
      <c r="L252" s="48">
        <v>35.799999999999997</v>
      </c>
      <c r="M252" s="48">
        <v>11.8</v>
      </c>
      <c r="N252" s="48">
        <v>2.2999999999999998</v>
      </c>
      <c r="O252" s="48"/>
      <c r="P252" s="48"/>
      <c r="Q252" s="48"/>
      <c r="R252" s="48"/>
      <c r="S252" s="48">
        <v>0.2</v>
      </c>
      <c r="T252" s="48">
        <v>0.2</v>
      </c>
      <c r="U252" s="56">
        <f>(K252*4+L252*3+M252*2+N252*1)</f>
        <v>332.1</v>
      </c>
      <c r="V252" s="57"/>
      <c r="W252" s="39">
        <f t="shared" si="4"/>
        <v>0</v>
      </c>
    </row>
    <row r="253" spans="2:23" ht="12.6" customHeight="1" x14ac:dyDescent="0.15">
      <c r="B253" s="66" t="s">
        <v>138</v>
      </c>
      <c r="C253" s="69" t="s">
        <v>139</v>
      </c>
      <c r="D253" s="70"/>
      <c r="E253" s="70"/>
      <c r="F253" s="70"/>
      <c r="G253" s="70"/>
      <c r="H253" s="70"/>
      <c r="I253" s="70"/>
      <c r="J253" s="71"/>
      <c r="K253" s="40"/>
      <c r="L253" s="41"/>
      <c r="M253" s="41"/>
      <c r="N253" s="41"/>
      <c r="O253" s="41"/>
      <c r="P253" s="41"/>
      <c r="Q253" s="41"/>
      <c r="R253" s="41"/>
      <c r="S253" s="41"/>
      <c r="T253" s="42"/>
      <c r="U253" s="51"/>
      <c r="V253" s="58"/>
      <c r="W253" s="38">
        <f t="shared" si="4"/>
        <v>0</v>
      </c>
    </row>
    <row r="254" spans="2:23" ht="12.6" customHeight="1" thickBot="1" x14ac:dyDescent="0.2">
      <c r="B254" s="67"/>
      <c r="C254" s="72"/>
      <c r="D254" s="73"/>
      <c r="E254" s="73"/>
      <c r="F254" s="73"/>
      <c r="G254" s="73"/>
      <c r="H254" s="73"/>
      <c r="I254" s="73"/>
      <c r="J254" s="74"/>
      <c r="K254" s="43"/>
      <c r="L254" s="44"/>
      <c r="M254" s="44"/>
      <c r="N254" s="44"/>
      <c r="O254" s="44"/>
      <c r="P254" s="44"/>
      <c r="Q254" s="44"/>
      <c r="R254" s="44"/>
      <c r="S254" s="44"/>
      <c r="T254" s="45"/>
      <c r="U254" s="53">
        <f>(K254*4+L254*3+M254*2+N254*1)</f>
        <v>0</v>
      </c>
      <c r="V254" s="54">
        <f>U254-U256</f>
        <v>-262.3</v>
      </c>
      <c r="W254" s="35">
        <f t="shared" si="4"/>
        <v>-262.3</v>
      </c>
    </row>
    <row r="255" spans="2:23" ht="13.15" customHeight="1" x14ac:dyDescent="0.15">
      <c r="B255" s="67"/>
      <c r="C255" s="72"/>
      <c r="D255" s="73"/>
      <c r="E255" s="73"/>
      <c r="F255" s="73"/>
      <c r="G255" s="73"/>
      <c r="H255" s="73"/>
      <c r="I255" s="73"/>
      <c r="J255" s="74"/>
      <c r="K255" s="46">
        <v>24.4</v>
      </c>
      <c r="L255" s="46">
        <v>27.1</v>
      </c>
      <c r="M255" s="46">
        <v>37.6</v>
      </c>
      <c r="N255" s="46">
        <v>10.4</v>
      </c>
      <c r="O255" s="46"/>
      <c r="P255" s="46"/>
      <c r="Q255" s="46"/>
      <c r="R255" s="46"/>
      <c r="S255" s="46">
        <v>0.2</v>
      </c>
      <c r="T255" s="46">
        <v>0.3</v>
      </c>
      <c r="U255" s="55">
        <f>(K255*4+L255*3+M255*2+N255*1)</f>
        <v>264.5</v>
      </c>
      <c r="V255" s="54">
        <f>U255-U256</f>
        <v>2.1999999999999886</v>
      </c>
      <c r="W255" s="35">
        <f t="shared" si="4"/>
        <v>2.1999999999999886</v>
      </c>
    </row>
    <row r="256" spans="2:23" ht="13.15" customHeight="1" thickBot="1" x14ac:dyDescent="0.2">
      <c r="B256" s="68"/>
      <c r="C256" s="75"/>
      <c r="D256" s="76"/>
      <c r="E256" s="76"/>
      <c r="F256" s="76"/>
      <c r="G256" s="76"/>
      <c r="H256" s="76"/>
      <c r="I256" s="76"/>
      <c r="J256" s="77"/>
      <c r="K256" s="48">
        <v>23.7</v>
      </c>
      <c r="L256" s="48">
        <v>26.9</v>
      </c>
      <c r="M256" s="48">
        <v>37.799999999999997</v>
      </c>
      <c r="N256" s="48">
        <v>11.2</v>
      </c>
      <c r="O256" s="48"/>
      <c r="P256" s="48"/>
      <c r="Q256" s="48"/>
      <c r="R256" s="48"/>
      <c r="S256" s="48">
        <v>0.1</v>
      </c>
      <c r="T256" s="48">
        <v>0.4</v>
      </c>
      <c r="U256" s="56">
        <f>(K256*4+L256*3+M256*2+N256*1)</f>
        <v>262.3</v>
      </c>
      <c r="V256" s="57"/>
      <c r="W256" s="39">
        <f t="shared" si="4"/>
        <v>0</v>
      </c>
    </row>
    <row r="257" spans="2:23" ht="12.6" customHeight="1" x14ac:dyDescent="0.15">
      <c r="B257" s="66" t="s">
        <v>140</v>
      </c>
      <c r="C257" s="69" t="s">
        <v>141</v>
      </c>
      <c r="D257" s="70"/>
      <c r="E257" s="70"/>
      <c r="F257" s="70"/>
      <c r="G257" s="70"/>
      <c r="H257" s="70"/>
      <c r="I257" s="70"/>
      <c r="J257" s="71"/>
      <c r="K257" s="40"/>
      <c r="L257" s="41"/>
      <c r="M257" s="41"/>
      <c r="N257" s="41"/>
      <c r="O257" s="41"/>
      <c r="P257" s="41"/>
      <c r="Q257" s="41"/>
      <c r="R257" s="41"/>
      <c r="S257" s="41"/>
      <c r="T257" s="42"/>
      <c r="U257" s="51"/>
      <c r="V257" s="58"/>
      <c r="W257" s="38">
        <f t="shared" si="4"/>
        <v>0</v>
      </c>
    </row>
    <row r="258" spans="2:23" ht="12.6" customHeight="1" thickBot="1" x14ac:dyDescent="0.2">
      <c r="B258" s="67"/>
      <c r="C258" s="72"/>
      <c r="D258" s="73"/>
      <c r="E258" s="73"/>
      <c r="F258" s="73"/>
      <c r="G258" s="73"/>
      <c r="H258" s="73"/>
      <c r="I258" s="73"/>
      <c r="J258" s="74"/>
      <c r="K258" s="43"/>
      <c r="L258" s="44"/>
      <c r="M258" s="44"/>
      <c r="N258" s="44"/>
      <c r="O258" s="44"/>
      <c r="P258" s="44"/>
      <c r="Q258" s="44"/>
      <c r="R258" s="44"/>
      <c r="S258" s="44"/>
      <c r="T258" s="45"/>
      <c r="U258" s="53">
        <f>(K258*4+L258*3+M258*2+N258*1)</f>
        <v>0</v>
      </c>
      <c r="V258" s="54">
        <f>U258-U260</f>
        <v>-289.7</v>
      </c>
      <c r="W258" s="35">
        <f t="shared" si="4"/>
        <v>-289.7</v>
      </c>
    </row>
    <row r="259" spans="2:23" ht="13.15" customHeight="1" x14ac:dyDescent="0.15">
      <c r="B259" s="67"/>
      <c r="C259" s="72"/>
      <c r="D259" s="73"/>
      <c r="E259" s="73"/>
      <c r="F259" s="73"/>
      <c r="G259" s="73"/>
      <c r="H259" s="73"/>
      <c r="I259" s="73"/>
      <c r="J259" s="74"/>
      <c r="K259" s="46">
        <v>39</v>
      </c>
      <c r="L259" s="46">
        <v>27.4</v>
      </c>
      <c r="M259" s="46">
        <v>18.600000000000001</v>
      </c>
      <c r="N259" s="46">
        <v>14.9</v>
      </c>
      <c r="O259" s="46"/>
      <c r="P259" s="46"/>
      <c r="Q259" s="46"/>
      <c r="R259" s="46"/>
      <c r="S259" s="46">
        <v>0.1</v>
      </c>
      <c r="T259" s="46">
        <v>0.1</v>
      </c>
      <c r="U259" s="55">
        <f>(K259*4+L259*3+M259*2+N259*1)</f>
        <v>290.29999999999995</v>
      </c>
      <c r="V259" s="54">
        <f>U259-U260</f>
        <v>0.59999999999996589</v>
      </c>
      <c r="W259" s="35">
        <f t="shared" si="4"/>
        <v>0.59999999999996589</v>
      </c>
    </row>
    <row r="260" spans="2:23" ht="13.15" customHeight="1" thickBot="1" x14ac:dyDescent="0.2">
      <c r="B260" s="68"/>
      <c r="C260" s="75"/>
      <c r="D260" s="76"/>
      <c r="E260" s="76"/>
      <c r="F260" s="76"/>
      <c r="G260" s="76"/>
      <c r="H260" s="76"/>
      <c r="I260" s="76"/>
      <c r="J260" s="77"/>
      <c r="K260" s="48">
        <v>38.4</v>
      </c>
      <c r="L260" s="48">
        <v>27.7</v>
      </c>
      <c r="M260" s="48">
        <v>19.3</v>
      </c>
      <c r="N260" s="48">
        <v>14.4</v>
      </c>
      <c r="O260" s="48"/>
      <c r="P260" s="48"/>
      <c r="Q260" s="48"/>
      <c r="R260" s="48"/>
      <c r="S260" s="48">
        <v>0.1</v>
      </c>
      <c r="T260" s="48">
        <v>0.1</v>
      </c>
      <c r="U260" s="56">
        <f>(K260*4+L260*3+M260*2+N260*1)</f>
        <v>289.7</v>
      </c>
      <c r="V260" s="57"/>
      <c r="W260" s="39">
        <f t="shared" si="4"/>
        <v>0</v>
      </c>
    </row>
    <row r="261" spans="2:23" ht="12.6" customHeight="1" x14ac:dyDescent="0.15">
      <c r="B261" s="66" t="s">
        <v>142</v>
      </c>
      <c r="C261" s="69" t="s">
        <v>143</v>
      </c>
      <c r="D261" s="70"/>
      <c r="E261" s="70"/>
      <c r="F261" s="70"/>
      <c r="G261" s="70"/>
      <c r="H261" s="70"/>
      <c r="I261" s="70"/>
      <c r="J261" s="71"/>
      <c r="K261" s="40"/>
      <c r="L261" s="41"/>
      <c r="M261" s="41"/>
      <c r="N261" s="41"/>
      <c r="O261" s="41"/>
      <c r="P261" s="41"/>
      <c r="Q261" s="41"/>
      <c r="R261" s="41"/>
      <c r="S261" s="41"/>
      <c r="T261" s="42"/>
      <c r="U261" s="51"/>
      <c r="V261" s="58"/>
      <c r="W261" s="38">
        <f t="shared" si="4"/>
        <v>0</v>
      </c>
    </row>
    <row r="262" spans="2:23" ht="12.6" customHeight="1" thickBot="1" x14ac:dyDescent="0.2">
      <c r="B262" s="67"/>
      <c r="C262" s="72"/>
      <c r="D262" s="73"/>
      <c r="E262" s="73"/>
      <c r="F262" s="73"/>
      <c r="G262" s="73"/>
      <c r="H262" s="73"/>
      <c r="I262" s="73"/>
      <c r="J262" s="74"/>
      <c r="K262" s="43"/>
      <c r="L262" s="44"/>
      <c r="M262" s="44"/>
      <c r="N262" s="44"/>
      <c r="O262" s="44"/>
      <c r="P262" s="44"/>
      <c r="Q262" s="44"/>
      <c r="R262" s="44"/>
      <c r="S262" s="44"/>
      <c r="T262" s="45"/>
      <c r="U262" s="53">
        <f>(K262*4+L262*3+M262*2+N262*1)</f>
        <v>0</v>
      </c>
      <c r="V262" s="54">
        <f>U262-U264</f>
        <v>-361.59999999999997</v>
      </c>
      <c r="W262" s="35">
        <f t="shared" si="4"/>
        <v>-361.59999999999997</v>
      </c>
    </row>
    <row r="263" spans="2:23" ht="13.15" customHeight="1" x14ac:dyDescent="0.15">
      <c r="B263" s="67"/>
      <c r="C263" s="72"/>
      <c r="D263" s="73"/>
      <c r="E263" s="73"/>
      <c r="F263" s="73"/>
      <c r="G263" s="73"/>
      <c r="H263" s="73"/>
      <c r="I263" s="73"/>
      <c r="J263" s="74"/>
      <c r="K263" s="46">
        <v>74</v>
      </c>
      <c r="L263" s="46">
        <v>18.7</v>
      </c>
      <c r="M263" s="46">
        <v>4.5999999999999996</v>
      </c>
      <c r="N263" s="46">
        <v>2.6</v>
      </c>
      <c r="O263" s="46"/>
      <c r="P263" s="46"/>
      <c r="Q263" s="46"/>
      <c r="R263" s="46"/>
      <c r="S263" s="46">
        <v>0.1</v>
      </c>
      <c r="T263" s="46">
        <v>0.1</v>
      </c>
      <c r="U263" s="55">
        <f>(K263*4+L263*3+M263*2+N263*1)</f>
        <v>363.90000000000003</v>
      </c>
      <c r="V263" s="54">
        <f>U263-U264</f>
        <v>2.3000000000000682</v>
      </c>
      <c r="W263" s="35">
        <f t="shared" si="4"/>
        <v>2.3000000000000682</v>
      </c>
    </row>
    <row r="264" spans="2:23" ht="13.15" customHeight="1" thickBot="1" x14ac:dyDescent="0.2">
      <c r="B264" s="68"/>
      <c r="C264" s="75"/>
      <c r="D264" s="76"/>
      <c r="E264" s="76"/>
      <c r="F264" s="76"/>
      <c r="G264" s="76"/>
      <c r="H264" s="76"/>
      <c r="I264" s="76"/>
      <c r="J264" s="77"/>
      <c r="K264" s="48">
        <v>72.099999999999994</v>
      </c>
      <c r="L264" s="48">
        <v>20.2</v>
      </c>
      <c r="M264" s="48">
        <v>5.0999999999999996</v>
      </c>
      <c r="N264" s="48">
        <v>2.4</v>
      </c>
      <c r="O264" s="48"/>
      <c r="P264" s="48"/>
      <c r="Q264" s="48"/>
      <c r="R264" s="48"/>
      <c r="S264" s="48">
        <v>0.1</v>
      </c>
      <c r="T264" s="48">
        <v>0.1</v>
      </c>
      <c r="U264" s="56">
        <f>(K264*4+L264*3+M264*2+N264*1)</f>
        <v>361.59999999999997</v>
      </c>
      <c r="V264" s="57"/>
      <c r="W264" s="39">
        <f t="shared" si="4"/>
        <v>0</v>
      </c>
    </row>
    <row r="265" spans="2:23" ht="12.6" customHeight="1" x14ac:dyDescent="0.15">
      <c r="B265" s="66" t="s">
        <v>144</v>
      </c>
      <c r="C265" s="69" t="s">
        <v>145</v>
      </c>
      <c r="D265" s="70"/>
      <c r="E265" s="70"/>
      <c r="F265" s="70"/>
      <c r="G265" s="70"/>
      <c r="H265" s="70"/>
      <c r="I265" s="70"/>
      <c r="J265" s="71"/>
      <c r="K265" s="40"/>
      <c r="L265" s="41"/>
      <c r="M265" s="41"/>
      <c r="N265" s="41"/>
      <c r="O265" s="41"/>
      <c r="P265" s="41"/>
      <c r="Q265" s="41"/>
      <c r="R265" s="41"/>
      <c r="S265" s="41"/>
      <c r="T265" s="42"/>
      <c r="U265" s="51"/>
      <c r="V265" s="58"/>
      <c r="W265" s="38">
        <f t="shared" si="4"/>
        <v>0</v>
      </c>
    </row>
    <row r="266" spans="2:23" ht="12.6" customHeight="1" thickBot="1" x14ac:dyDescent="0.2">
      <c r="B266" s="67"/>
      <c r="C266" s="72"/>
      <c r="D266" s="73"/>
      <c r="E266" s="73"/>
      <c r="F266" s="73"/>
      <c r="G266" s="73"/>
      <c r="H266" s="73"/>
      <c r="I266" s="73"/>
      <c r="J266" s="74"/>
      <c r="K266" s="43"/>
      <c r="L266" s="44"/>
      <c r="M266" s="44"/>
      <c r="N266" s="44"/>
      <c r="O266" s="44"/>
      <c r="P266" s="44"/>
      <c r="Q266" s="44"/>
      <c r="R266" s="44"/>
      <c r="S266" s="44"/>
      <c r="T266" s="45"/>
      <c r="U266" s="53">
        <f>(K266*4+L266*3+M266*2+N266*1)</f>
        <v>0</v>
      </c>
      <c r="V266" s="54">
        <f>U266-U268</f>
        <v>-318.60000000000002</v>
      </c>
      <c r="W266" s="35">
        <f t="shared" si="4"/>
        <v>-318.60000000000002</v>
      </c>
    </row>
    <row r="267" spans="2:23" ht="13.15" customHeight="1" x14ac:dyDescent="0.15">
      <c r="B267" s="67"/>
      <c r="C267" s="72"/>
      <c r="D267" s="73"/>
      <c r="E267" s="73"/>
      <c r="F267" s="73"/>
      <c r="G267" s="73"/>
      <c r="H267" s="73"/>
      <c r="I267" s="73"/>
      <c r="J267" s="74"/>
      <c r="K267" s="46">
        <v>46.2</v>
      </c>
      <c r="L267" s="46">
        <v>33.6</v>
      </c>
      <c r="M267" s="46">
        <v>14.6</v>
      </c>
      <c r="N267" s="46">
        <v>5.4</v>
      </c>
      <c r="O267" s="46"/>
      <c r="P267" s="46"/>
      <c r="Q267" s="46"/>
      <c r="R267" s="46"/>
      <c r="S267" s="46">
        <v>0.1</v>
      </c>
      <c r="T267" s="46">
        <v>0.1</v>
      </c>
      <c r="U267" s="55">
        <f>(K267*4+L267*3+M267*2+N267*1)</f>
        <v>320.2</v>
      </c>
      <c r="V267" s="54">
        <f>U267-U268</f>
        <v>1.5999999999999659</v>
      </c>
      <c r="W267" s="35">
        <f t="shared" si="4"/>
        <v>1.5999999999999659</v>
      </c>
    </row>
    <row r="268" spans="2:23" ht="13.15" customHeight="1" thickBot="1" x14ac:dyDescent="0.2">
      <c r="B268" s="68"/>
      <c r="C268" s="75"/>
      <c r="D268" s="76"/>
      <c r="E268" s="76"/>
      <c r="F268" s="76"/>
      <c r="G268" s="76"/>
      <c r="H268" s="76"/>
      <c r="I268" s="76"/>
      <c r="J268" s="77"/>
      <c r="K268" s="48">
        <v>44.7</v>
      </c>
      <c r="L268" s="48">
        <v>34.9</v>
      </c>
      <c r="M268" s="48">
        <v>14.9</v>
      </c>
      <c r="N268" s="48">
        <v>5.3</v>
      </c>
      <c r="O268" s="48"/>
      <c r="P268" s="48"/>
      <c r="Q268" s="48"/>
      <c r="R268" s="48"/>
      <c r="S268" s="48">
        <v>0.1</v>
      </c>
      <c r="T268" s="48">
        <v>0.1</v>
      </c>
      <c r="U268" s="56">
        <f>(K268*4+L268*3+M268*2+N268*1)</f>
        <v>318.60000000000002</v>
      </c>
      <c r="V268" s="57"/>
      <c r="W268" s="39">
        <f t="shared" si="4"/>
        <v>0</v>
      </c>
    </row>
    <row r="269" spans="2:23" ht="12.6" customHeight="1" x14ac:dyDescent="0.15">
      <c r="B269" s="66" t="s">
        <v>146</v>
      </c>
      <c r="C269" s="69" t="s">
        <v>147</v>
      </c>
      <c r="D269" s="70"/>
      <c r="E269" s="70"/>
      <c r="F269" s="70"/>
      <c r="G269" s="70"/>
      <c r="H269" s="70"/>
      <c r="I269" s="70"/>
      <c r="J269" s="71"/>
      <c r="K269" s="40"/>
      <c r="L269" s="41"/>
      <c r="M269" s="41"/>
      <c r="N269" s="41"/>
      <c r="O269" s="41"/>
      <c r="P269" s="41"/>
      <c r="Q269" s="41"/>
      <c r="R269" s="41"/>
      <c r="S269" s="41"/>
      <c r="T269" s="42"/>
      <c r="U269" s="51"/>
      <c r="V269" s="58"/>
      <c r="W269" s="38">
        <f t="shared" si="4"/>
        <v>0</v>
      </c>
    </row>
    <row r="270" spans="2:23" ht="12.6" customHeight="1" thickBot="1" x14ac:dyDescent="0.2">
      <c r="B270" s="67"/>
      <c r="C270" s="72"/>
      <c r="D270" s="73"/>
      <c r="E270" s="73"/>
      <c r="F270" s="73"/>
      <c r="G270" s="73"/>
      <c r="H270" s="73"/>
      <c r="I270" s="73"/>
      <c r="J270" s="74"/>
      <c r="K270" s="43"/>
      <c r="L270" s="44"/>
      <c r="M270" s="44"/>
      <c r="N270" s="44"/>
      <c r="O270" s="44"/>
      <c r="P270" s="44"/>
      <c r="Q270" s="44"/>
      <c r="R270" s="44"/>
      <c r="S270" s="44"/>
      <c r="T270" s="45"/>
      <c r="U270" s="53">
        <f>(K270*4+L270*3+M270*2+N270*1)</f>
        <v>0</v>
      </c>
      <c r="V270" s="54">
        <f>U270-U272</f>
        <v>-321.59999999999997</v>
      </c>
      <c r="W270" s="35">
        <f t="shared" ref="W270:W308" si="5">V270</f>
        <v>-321.59999999999997</v>
      </c>
    </row>
    <row r="271" spans="2:23" ht="13.15" customHeight="1" x14ac:dyDescent="0.15">
      <c r="B271" s="67"/>
      <c r="C271" s="72"/>
      <c r="D271" s="73"/>
      <c r="E271" s="73"/>
      <c r="F271" s="73"/>
      <c r="G271" s="73"/>
      <c r="H271" s="73"/>
      <c r="I271" s="73"/>
      <c r="J271" s="74"/>
      <c r="K271" s="46">
        <v>53.6</v>
      </c>
      <c r="L271" s="46">
        <v>24.4</v>
      </c>
      <c r="M271" s="46">
        <v>14.5</v>
      </c>
      <c r="N271" s="46">
        <v>7.3</v>
      </c>
      <c r="O271" s="46"/>
      <c r="P271" s="46"/>
      <c r="Q271" s="46"/>
      <c r="R271" s="46"/>
      <c r="S271" s="46">
        <v>0.1</v>
      </c>
      <c r="T271" s="46">
        <v>0.1</v>
      </c>
      <c r="U271" s="55">
        <f>(K271*4+L271*3+M271*2+N271*1)</f>
        <v>323.90000000000003</v>
      </c>
      <c r="V271" s="54">
        <f>U271-U272</f>
        <v>2.3000000000000682</v>
      </c>
      <c r="W271" s="35">
        <f t="shared" si="5"/>
        <v>2.3000000000000682</v>
      </c>
    </row>
    <row r="272" spans="2:23" ht="13.15" customHeight="1" thickBot="1" x14ac:dyDescent="0.2">
      <c r="B272" s="68"/>
      <c r="C272" s="75"/>
      <c r="D272" s="76"/>
      <c r="E272" s="76"/>
      <c r="F272" s="76"/>
      <c r="G272" s="76"/>
      <c r="H272" s="76"/>
      <c r="I272" s="76"/>
      <c r="J272" s="77"/>
      <c r="K272" s="48">
        <v>52</v>
      </c>
      <c r="L272" s="48">
        <v>25.3</v>
      </c>
      <c r="M272" s="48">
        <v>15.2</v>
      </c>
      <c r="N272" s="48">
        <v>7.3</v>
      </c>
      <c r="O272" s="48"/>
      <c r="P272" s="48"/>
      <c r="Q272" s="48"/>
      <c r="R272" s="48"/>
      <c r="S272" s="48">
        <v>0</v>
      </c>
      <c r="T272" s="48">
        <v>0.1</v>
      </c>
      <c r="U272" s="56">
        <f>(K272*4+L272*3+M272*2+N272*1)</f>
        <v>321.59999999999997</v>
      </c>
      <c r="V272" s="57"/>
      <c r="W272" s="39">
        <f t="shared" si="5"/>
        <v>0</v>
      </c>
    </row>
    <row r="273" spans="2:23" ht="12.6" customHeight="1" x14ac:dyDescent="0.15">
      <c r="B273" s="66" t="s">
        <v>148</v>
      </c>
      <c r="C273" s="69" t="s">
        <v>149</v>
      </c>
      <c r="D273" s="70"/>
      <c r="E273" s="70"/>
      <c r="F273" s="70"/>
      <c r="G273" s="70"/>
      <c r="H273" s="70"/>
      <c r="I273" s="70"/>
      <c r="J273" s="71"/>
      <c r="K273" s="40"/>
      <c r="L273" s="41"/>
      <c r="M273" s="41"/>
      <c r="N273" s="41"/>
      <c r="O273" s="41"/>
      <c r="P273" s="41"/>
      <c r="Q273" s="41"/>
      <c r="R273" s="41"/>
      <c r="S273" s="41"/>
      <c r="T273" s="42"/>
      <c r="U273" s="51"/>
      <c r="V273" s="58"/>
      <c r="W273" s="38">
        <f t="shared" si="5"/>
        <v>0</v>
      </c>
    </row>
    <row r="274" spans="2:23" ht="12.6" customHeight="1" thickBot="1" x14ac:dyDescent="0.2">
      <c r="B274" s="67"/>
      <c r="C274" s="72"/>
      <c r="D274" s="73"/>
      <c r="E274" s="73"/>
      <c r="F274" s="73"/>
      <c r="G274" s="73"/>
      <c r="H274" s="73"/>
      <c r="I274" s="73"/>
      <c r="J274" s="74"/>
      <c r="K274" s="43"/>
      <c r="L274" s="44"/>
      <c r="M274" s="44"/>
      <c r="N274" s="44"/>
      <c r="O274" s="44"/>
      <c r="P274" s="44"/>
      <c r="Q274" s="44"/>
      <c r="R274" s="44"/>
      <c r="S274" s="44"/>
      <c r="T274" s="45"/>
      <c r="U274" s="53">
        <f>(K274*4+L274*3+M274*2+N274*1)</f>
        <v>0</v>
      </c>
      <c r="V274" s="54">
        <f>U274-U276</f>
        <v>-315.39999999999998</v>
      </c>
      <c r="W274" s="35">
        <f t="shared" si="5"/>
        <v>-315.39999999999998</v>
      </c>
    </row>
    <row r="275" spans="2:23" ht="13.15" customHeight="1" x14ac:dyDescent="0.15">
      <c r="B275" s="67"/>
      <c r="C275" s="72"/>
      <c r="D275" s="73"/>
      <c r="E275" s="73"/>
      <c r="F275" s="73"/>
      <c r="G275" s="73"/>
      <c r="H275" s="73"/>
      <c r="I275" s="73"/>
      <c r="J275" s="74"/>
      <c r="K275" s="46">
        <v>44.6</v>
      </c>
      <c r="L275" s="46">
        <v>34</v>
      </c>
      <c r="M275" s="46">
        <v>15.7</v>
      </c>
      <c r="N275" s="46">
        <v>5.4</v>
      </c>
      <c r="O275" s="46"/>
      <c r="P275" s="46"/>
      <c r="Q275" s="46"/>
      <c r="R275" s="46"/>
      <c r="S275" s="46">
        <v>0.1</v>
      </c>
      <c r="T275" s="46">
        <v>0.1</v>
      </c>
      <c r="U275" s="55">
        <f>(K275*4+L275*3+M275*2+N275*1)</f>
        <v>317.19999999999993</v>
      </c>
      <c r="V275" s="54">
        <f>U275-U276</f>
        <v>1.7999999999999545</v>
      </c>
      <c r="W275" s="35">
        <f t="shared" si="5"/>
        <v>1.7999999999999545</v>
      </c>
    </row>
    <row r="276" spans="2:23" ht="13.15" customHeight="1" thickBot="1" x14ac:dyDescent="0.2">
      <c r="B276" s="68"/>
      <c r="C276" s="75"/>
      <c r="D276" s="76"/>
      <c r="E276" s="76"/>
      <c r="F276" s="76"/>
      <c r="G276" s="76"/>
      <c r="H276" s="76"/>
      <c r="I276" s="76"/>
      <c r="J276" s="77"/>
      <c r="K276" s="48">
        <v>42.8</v>
      </c>
      <c r="L276" s="48">
        <v>35.299999999999997</v>
      </c>
      <c r="M276" s="48">
        <v>16.600000000000001</v>
      </c>
      <c r="N276" s="48">
        <v>5.0999999999999996</v>
      </c>
      <c r="O276" s="48"/>
      <c r="P276" s="48"/>
      <c r="Q276" s="48"/>
      <c r="R276" s="48"/>
      <c r="S276" s="48">
        <v>0.1</v>
      </c>
      <c r="T276" s="48">
        <v>0.2</v>
      </c>
      <c r="U276" s="56">
        <f>(K276*4+L276*3+M276*2+N276*1)</f>
        <v>315.39999999999998</v>
      </c>
      <c r="V276" s="57"/>
      <c r="W276" s="39">
        <f t="shared" si="5"/>
        <v>0</v>
      </c>
    </row>
    <row r="277" spans="2:23" ht="12.6" customHeight="1" x14ac:dyDescent="0.15">
      <c r="B277" s="66" t="s">
        <v>150</v>
      </c>
      <c r="C277" s="69" t="s">
        <v>151</v>
      </c>
      <c r="D277" s="70"/>
      <c r="E277" s="70"/>
      <c r="F277" s="70"/>
      <c r="G277" s="70"/>
      <c r="H277" s="70"/>
      <c r="I277" s="70"/>
      <c r="J277" s="71"/>
      <c r="K277" s="40"/>
      <c r="L277" s="41"/>
      <c r="M277" s="41"/>
      <c r="N277" s="41"/>
      <c r="O277" s="41"/>
      <c r="P277" s="41"/>
      <c r="Q277" s="41"/>
      <c r="R277" s="41"/>
      <c r="S277" s="41"/>
      <c r="T277" s="42"/>
      <c r="U277" s="51"/>
      <c r="V277" s="58"/>
      <c r="W277" s="38">
        <f t="shared" si="5"/>
        <v>0</v>
      </c>
    </row>
    <row r="278" spans="2:23" ht="12.6" customHeight="1" thickBot="1" x14ac:dyDescent="0.2">
      <c r="B278" s="67"/>
      <c r="C278" s="72"/>
      <c r="D278" s="73"/>
      <c r="E278" s="73"/>
      <c r="F278" s="73"/>
      <c r="G278" s="73"/>
      <c r="H278" s="73"/>
      <c r="I278" s="73"/>
      <c r="J278" s="74"/>
      <c r="K278" s="43"/>
      <c r="L278" s="44"/>
      <c r="M278" s="44"/>
      <c r="N278" s="44"/>
      <c r="O278" s="44"/>
      <c r="P278" s="44"/>
      <c r="Q278" s="44"/>
      <c r="R278" s="44"/>
      <c r="S278" s="44"/>
      <c r="T278" s="45"/>
      <c r="U278" s="53">
        <f>(K278*4+L278*3+M278*2+N278*1)</f>
        <v>0</v>
      </c>
      <c r="V278" s="54">
        <f>U278-U280</f>
        <v>-289.2</v>
      </c>
      <c r="W278" s="35">
        <f t="shared" si="5"/>
        <v>-289.2</v>
      </c>
    </row>
    <row r="279" spans="2:23" ht="13.15" customHeight="1" x14ac:dyDescent="0.15">
      <c r="B279" s="67"/>
      <c r="C279" s="72"/>
      <c r="D279" s="73"/>
      <c r="E279" s="73"/>
      <c r="F279" s="73"/>
      <c r="G279" s="73"/>
      <c r="H279" s="73"/>
      <c r="I279" s="73"/>
      <c r="J279" s="74"/>
      <c r="K279" s="46">
        <v>34</v>
      </c>
      <c r="L279" s="46">
        <v>32.6</v>
      </c>
      <c r="M279" s="46">
        <v>23.3</v>
      </c>
      <c r="N279" s="46">
        <v>9.9</v>
      </c>
      <c r="O279" s="46"/>
      <c r="P279" s="46"/>
      <c r="Q279" s="46"/>
      <c r="R279" s="46"/>
      <c r="S279" s="46">
        <v>0.1</v>
      </c>
      <c r="T279" s="46">
        <v>0.1</v>
      </c>
      <c r="U279" s="55">
        <f>(K279*4+L279*3+M279*2+N279*1)</f>
        <v>290.3</v>
      </c>
      <c r="V279" s="54">
        <f>U279-U280</f>
        <v>1.1000000000000227</v>
      </c>
      <c r="W279" s="35">
        <f t="shared" si="5"/>
        <v>1.1000000000000227</v>
      </c>
    </row>
    <row r="280" spans="2:23" ht="13.15" customHeight="1" thickBot="1" x14ac:dyDescent="0.2">
      <c r="B280" s="68"/>
      <c r="C280" s="75"/>
      <c r="D280" s="76"/>
      <c r="E280" s="76"/>
      <c r="F280" s="76"/>
      <c r="G280" s="76"/>
      <c r="H280" s="76"/>
      <c r="I280" s="76"/>
      <c r="J280" s="77"/>
      <c r="K280" s="48">
        <v>32.9</v>
      </c>
      <c r="L280" s="48">
        <v>33.4</v>
      </c>
      <c r="M280" s="48">
        <v>23.9</v>
      </c>
      <c r="N280" s="48">
        <v>9.6</v>
      </c>
      <c r="O280" s="48"/>
      <c r="P280" s="48"/>
      <c r="Q280" s="48"/>
      <c r="R280" s="48"/>
      <c r="S280" s="48">
        <v>0.1</v>
      </c>
      <c r="T280" s="48">
        <v>0.2</v>
      </c>
      <c r="U280" s="56">
        <f>(K280*4+L280*3+M280*2+N280*1)</f>
        <v>289.2</v>
      </c>
      <c r="V280" s="57"/>
      <c r="W280" s="39">
        <f t="shared" si="5"/>
        <v>0</v>
      </c>
    </row>
    <row r="281" spans="2:23" ht="12.6" customHeight="1" x14ac:dyDescent="0.15">
      <c r="B281" s="66" t="s">
        <v>152</v>
      </c>
      <c r="C281" s="69" t="s">
        <v>153</v>
      </c>
      <c r="D281" s="70"/>
      <c r="E281" s="70"/>
      <c r="F281" s="70"/>
      <c r="G281" s="70"/>
      <c r="H281" s="70"/>
      <c r="I281" s="70"/>
      <c r="J281" s="71"/>
      <c r="K281" s="40"/>
      <c r="L281" s="41"/>
      <c r="M281" s="41"/>
      <c r="N281" s="41"/>
      <c r="O281" s="41"/>
      <c r="P281" s="41"/>
      <c r="Q281" s="41"/>
      <c r="R281" s="41"/>
      <c r="S281" s="41"/>
      <c r="T281" s="42"/>
      <c r="U281" s="51"/>
      <c r="V281" s="58"/>
      <c r="W281" s="38">
        <f t="shared" si="5"/>
        <v>0</v>
      </c>
    </row>
    <row r="282" spans="2:23" ht="12.6" customHeight="1" thickBot="1" x14ac:dyDescent="0.2">
      <c r="B282" s="67"/>
      <c r="C282" s="72"/>
      <c r="D282" s="73"/>
      <c r="E282" s="73"/>
      <c r="F282" s="73"/>
      <c r="G282" s="73"/>
      <c r="H282" s="73"/>
      <c r="I282" s="73"/>
      <c r="J282" s="74"/>
      <c r="K282" s="43"/>
      <c r="L282" s="44"/>
      <c r="M282" s="44"/>
      <c r="N282" s="44"/>
      <c r="O282" s="44"/>
      <c r="P282" s="44"/>
      <c r="Q282" s="44"/>
      <c r="R282" s="44"/>
      <c r="S282" s="44"/>
      <c r="T282" s="45"/>
      <c r="U282" s="53">
        <f>(K282*4+L282*3+M282*2+N282*1)</f>
        <v>0</v>
      </c>
      <c r="V282" s="54">
        <f>U282-U284</f>
        <v>-351.29999999999995</v>
      </c>
      <c r="W282" s="35">
        <f t="shared" si="5"/>
        <v>-351.29999999999995</v>
      </c>
    </row>
    <row r="283" spans="2:23" ht="13.15" customHeight="1" x14ac:dyDescent="0.15">
      <c r="B283" s="67"/>
      <c r="C283" s="72"/>
      <c r="D283" s="73"/>
      <c r="E283" s="73"/>
      <c r="F283" s="73"/>
      <c r="G283" s="73"/>
      <c r="H283" s="73"/>
      <c r="I283" s="73"/>
      <c r="J283" s="74"/>
      <c r="K283" s="46">
        <v>68.099999999999994</v>
      </c>
      <c r="L283" s="46">
        <v>21.6</v>
      </c>
      <c r="M283" s="46">
        <v>7.1</v>
      </c>
      <c r="N283" s="46">
        <v>2.9</v>
      </c>
      <c r="O283" s="46"/>
      <c r="P283" s="46"/>
      <c r="Q283" s="46"/>
      <c r="R283" s="46"/>
      <c r="S283" s="46">
        <v>0.1</v>
      </c>
      <c r="T283" s="46">
        <v>0.2</v>
      </c>
      <c r="U283" s="55">
        <f>(K283*4+L283*3+M283*2+N283*1)</f>
        <v>354.29999999999995</v>
      </c>
      <c r="V283" s="54">
        <f>U283-U284</f>
        <v>3</v>
      </c>
      <c r="W283" s="35">
        <f t="shared" si="5"/>
        <v>3</v>
      </c>
    </row>
    <row r="284" spans="2:23" ht="13.15" customHeight="1" thickBot="1" x14ac:dyDescent="0.2">
      <c r="B284" s="68"/>
      <c r="C284" s="75"/>
      <c r="D284" s="76"/>
      <c r="E284" s="76"/>
      <c r="F284" s="76"/>
      <c r="G284" s="76"/>
      <c r="H284" s="76"/>
      <c r="I284" s="76"/>
      <c r="J284" s="77"/>
      <c r="K284" s="48">
        <v>65.599999999999994</v>
      </c>
      <c r="L284" s="48">
        <v>23.4</v>
      </c>
      <c r="M284" s="48">
        <v>7.9</v>
      </c>
      <c r="N284" s="48">
        <v>2.9</v>
      </c>
      <c r="O284" s="48"/>
      <c r="P284" s="48"/>
      <c r="Q284" s="48"/>
      <c r="R284" s="48"/>
      <c r="S284" s="48">
        <v>0.1</v>
      </c>
      <c r="T284" s="48">
        <v>0.2</v>
      </c>
      <c r="U284" s="56">
        <f>(K284*4+L284*3+M284*2+N284*1)</f>
        <v>351.29999999999995</v>
      </c>
      <c r="V284" s="57"/>
      <c r="W284" s="39">
        <f t="shared" si="5"/>
        <v>0</v>
      </c>
    </row>
    <row r="285" spans="2:23" ht="12.6" customHeight="1" x14ac:dyDescent="0.15">
      <c r="B285" s="66" t="s">
        <v>154</v>
      </c>
      <c r="C285" s="69" t="s">
        <v>155</v>
      </c>
      <c r="D285" s="70"/>
      <c r="E285" s="70"/>
      <c r="F285" s="70"/>
      <c r="G285" s="70"/>
      <c r="H285" s="70"/>
      <c r="I285" s="70"/>
      <c r="J285" s="71"/>
      <c r="K285" s="40"/>
      <c r="L285" s="41"/>
      <c r="M285" s="41"/>
      <c r="N285" s="41"/>
      <c r="O285" s="41"/>
      <c r="P285" s="41"/>
      <c r="Q285" s="41"/>
      <c r="R285" s="41"/>
      <c r="S285" s="41"/>
      <c r="T285" s="42"/>
      <c r="U285" s="51"/>
      <c r="V285" s="58"/>
      <c r="W285" s="38">
        <f t="shared" si="5"/>
        <v>0</v>
      </c>
    </row>
    <row r="286" spans="2:23" ht="12.6" customHeight="1" thickBot="1" x14ac:dyDescent="0.2">
      <c r="B286" s="67"/>
      <c r="C286" s="72"/>
      <c r="D286" s="73"/>
      <c r="E286" s="73"/>
      <c r="F286" s="73"/>
      <c r="G286" s="73"/>
      <c r="H286" s="73"/>
      <c r="I286" s="73"/>
      <c r="J286" s="74"/>
      <c r="K286" s="43"/>
      <c r="L286" s="44"/>
      <c r="M286" s="44"/>
      <c r="N286" s="44"/>
      <c r="O286" s="44"/>
      <c r="P286" s="44"/>
      <c r="Q286" s="44"/>
      <c r="R286" s="44"/>
      <c r="S286" s="44"/>
      <c r="T286" s="45"/>
      <c r="U286" s="53">
        <f>(K286*4+L286*3+M286*2+N286*1)</f>
        <v>0</v>
      </c>
      <c r="V286" s="54">
        <f>U286-U288</f>
        <v>-319.40000000000003</v>
      </c>
      <c r="W286" s="35">
        <f t="shared" si="5"/>
        <v>-319.40000000000003</v>
      </c>
    </row>
    <row r="287" spans="2:23" ht="13.15" customHeight="1" x14ac:dyDescent="0.15">
      <c r="B287" s="67"/>
      <c r="C287" s="72"/>
      <c r="D287" s="73"/>
      <c r="E287" s="73"/>
      <c r="F287" s="73"/>
      <c r="G287" s="73"/>
      <c r="H287" s="73"/>
      <c r="I287" s="73"/>
      <c r="J287" s="74"/>
      <c r="K287" s="46">
        <v>45.8</v>
      </c>
      <c r="L287" s="46">
        <v>32.799999999999997</v>
      </c>
      <c r="M287" s="46">
        <v>15.6</v>
      </c>
      <c r="N287" s="46">
        <v>5.6</v>
      </c>
      <c r="O287" s="46"/>
      <c r="P287" s="46"/>
      <c r="Q287" s="46"/>
      <c r="R287" s="46"/>
      <c r="S287" s="46">
        <v>0.1</v>
      </c>
      <c r="T287" s="46">
        <v>0.2</v>
      </c>
      <c r="U287" s="55">
        <f>(K287*4+L287*3+M287*2+N287*1)</f>
        <v>318.39999999999998</v>
      </c>
      <c r="V287" s="54">
        <f>U287-U288</f>
        <v>-1.0000000000000568</v>
      </c>
      <c r="W287" s="35">
        <f t="shared" si="5"/>
        <v>-1.0000000000000568</v>
      </c>
    </row>
    <row r="288" spans="2:23" ht="13.15" customHeight="1" thickBot="1" x14ac:dyDescent="0.2">
      <c r="B288" s="68"/>
      <c r="C288" s="75"/>
      <c r="D288" s="76"/>
      <c r="E288" s="76"/>
      <c r="F288" s="76"/>
      <c r="G288" s="76"/>
      <c r="H288" s="76"/>
      <c r="I288" s="76"/>
      <c r="J288" s="77"/>
      <c r="K288" s="48">
        <v>45.7</v>
      </c>
      <c r="L288" s="48">
        <v>33.700000000000003</v>
      </c>
      <c r="M288" s="48">
        <v>15.2</v>
      </c>
      <c r="N288" s="48">
        <v>5.0999999999999996</v>
      </c>
      <c r="O288" s="48"/>
      <c r="P288" s="48"/>
      <c r="Q288" s="48"/>
      <c r="R288" s="48"/>
      <c r="S288" s="48">
        <v>0.1</v>
      </c>
      <c r="T288" s="48">
        <v>0.2</v>
      </c>
      <c r="U288" s="56">
        <f>(K288*4+L288*3+M288*2+N288*1)</f>
        <v>319.40000000000003</v>
      </c>
      <c r="V288" s="57"/>
      <c r="W288" s="39">
        <f t="shared" si="5"/>
        <v>0</v>
      </c>
    </row>
    <row r="289" spans="2:23" ht="12.6" customHeight="1" x14ac:dyDescent="0.15">
      <c r="B289" s="66" t="s">
        <v>156</v>
      </c>
      <c r="C289" s="69" t="s">
        <v>157</v>
      </c>
      <c r="D289" s="70"/>
      <c r="E289" s="70"/>
      <c r="F289" s="70"/>
      <c r="G289" s="70"/>
      <c r="H289" s="70"/>
      <c r="I289" s="70"/>
      <c r="J289" s="71"/>
      <c r="K289" s="40"/>
      <c r="L289" s="41"/>
      <c r="M289" s="41"/>
      <c r="N289" s="41"/>
      <c r="O289" s="41"/>
      <c r="P289" s="41"/>
      <c r="Q289" s="41"/>
      <c r="R289" s="41"/>
      <c r="S289" s="41"/>
      <c r="T289" s="42"/>
      <c r="U289" s="51"/>
      <c r="V289" s="58"/>
      <c r="W289" s="38">
        <f t="shared" si="5"/>
        <v>0</v>
      </c>
    </row>
    <row r="290" spans="2:23" ht="12.6" customHeight="1" thickBot="1" x14ac:dyDescent="0.2">
      <c r="B290" s="67"/>
      <c r="C290" s="72"/>
      <c r="D290" s="73"/>
      <c r="E290" s="73"/>
      <c r="F290" s="73"/>
      <c r="G290" s="73"/>
      <c r="H290" s="73"/>
      <c r="I290" s="73"/>
      <c r="J290" s="74"/>
      <c r="K290" s="43"/>
      <c r="L290" s="44"/>
      <c r="M290" s="44"/>
      <c r="N290" s="44"/>
      <c r="O290" s="44"/>
      <c r="P290" s="44"/>
      <c r="Q290" s="44"/>
      <c r="R290" s="44"/>
      <c r="S290" s="44"/>
      <c r="T290" s="45"/>
      <c r="U290" s="53">
        <f>(K290*4+L290*3+M290*2+N290*1)</f>
        <v>0</v>
      </c>
      <c r="V290" s="54">
        <f>U290-U292</f>
        <v>-322.90000000000003</v>
      </c>
      <c r="W290" s="35">
        <f t="shared" si="5"/>
        <v>-322.90000000000003</v>
      </c>
    </row>
    <row r="291" spans="2:23" ht="13.15" customHeight="1" x14ac:dyDescent="0.15">
      <c r="B291" s="67"/>
      <c r="C291" s="72"/>
      <c r="D291" s="73"/>
      <c r="E291" s="73"/>
      <c r="F291" s="73"/>
      <c r="G291" s="73"/>
      <c r="H291" s="73"/>
      <c r="I291" s="73"/>
      <c r="J291" s="74"/>
      <c r="K291" s="46">
        <v>46.3</v>
      </c>
      <c r="L291" s="46">
        <v>34.4</v>
      </c>
      <c r="M291" s="46">
        <v>14.6</v>
      </c>
      <c r="N291" s="46">
        <v>4.3</v>
      </c>
      <c r="O291" s="46"/>
      <c r="P291" s="46"/>
      <c r="Q291" s="46"/>
      <c r="R291" s="46"/>
      <c r="S291" s="46">
        <v>0.1</v>
      </c>
      <c r="T291" s="46">
        <v>0.2</v>
      </c>
      <c r="U291" s="55">
        <f>(K291*4+L291*3+M291*2+N291*1)</f>
        <v>321.89999999999998</v>
      </c>
      <c r="V291" s="54">
        <f>U291-U292</f>
        <v>-1.0000000000000568</v>
      </c>
      <c r="W291" s="35">
        <f t="shared" si="5"/>
        <v>-1.0000000000000568</v>
      </c>
    </row>
    <row r="292" spans="2:23" ht="13.15" customHeight="1" thickBot="1" x14ac:dyDescent="0.2">
      <c r="B292" s="68"/>
      <c r="C292" s="75"/>
      <c r="D292" s="76"/>
      <c r="E292" s="76"/>
      <c r="F292" s="76"/>
      <c r="G292" s="76"/>
      <c r="H292" s="76"/>
      <c r="I292" s="76"/>
      <c r="J292" s="77"/>
      <c r="K292" s="48">
        <v>46.3</v>
      </c>
      <c r="L292" s="48">
        <v>35</v>
      </c>
      <c r="M292" s="48">
        <v>14.3</v>
      </c>
      <c r="N292" s="48">
        <v>4.0999999999999996</v>
      </c>
      <c r="O292" s="48"/>
      <c r="P292" s="48"/>
      <c r="Q292" s="48"/>
      <c r="R292" s="48"/>
      <c r="S292" s="48">
        <v>0.1</v>
      </c>
      <c r="T292" s="48">
        <v>0.2</v>
      </c>
      <c r="U292" s="56">
        <f>(K292*4+L292*3+M292*2+N292*1)</f>
        <v>322.90000000000003</v>
      </c>
      <c r="V292" s="57"/>
      <c r="W292" s="39">
        <f t="shared" si="5"/>
        <v>0</v>
      </c>
    </row>
    <row r="293" spans="2:23" ht="12.6" customHeight="1" x14ac:dyDescent="0.15">
      <c r="B293" s="66" t="s">
        <v>158</v>
      </c>
      <c r="C293" s="69" t="s">
        <v>159</v>
      </c>
      <c r="D293" s="70"/>
      <c r="E293" s="70"/>
      <c r="F293" s="70"/>
      <c r="G293" s="70"/>
      <c r="H293" s="70"/>
      <c r="I293" s="70"/>
      <c r="J293" s="71"/>
      <c r="K293" s="40"/>
      <c r="L293" s="41"/>
      <c r="M293" s="41"/>
      <c r="N293" s="41"/>
      <c r="O293" s="41"/>
      <c r="P293" s="41"/>
      <c r="Q293" s="41"/>
      <c r="R293" s="41"/>
      <c r="S293" s="41"/>
      <c r="T293" s="42"/>
      <c r="U293" s="51"/>
      <c r="V293" s="58"/>
      <c r="W293" s="38">
        <f t="shared" si="5"/>
        <v>0</v>
      </c>
    </row>
    <row r="294" spans="2:23" ht="12.6" customHeight="1" thickBot="1" x14ac:dyDescent="0.2">
      <c r="B294" s="67"/>
      <c r="C294" s="72"/>
      <c r="D294" s="73"/>
      <c r="E294" s="73"/>
      <c r="F294" s="73"/>
      <c r="G294" s="73"/>
      <c r="H294" s="73"/>
      <c r="I294" s="73"/>
      <c r="J294" s="74"/>
      <c r="K294" s="43"/>
      <c r="L294" s="44"/>
      <c r="M294" s="44"/>
      <c r="N294" s="44"/>
      <c r="O294" s="44"/>
      <c r="P294" s="44"/>
      <c r="Q294" s="44"/>
      <c r="R294" s="44"/>
      <c r="S294" s="44"/>
      <c r="T294" s="45"/>
      <c r="U294" s="53">
        <f>(K294*4+L294*3+M294*2+N294*1)</f>
        <v>0</v>
      </c>
      <c r="V294" s="54">
        <f>U294-U296</f>
        <v>-332.3</v>
      </c>
      <c r="W294" s="35">
        <f t="shared" si="5"/>
        <v>-332.3</v>
      </c>
    </row>
    <row r="295" spans="2:23" ht="13.15" customHeight="1" x14ac:dyDescent="0.15">
      <c r="B295" s="67"/>
      <c r="C295" s="72"/>
      <c r="D295" s="73"/>
      <c r="E295" s="73"/>
      <c r="F295" s="73"/>
      <c r="G295" s="73"/>
      <c r="H295" s="73"/>
      <c r="I295" s="73"/>
      <c r="J295" s="74"/>
      <c r="K295" s="46">
        <v>55.1</v>
      </c>
      <c r="L295" s="46">
        <v>28.5</v>
      </c>
      <c r="M295" s="46">
        <v>12.1</v>
      </c>
      <c r="N295" s="46">
        <v>4</v>
      </c>
      <c r="O295" s="46"/>
      <c r="P295" s="46"/>
      <c r="Q295" s="46"/>
      <c r="R295" s="46"/>
      <c r="S295" s="46">
        <v>0.2</v>
      </c>
      <c r="T295" s="46">
        <v>0.2</v>
      </c>
      <c r="U295" s="55">
        <f>(K295*4+L295*3+M295*2+N295*1)</f>
        <v>334.09999999999997</v>
      </c>
      <c r="V295" s="54">
        <f>U295-U296</f>
        <v>1.7999999999999545</v>
      </c>
      <c r="W295" s="35">
        <f t="shared" si="5"/>
        <v>1.7999999999999545</v>
      </c>
    </row>
    <row r="296" spans="2:23" ht="13.15" customHeight="1" thickBot="1" x14ac:dyDescent="0.2">
      <c r="B296" s="68"/>
      <c r="C296" s="75"/>
      <c r="D296" s="76"/>
      <c r="E296" s="76"/>
      <c r="F296" s="76"/>
      <c r="G296" s="76"/>
      <c r="H296" s="76"/>
      <c r="I296" s="76"/>
      <c r="J296" s="77"/>
      <c r="K296" s="48">
        <v>53.3</v>
      </c>
      <c r="L296" s="48">
        <v>30.1</v>
      </c>
      <c r="M296" s="48">
        <v>12.5</v>
      </c>
      <c r="N296" s="48">
        <v>3.8</v>
      </c>
      <c r="O296" s="48"/>
      <c r="P296" s="48"/>
      <c r="Q296" s="48"/>
      <c r="R296" s="48"/>
      <c r="S296" s="48">
        <v>0.1</v>
      </c>
      <c r="T296" s="48">
        <v>0.2</v>
      </c>
      <c r="U296" s="56">
        <f>(K296*4+L296*3+M296*2+N296*1)</f>
        <v>332.3</v>
      </c>
      <c r="V296" s="57"/>
      <c r="W296" s="39">
        <f t="shared" si="5"/>
        <v>0</v>
      </c>
    </row>
    <row r="297" spans="2:23" ht="12.6" customHeight="1" x14ac:dyDescent="0.15">
      <c r="B297" s="66" t="s">
        <v>160</v>
      </c>
      <c r="C297" s="69" t="s">
        <v>161</v>
      </c>
      <c r="D297" s="70"/>
      <c r="E297" s="70"/>
      <c r="F297" s="70"/>
      <c r="G297" s="70"/>
      <c r="H297" s="70"/>
      <c r="I297" s="70"/>
      <c r="J297" s="71"/>
      <c r="K297" s="40"/>
      <c r="L297" s="41"/>
      <c r="M297" s="41"/>
      <c r="N297" s="41"/>
      <c r="O297" s="41"/>
      <c r="P297" s="41"/>
      <c r="Q297" s="41"/>
      <c r="R297" s="41"/>
      <c r="S297" s="41"/>
      <c r="T297" s="42"/>
      <c r="U297" s="51"/>
      <c r="V297" s="58"/>
      <c r="W297" s="38">
        <f t="shared" si="5"/>
        <v>0</v>
      </c>
    </row>
    <row r="298" spans="2:23" ht="12.6" customHeight="1" thickBot="1" x14ac:dyDescent="0.2">
      <c r="B298" s="67"/>
      <c r="C298" s="72"/>
      <c r="D298" s="73"/>
      <c r="E298" s="73"/>
      <c r="F298" s="73"/>
      <c r="G298" s="73"/>
      <c r="H298" s="73"/>
      <c r="I298" s="73"/>
      <c r="J298" s="74"/>
      <c r="K298" s="43"/>
      <c r="L298" s="44"/>
      <c r="M298" s="44"/>
      <c r="N298" s="44"/>
      <c r="O298" s="44"/>
      <c r="P298" s="44"/>
      <c r="Q298" s="44"/>
      <c r="R298" s="44"/>
      <c r="S298" s="44"/>
      <c r="T298" s="45"/>
      <c r="U298" s="53">
        <f>(K298*3+L298*2+M298*1)</f>
        <v>0</v>
      </c>
      <c r="V298" s="54">
        <f>U298-U300</f>
        <v>-276.90000000000003</v>
      </c>
      <c r="W298" s="35">
        <f t="shared" si="5"/>
        <v>-276.90000000000003</v>
      </c>
    </row>
    <row r="299" spans="2:23" ht="13.15" customHeight="1" x14ac:dyDescent="0.15">
      <c r="B299" s="67"/>
      <c r="C299" s="72"/>
      <c r="D299" s="73"/>
      <c r="E299" s="73"/>
      <c r="F299" s="73"/>
      <c r="G299" s="73"/>
      <c r="H299" s="73"/>
      <c r="I299" s="73"/>
      <c r="J299" s="74"/>
      <c r="K299" s="46">
        <v>80.5</v>
      </c>
      <c r="L299" s="46">
        <v>17.5</v>
      </c>
      <c r="M299" s="46">
        <v>1.5</v>
      </c>
      <c r="N299" s="46"/>
      <c r="O299" s="46"/>
      <c r="P299" s="46"/>
      <c r="Q299" s="46"/>
      <c r="R299" s="46"/>
      <c r="S299" s="46">
        <v>0.3</v>
      </c>
      <c r="T299" s="46">
        <v>0.2</v>
      </c>
      <c r="U299" s="55">
        <f>(K299*3+L299*2+M299*1)</f>
        <v>278</v>
      </c>
      <c r="V299" s="54">
        <f>U299-U300</f>
        <v>1.0999999999999659</v>
      </c>
      <c r="W299" s="35">
        <f t="shared" si="5"/>
        <v>1.0999999999999659</v>
      </c>
    </row>
    <row r="300" spans="2:23" ht="13.15" customHeight="1" thickBot="1" x14ac:dyDescent="0.2">
      <c r="B300" s="68"/>
      <c r="C300" s="75"/>
      <c r="D300" s="76"/>
      <c r="E300" s="76"/>
      <c r="F300" s="76"/>
      <c r="G300" s="76"/>
      <c r="H300" s="76"/>
      <c r="I300" s="76"/>
      <c r="J300" s="77"/>
      <c r="K300" s="48">
        <v>79.7</v>
      </c>
      <c r="L300" s="48">
        <v>18.100000000000001</v>
      </c>
      <c r="M300" s="48">
        <v>1.6</v>
      </c>
      <c r="N300" s="48"/>
      <c r="O300" s="48"/>
      <c r="P300" s="48"/>
      <c r="Q300" s="48"/>
      <c r="R300" s="48"/>
      <c r="S300" s="48">
        <v>0.3</v>
      </c>
      <c r="T300" s="48">
        <v>0.2</v>
      </c>
      <c r="U300" s="56">
        <f>(K300*3+L300*2+M300*1)</f>
        <v>276.90000000000003</v>
      </c>
      <c r="V300" s="57"/>
      <c r="W300" s="39">
        <f t="shared" si="5"/>
        <v>0</v>
      </c>
    </row>
    <row r="301" spans="2:23" ht="12.6" customHeight="1" x14ac:dyDescent="0.15">
      <c r="B301" s="66" t="s">
        <v>162</v>
      </c>
      <c r="C301" s="69" t="s">
        <v>163</v>
      </c>
      <c r="D301" s="70"/>
      <c r="E301" s="70"/>
      <c r="F301" s="70"/>
      <c r="G301" s="70"/>
      <c r="H301" s="70"/>
      <c r="I301" s="70"/>
      <c r="J301" s="71"/>
      <c r="K301" s="40"/>
      <c r="L301" s="41"/>
      <c r="M301" s="41"/>
      <c r="N301" s="41"/>
      <c r="O301" s="41"/>
      <c r="P301" s="41"/>
      <c r="Q301" s="41"/>
      <c r="R301" s="41"/>
      <c r="S301" s="41"/>
      <c r="T301" s="42"/>
      <c r="U301" s="51"/>
      <c r="V301" s="58"/>
      <c r="W301" s="38">
        <f t="shared" si="5"/>
        <v>0</v>
      </c>
    </row>
    <row r="302" spans="2:23" ht="12.6" customHeight="1" thickBot="1" x14ac:dyDescent="0.2">
      <c r="B302" s="67"/>
      <c r="C302" s="72"/>
      <c r="D302" s="73"/>
      <c r="E302" s="73"/>
      <c r="F302" s="73"/>
      <c r="G302" s="73"/>
      <c r="H302" s="73"/>
      <c r="I302" s="73"/>
      <c r="J302" s="74"/>
      <c r="K302" s="43"/>
      <c r="L302" s="44"/>
      <c r="M302" s="44"/>
      <c r="N302" s="44"/>
      <c r="O302" s="44"/>
      <c r="P302" s="44"/>
      <c r="Q302" s="44"/>
      <c r="R302" s="44"/>
      <c r="S302" s="44"/>
      <c r="T302" s="45"/>
      <c r="U302" s="53">
        <f>(K302*4+L302*3+M302*2+N302*1)</f>
        <v>0</v>
      </c>
      <c r="V302" s="54">
        <f>U302-U304</f>
        <v>-342.70000000000005</v>
      </c>
      <c r="W302" s="35">
        <f t="shared" si="5"/>
        <v>-342.70000000000005</v>
      </c>
    </row>
    <row r="303" spans="2:23" ht="13.15" customHeight="1" x14ac:dyDescent="0.15">
      <c r="B303" s="67"/>
      <c r="C303" s="72"/>
      <c r="D303" s="73"/>
      <c r="E303" s="73"/>
      <c r="F303" s="73"/>
      <c r="G303" s="73"/>
      <c r="H303" s="73"/>
      <c r="I303" s="73"/>
      <c r="J303" s="74"/>
      <c r="K303" s="46">
        <v>57.5</v>
      </c>
      <c r="L303" s="46">
        <v>32.4</v>
      </c>
      <c r="M303" s="46">
        <v>7.8</v>
      </c>
      <c r="N303" s="46">
        <v>1.8</v>
      </c>
      <c r="O303" s="46"/>
      <c r="P303" s="46"/>
      <c r="Q303" s="46"/>
      <c r="R303" s="46"/>
      <c r="S303" s="46">
        <v>0.2</v>
      </c>
      <c r="T303" s="46">
        <v>0.3</v>
      </c>
      <c r="U303" s="55">
        <f>(K303*4+L303*3+M303*2+N303*1)</f>
        <v>344.6</v>
      </c>
      <c r="V303" s="54">
        <f>U303-U304</f>
        <v>1.8999999999999773</v>
      </c>
      <c r="W303" s="35">
        <f t="shared" si="5"/>
        <v>1.8999999999999773</v>
      </c>
    </row>
    <row r="304" spans="2:23" ht="13.15" customHeight="1" thickBot="1" x14ac:dyDescent="0.2">
      <c r="B304" s="67"/>
      <c r="C304" s="72"/>
      <c r="D304" s="73"/>
      <c r="E304" s="73"/>
      <c r="F304" s="73"/>
      <c r="G304" s="73"/>
      <c r="H304" s="73"/>
      <c r="I304" s="73"/>
      <c r="J304" s="74"/>
      <c r="K304" s="48">
        <v>55.9</v>
      </c>
      <c r="L304" s="48">
        <v>33.5</v>
      </c>
      <c r="M304" s="48">
        <v>8.3000000000000007</v>
      </c>
      <c r="N304" s="48">
        <v>2</v>
      </c>
      <c r="O304" s="48"/>
      <c r="P304" s="48"/>
      <c r="Q304" s="48"/>
      <c r="R304" s="48"/>
      <c r="S304" s="48">
        <v>0.1</v>
      </c>
      <c r="T304" s="48">
        <v>0.3</v>
      </c>
      <c r="U304" s="56">
        <f>(K304*4+L304*3+M304*2+N304*1)</f>
        <v>342.70000000000005</v>
      </c>
      <c r="V304" s="57"/>
      <c r="W304" s="39">
        <f t="shared" si="5"/>
        <v>0</v>
      </c>
    </row>
    <row r="305" spans="1:23" ht="12.6" customHeight="1" x14ac:dyDescent="0.15">
      <c r="B305" s="66" t="s">
        <v>164</v>
      </c>
      <c r="C305" s="69" t="s">
        <v>165</v>
      </c>
      <c r="D305" s="70"/>
      <c r="E305" s="70"/>
      <c r="F305" s="70"/>
      <c r="G305" s="70"/>
      <c r="H305" s="70"/>
      <c r="I305" s="70"/>
      <c r="J305" s="71"/>
      <c r="K305" s="40"/>
      <c r="L305" s="41"/>
      <c r="M305" s="41"/>
      <c r="N305" s="41"/>
      <c r="O305" s="41"/>
      <c r="P305" s="41"/>
      <c r="Q305" s="41"/>
      <c r="R305" s="41"/>
      <c r="S305" s="41"/>
      <c r="T305" s="42"/>
      <c r="U305" s="51"/>
      <c r="V305" s="58"/>
      <c r="W305" s="38">
        <f t="shared" si="5"/>
        <v>0</v>
      </c>
    </row>
    <row r="306" spans="1:23" ht="12.6" customHeight="1" thickBot="1" x14ac:dyDescent="0.2">
      <c r="B306" s="67"/>
      <c r="C306" s="72"/>
      <c r="D306" s="73"/>
      <c r="E306" s="73"/>
      <c r="F306" s="73"/>
      <c r="G306" s="73"/>
      <c r="H306" s="73"/>
      <c r="I306" s="73"/>
      <c r="J306" s="74"/>
      <c r="K306" s="43"/>
      <c r="L306" s="44"/>
      <c r="M306" s="44"/>
      <c r="N306" s="44"/>
      <c r="O306" s="44"/>
      <c r="P306" s="44"/>
      <c r="Q306" s="44"/>
      <c r="R306" s="44"/>
      <c r="S306" s="44"/>
      <c r="T306" s="45"/>
      <c r="U306" s="53">
        <f>(K306*4+L306*3+M306*2+N306*1)</f>
        <v>0</v>
      </c>
      <c r="V306" s="54">
        <f>U306-U308</f>
        <v>-317.60000000000002</v>
      </c>
      <c r="W306" s="35">
        <f t="shared" si="5"/>
        <v>-317.60000000000002</v>
      </c>
    </row>
    <row r="307" spans="1:23" ht="13.15" customHeight="1" x14ac:dyDescent="0.15">
      <c r="B307" s="67"/>
      <c r="C307" s="72"/>
      <c r="D307" s="73"/>
      <c r="E307" s="73"/>
      <c r="F307" s="73"/>
      <c r="G307" s="73"/>
      <c r="H307" s="73"/>
      <c r="I307" s="73"/>
      <c r="J307" s="74"/>
      <c r="K307" s="46">
        <v>45.5</v>
      </c>
      <c r="L307" s="46">
        <v>29.2</v>
      </c>
      <c r="M307" s="46">
        <v>19</v>
      </c>
      <c r="N307" s="46">
        <v>5.7</v>
      </c>
      <c r="O307" s="46"/>
      <c r="P307" s="46"/>
      <c r="Q307" s="46"/>
      <c r="R307" s="46"/>
      <c r="S307" s="46">
        <v>0.2</v>
      </c>
      <c r="T307" s="46">
        <v>0.4</v>
      </c>
      <c r="U307" s="55">
        <f>(K307*4+L307*3+M307*2+N307*1)</f>
        <v>313.3</v>
      </c>
      <c r="V307" s="54">
        <f>U307-U308</f>
        <v>-4.3000000000000114</v>
      </c>
      <c r="W307" s="35">
        <f t="shared" si="5"/>
        <v>-4.3000000000000114</v>
      </c>
    </row>
    <row r="308" spans="1:23" ht="13.15" customHeight="1" x14ac:dyDescent="0.15">
      <c r="B308" s="78"/>
      <c r="C308" s="79"/>
      <c r="D308" s="80"/>
      <c r="E308" s="80"/>
      <c r="F308" s="80"/>
      <c r="G308" s="80"/>
      <c r="H308" s="80"/>
      <c r="I308" s="80"/>
      <c r="J308" s="81"/>
      <c r="K308" s="50">
        <v>47.3</v>
      </c>
      <c r="L308" s="50">
        <v>29.1</v>
      </c>
      <c r="M308" s="50">
        <v>17.899999999999999</v>
      </c>
      <c r="N308" s="50">
        <v>5.3</v>
      </c>
      <c r="O308" s="50"/>
      <c r="P308" s="50"/>
      <c r="Q308" s="50"/>
      <c r="R308" s="50"/>
      <c r="S308" s="50">
        <v>0.1</v>
      </c>
      <c r="T308" s="50">
        <v>0.3</v>
      </c>
      <c r="U308" s="56">
        <f>(K308*4+L308*3+M308*2+N308*1)</f>
        <v>317.60000000000002</v>
      </c>
      <c r="V308" s="57"/>
      <c r="W308" s="39">
        <f t="shared" si="5"/>
        <v>0</v>
      </c>
    </row>
    <row r="309" spans="1:23" ht="17.25" customHeight="1" x14ac:dyDescent="0.15">
      <c r="K309" s="25"/>
      <c r="S309" s="26"/>
    </row>
    <row r="310" spans="1:23" ht="18.75" x14ac:dyDescent="0.15">
      <c r="A310" s="59" t="s">
        <v>175</v>
      </c>
      <c r="K310" s="25"/>
      <c r="S310" s="26"/>
    </row>
    <row r="311" spans="1:23" ht="20.25" customHeight="1" x14ac:dyDescent="0.15">
      <c r="B311" s="61" t="s">
        <v>176</v>
      </c>
      <c r="C311" s="61"/>
      <c r="D311" s="61"/>
      <c r="E311" s="61"/>
      <c r="F311" s="61"/>
      <c r="G311" s="61"/>
      <c r="H311" s="61"/>
      <c r="I311" s="61"/>
      <c r="J311" s="61"/>
      <c r="K311" s="61"/>
      <c r="L311" s="61"/>
      <c r="M311" s="61"/>
      <c r="N311" s="61"/>
      <c r="O311" s="61"/>
      <c r="P311" s="61"/>
      <c r="Q311" s="61" t="s">
        <v>177</v>
      </c>
      <c r="R311" s="61"/>
      <c r="S311" s="61"/>
      <c r="T311" s="61"/>
      <c r="U311" s="61"/>
      <c r="V311" s="61"/>
      <c r="W311" s="61"/>
    </row>
    <row r="312" spans="1:23" x14ac:dyDescent="0.15">
      <c r="B312" s="60"/>
      <c r="C312" s="60"/>
      <c r="D312" s="60"/>
      <c r="E312" s="60"/>
      <c r="F312" s="60"/>
      <c r="G312" s="60"/>
      <c r="H312" s="60"/>
      <c r="I312" s="60"/>
      <c r="J312" s="60"/>
      <c r="K312" s="60"/>
      <c r="L312" s="60"/>
      <c r="M312" s="60"/>
      <c r="N312" s="60"/>
      <c r="O312" s="60"/>
      <c r="P312" s="60"/>
      <c r="Q312" s="60"/>
      <c r="R312" s="60"/>
      <c r="S312" s="60"/>
      <c r="T312" s="60"/>
      <c r="U312" s="60"/>
      <c r="V312" s="60"/>
      <c r="W312" s="60"/>
    </row>
    <row r="313" spans="1:23" x14ac:dyDescent="0.15">
      <c r="B313" s="60"/>
      <c r="C313" s="60"/>
      <c r="D313" s="60"/>
      <c r="E313" s="60"/>
      <c r="F313" s="60"/>
      <c r="G313" s="60"/>
      <c r="H313" s="60"/>
      <c r="I313" s="60"/>
      <c r="J313" s="60"/>
      <c r="K313" s="60"/>
      <c r="L313" s="60"/>
      <c r="M313" s="60"/>
      <c r="N313" s="60"/>
      <c r="O313" s="60"/>
      <c r="P313" s="60"/>
      <c r="Q313" s="60"/>
      <c r="R313" s="60"/>
      <c r="S313" s="60"/>
      <c r="T313" s="60"/>
      <c r="U313" s="60"/>
      <c r="V313" s="60"/>
      <c r="W313" s="60"/>
    </row>
    <row r="314" spans="1:23" x14ac:dyDescent="0.15">
      <c r="B314" s="60"/>
      <c r="C314" s="60"/>
      <c r="D314" s="60"/>
      <c r="E314" s="60"/>
      <c r="F314" s="60"/>
      <c r="G314" s="60"/>
      <c r="H314" s="60"/>
      <c r="I314" s="60"/>
      <c r="J314" s="60"/>
      <c r="K314" s="60"/>
      <c r="L314" s="60"/>
      <c r="M314" s="60"/>
      <c r="N314" s="60"/>
      <c r="O314" s="60"/>
      <c r="P314" s="60"/>
      <c r="Q314" s="60"/>
      <c r="R314" s="60"/>
      <c r="S314" s="60"/>
      <c r="T314" s="60"/>
      <c r="U314" s="60"/>
      <c r="V314" s="60"/>
      <c r="W314" s="60"/>
    </row>
    <row r="315" spans="1:23" x14ac:dyDescent="0.15">
      <c r="B315" s="60"/>
      <c r="C315" s="60"/>
      <c r="D315" s="60"/>
      <c r="E315" s="60"/>
      <c r="F315" s="60"/>
      <c r="G315" s="60"/>
      <c r="H315" s="60"/>
      <c r="I315" s="60"/>
      <c r="J315" s="60"/>
      <c r="K315" s="60"/>
      <c r="L315" s="60"/>
      <c r="M315" s="60"/>
      <c r="N315" s="60"/>
      <c r="O315" s="60"/>
      <c r="P315" s="60"/>
      <c r="Q315" s="60"/>
      <c r="R315" s="60"/>
      <c r="S315" s="60"/>
      <c r="T315" s="60"/>
      <c r="U315" s="60"/>
      <c r="V315" s="60"/>
      <c r="W315" s="60"/>
    </row>
    <row r="316" spans="1:23" x14ac:dyDescent="0.15">
      <c r="B316" s="60"/>
      <c r="C316" s="60"/>
      <c r="D316" s="60"/>
      <c r="E316" s="60"/>
      <c r="F316" s="60"/>
      <c r="G316" s="60"/>
      <c r="H316" s="60"/>
      <c r="I316" s="60"/>
      <c r="J316" s="60"/>
      <c r="K316" s="60"/>
      <c r="L316" s="60"/>
      <c r="M316" s="60"/>
      <c r="N316" s="60"/>
      <c r="O316" s="60"/>
      <c r="P316" s="60"/>
      <c r="Q316" s="60"/>
      <c r="R316" s="60"/>
      <c r="S316" s="60"/>
      <c r="T316" s="60"/>
      <c r="U316" s="60"/>
      <c r="V316" s="60"/>
      <c r="W316" s="60"/>
    </row>
    <row r="317" spans="1:23" x14ac:dyDescent="0.15">
      <c r="B317" s="60"/>
      <c r="C317" s="60"/>
      <c r="D317" s="60"/>
      <c r="E317" s="60"/>
      <c r="F317" s="60"/>
      <c r="G317" s="60"/>
      <c r="H317" s="60"/>
      <c r="I317" s="60"/>
      <c r="J317" s="60"/>
      <c r="K317" s="60"/>
      <c r="L317" s="60"/>
      <c r="M317" s="60"/>
      <c r="N317" s="60"/>
      <c r="O317" s="60"/>
      <c r="P317" s="60"/>
      <c r="Q317" s="60"/>
      <c r="R317" s="60"/>
      <c r="S317" s="60"/>
      <c r="T317" s="60"/>
      <c r="U317" s="60"/>
      <c r="V317" s="60"/>
      <c r="W317" s="60"/>
    </row>
    <row r="318" spans="1:23" x14ac:dyDescent="0.15">
      <c r="B318" s="60"/>
      <c r="C318" s="60"/>
      <c r="D318" s="60"/>
      <c r="E318" s="60"/>
      <c r="F318" s="60"/>
      <c r="G318" s="60"/>
      <c r="H318" s="60"/>
      <c r="I318" s="60"/>
      <c r="J318" s="60"/>
      <c r="K318" s="60"/>
      <c r="L318" s="60"/>
      <c r="M318" s="60"/>
      <c r="N318" s="60"/>
      <c r="O318" s="60"/>
      <c r="P318" s="60"/>
      <c r="Q318" s="60"/>
      <c r="R318" s="60"/>
      <c r="S318" s="60"/>
      <c r="T318" s="60"/>
      <c r="U318" s="60"/>
      <c r="V318" s="60"/>
      <c r="W318" s="60"/>
    </row>
    <row r="319" spans="1:23" x14ac:dyDescent="0.15">
      <c r="B319" s="60"/>
      <c r="C319" s="60"/>
      <c r="D319" s="60"/>
      <c r="E319" s="60"/>
      <c r="F319" s="60"/>
      <c r="G319" s="60"/>
      <c r="H319" s="60"/>
      <c r="I319" s="60"/>
      <c r="J319" s="60"/>
      <c r="K319" s="60"/>
      <c r="L319" s="60"/>
      <c r="M319" s="60"/>
      <c r="N319" s="60"/>
      <c r="O319" s="60"/>
      <c r="P319" s="60"/>
      <c r="Q319" s="60"/>
      <c r="R319" s="60"/>
      <c r="S319" s="60"/>
      <c r="T319" s="60"/>
      <c r="U319" s="60"/>
      <c r="V319" s="60"/>
      <c r="W319" s="60"/>
    </row>
    <row r="320" spans="1:23" x14ac:dyDescent="0.15">
      <c r="B320" s="60"/>
      <c r="C320" s="60"/>
      <c r="D320" s="60"/>
      <c r="E320" s="60"/>
      <c r="F320" s="60"/>
      <c r="G320" s="60"/>
      <c r="H320" s="60"/>
      <c r="I320" s="60"/>
      <c r="J320" s="60"/>
      <c r="K320" s="60"/>
      <c r="L320" s="60"/>
      <c r="M320" s="60"/>
      <c r="N320" s="60"/>
      <c r="O320" s="60"/>
      <c r="P320" s="60"/>
      <c r="Q320" s="60"/>
      <c r="R320" s="60"/>
      <c r="S320" s="60"/>
      <c r="T320" s="60"/>
      <c r="U320" s="60"/>
      <c r="V320" s="60"/>
      <c r="W320" s="60"/>
    </row>
    <row r="321" spans="2:23" x14ac:dyDescent="0.15">
      <c r="B321" s="60"/>
      <c r="C321" s="60"/>
      <c r="D321" s="60"/>
      <c r="E321" s="60"/>
      <c r="F321" s="60"/>
      <c r="G321" s="60"/>
      <c r="H321" s="60"/>
      <c r="I321" s="60"/>
      <c r="J321" s="60"/>
      <c r="K321" s="60"/>
      <c r="L321" s="60"/>
      <c r="M321" s="60"/>
      <c r="N321" s="60"/>
      <c r="O321" s="60"/>
      <c r="P321" s="60"/>
      <c r="Q321" s="60"/>
      <c r="R321" s="60"/>
      <c r="S321" s="60"/>
      <c r="T321" s="60"/>
      <c r="U321" s="60"/>
      <c r="V321" s="60"/>
      <c r="W321" s="60"/>
    </row>
    <row r="322" spans="2:23" x14ac:dyDescent="0.15">
      <c r="B322" s="60"/>
      <c r="C322" s="60"/>
      <c r="D322" s="60"/>
      <c r="E322" s="60"/>
      <c r="F322" s="60"/>
      <c r="G322" s="60"/>
      <c r="H322" s="60"/>
      <c r="I322" s="60"/>
      <c r="J322" s="60"/>
      <c r="K322" s="60"/>
      <c r="L322" s="60"/>
      <c r="M322" s="60"/>
      <c r="N322" s="60"/>
      <c r="O322" s="60"/>
      <c r="P322" s="60"/>
      <c r="Q322" s="60"/>
      <c r="R322" s="60"/>
      <c r="S322" s="60"/>
      <c r="T322" s="60"/>
      <c r="U322" s="60"/>
      <c r="V322" s="60"/>
      <c r="W322" s="60"/>
    </row>
    <row r="323" spans="2:23" x14ac:dyDescent="0.15">
      <c r="B323" s="60"/>
      <c r="C323" s="60"/>
      <c r="D323" s="60"/>
      <c r="E323" s="60"/>
      <c r="F323" s="60"/>
      <c r="G323" s="60"/>
      <c r="H323" s="60"/>
      <c r="I323" s="60"/>
      <c r="J323" s="60"/>
      <c r="K323" s="60"/>
      <c r="L323" s="60"/>
      <c r="M323" s="60"/>
      <c r="N323" s="60"/>
      <c r="O323" s="60"/>
      <c r="P323" s="60"/>
      <c r="Q323" s="60"/>
      <c r="R323" s="60"/>
      <c r="S323" s="60"/>
      <c r="T323" s="60"/>
      <c r="U323" s="60"/>
      <c r="V323" s="60"/>
      <c r="W323" s="60"/>
    </row>
    <row r="324" spans="2:23" x14ac:dyDescent="0.15">
      <c r="B324" s="60"/>
      <c r="C324" s="60"/>
      <c r="D324" s="60"/>
      <c r="E324" s="60"/>
      <c r="F324" s="60"/>
      <c r="G324" s="60"/>
      <c r="H324" s="60"/>
      <c r="I324" s="60"/>
      <c r="J324" s="60"/>
      <c r="K324" s="60"/>
      <c r="L324" s="60"/>
      <c r="M324" s="60"/>
      <c r="N324" s="60"/>
      <c r="O324" s="60"/>
      <c r="P324" s="60"/>
      <c r="Q324" s="60"/>
      <c r="R324" s="60"/>
      <c r="S324" s="60"/>
      <c r="T324" s="60"/>
      <c r="U324" s="60"/>
      <c r="V324" s="60"/>
      <c r="W324" s="60"/>
    </row>
    <row r="325" spans="2:23" x14ac:dyDescent="0.15">
      <c r="B325" s="60"/>
      <c r="C325" s="60"/>
      <c r="D325" s="60"/>
      <c r="E325" s="60"/>
      <c r="F325" s="60"/>
      <c r="G325" s="60"/>
      <c r="H325" s="60"/>
      <c r="I325" s="60"/>
      <c r="J325" s="60"/>
      <c r="K325" s="60"/>
      <c r="L325" s="60"/>
      <c r="M325" s="60"/>
      <c r="N325" s="60"/>
      <c r="O325" s="60"/>
      <c r="P325" s="60"/>
      <c r="Q325" s="60"/>
      <c r="R325" s="60"/>
      <c r="S325" s="60"/>
      <c r="T325" s="60"/>
      <c r="U325" s="60"/>
      <c r="V325" s="60"/>
      <c r="W325" s="60"/>
    </row>
    <row r="326" spans="2:23" x14ac:dyDescent="0.15">
      <c r="B326" s="60"/>
      <c r="C326" s="60"/>
      <c r="D326" s="60"/>
      <c r="E326" s="60"/>
      <c r="F326" s="60"/>
      <c r="G326" s="60"/>
      <c r="H326" s="60"/>
      <c r="I326" s="60"/>
      <c r="J326" s="60"/>
      <c r="K326" s="60"/>
      <c r="L326" s="60"/>
      <c r="M326" s="60"/>
      <c r="N326" s="60"/>
      <c r="O326" s="60"/>
      <c r="P326" s="60"/>
      <c r="Q326" s="60"/>
      <c r="R326" s="60"/>
      <c r="S326" s="60"/>
      <c r="T326" s="60"/>
      <c r="U326" s="60"/>
      <c r="V326" s="60"/>
      <c r="W326" s="60"/>
    </row>
    <row r="327" spans="2:23" ht="20.25" customHeight="1" x14ac:dyDescent="0.15">
      <c r="B327" s="61" t="s">
        <v>178</v>
      </c>
      <c r="C327" s="61"/>
      <c r="D327" s="61"/>
      <c r="E327" s="61"/>
      <c r="F327" s="61"/>
      <c r="G327" s="61"/>
      <c r="H327" s="61"/>
      <c r="I327" s="61"/>
      <c r="J327" s="61"/>
      <c r="K327" s="61"/>
      <c r="L327" s="61"/>
      <c r="M327" s="61"/>
      <c r="N327" s="61"/>
      <c r="O327" s="61"/>
      <c r="P327" s="61"/>
      <c r="Q327" s="61" t="s">
        <v>177</v>
      </c>
      <c r="R327" s="61"/>
      <c r="S327" s="61"/>
      <c r="T327" s="61"/>
      <c r="U327" s="61"/>
      <c r="V327" s="61"/>
      <c r="W327" s="61"/>
    </row>
    <row r="328" spans="2:23" x14ac:dyDescent="0.15">
      <c r="B328" s="60"/>
      <c r="C328" s="60"/>
      <c r="D328" s="60"/>
      <c r="E328" s="60"/>
      <c r="F328" s="60"/>
      <c r="G328" s="60"/>
      <c r="H328" s="60"/>
      <c r="I328" s="60"/>
      <c r="J328" s="60"/>
      <c r="K328" s="60"/>
      <c r="L328" s="60"/>
      <c r="M328" s="60"/>
      <c r="N328" s="60"/>
      <c r="O328" s="60"/>
      <c r="P328" s="60"/>
      <c r="Q328" s="60"/>
      <c r="R328" s="60"/>
      <c r="S328" s="60"/>
      <c r="T328" s="60"/>
      <c r="U328" s="60"/>
      <c r="V328" s="60"/>
      <c r="W328" s="60"/>
    </row>
    <row r="329" spans="2:23" x14ac:dyDescent="0.15">
      <c r="B329" s="60"/>
      <c r="C329" s="60"/>
      <c r="D329" s="60"/>
      <c r="E329" s="60"/>
      <c r="F329" s="60"/>
      <c r="G329" s="60"/>
      <c r="H329" s="60"/>
      <c r="I329" s="60"/>
      <c r="J329" s="60"/>
      <c r="K329" s="60"/>
      <c r="L329" s="60"/>
      <c r="M329" s="60"/>
      <c r="N329" s="60"/>
      <c r="O329" s="60"/>
      <c r="P329" s="60"/>
      <c r="Q329" s="60"/>
      <c r="R329" s="60"/>
      <c r="S329" s="60"/>
      <c r="T329" s="60"/>
      <c r="U329" s="60"/>
      <c r="V329" s="60"/>
      <c r="W329" s="60"/>
    </row>
    <row r="330" spans="2:23" x14ac:dyDescent="0.15">
      <c r="B330" s="60"/>
      <c r="C330" s="60"/>
      <c r="D330" s="60"/>
      <c r="E330" s="60"/>
      <c r="F330" s="60"/>
      <c r="G330" s="60"/>
      <c r="H330" s="60"/>
      <c r="I330" s="60"/>
      <c r="J330" s="60"/>
      <c r="K330" s="60"/>
      <c r="L330" s="60"/>
      <c r="M330" s="60"/>
      <c r="N330" s="60"/>
      <c r="O330" s="60"/>
      <c r="P330" s="60"/>
      <c r="Q330" s="60"/>
      <c r="R330" s="60"/>
      <c r="S330" s="60"/>
      <c r="T330" s="60"/>
      <c r="U330" s="60"/>
      <c r="V330" s="60"/>
      <c r="W330" s="60"/>
    </row>
    <row r="331" spans="2:23" x14ac:dyDescent="0.15">
      <c r="B331" s="60"/>
      <c r="C331" s="60"/>
      <c r="D331" s="60"/>
      <c r="E331" s="60"/>
      <c r="F331" s="60"/>
      <c r="G331" s="60"/>
      <c r="H331" s="60"/>
      <c r="I331" s="60"/>
      <c r="J331" s="60"/>
      <c r="K331" s="60"/>
      <c r="L331" s="60"/>
      <c r="M331" s="60"/>
      <c r="N331" s="60"/>
      <c r="O331" s="60"/>
      <c r="P331" s="60"/>
      <c r="Q331" s="60"/>
      <c r="R331" s="60"/>
      <c r="S331" s="60"/>
      <c r="T331" s="60"/>
      <c r="U331" s="60"/>
      <c r="V331" s="60"/>
      <c r="W331" s="60"/>
    </row>
    <row r="332" spans="2:23" x14ac:dyDescent="0.15">
      <c r="B332" s="60"/>
      <c r="C332" s="60"/>
      <c r="D332" s="60"/>
      <c r="E332" s="60"/>
      <c r="F332" s="60"/>
      <c r="G332" s="60"/>
      <c r="H332" s="60"/>
      <c r="I332" s="60"/>
      <c r="J332" s="60"/>
      <c r="K332" s="60"/>
      <c r="L332" s="60"/>
      <c r="M332" s="60"/>
      <c r="N332" s="60"/>
      <c r="O332" s="60"/>
      <c r="P332" s="60"/>
      <c r="Q332" s="60"/>
      <c r="R332" s="60"/>
      <c r="S332" s="60"/>
      <c r="T332" s="60"/>
      <c r="U332" s="60"/>
      <c r="V332" s="60"/>
      <c r="W332" s="60"/>
    </row>
    <row r="333" spans="2:23" x14ac:dyDescent="0.15">
      <c r="B333" s="60"/>
      <c r="C333" s="60"/>
      <c r="D333" s="60"/>
      <c r="E333" s="60"/>
      <c r="F333" s="60"/>
      <c r="G333" s="60"/>
      <c r="H333" s="60"/>
      <c r="I333" s="60"/>
      <c r="J333" s="60"/>
      <c r="K333" s="60"/>
      <c r="L333" s="60"/>
      <c r="M333" s="60"/>
      <c r="N333" s="60"/>
      <c r="O333" s="60"/>
      <c r="P333" s="60"/>
      <c r="Q333" s="60"/>
      <c r="R333" s="60"/>
      <c r="S333" s="60"/>
      <c r="T333" s="60"/>
      <c r="U333" s="60"/>
      <c r="V333" s="60"/>
      <c r="W333" s="60"/>
    </row>
    <row r="334" spans="2:23" x14ac:dyDescent="0.15">
      <c r="B334" s="60"/>
      <c r="C334" s="60"/>
      <c r="D334" s="60"/>
      <c r="E334" s="60"/>
      <c r="F334" s="60"/>
      <c r="G334" s="60"/>
      <c r="H334" s="60"/>
      <c r="I334" s="60"/>
      <c r="J334" s="60"/>
      <c r="K334" s="60"/>
      <c r="L334" s="60"/>
      <c r="M334" s="60"/>
      <c r="N334" s="60"/>
      <c r="O334" s="60"/>
      <c r="P334" s="60"/>
      <c r="Q334" s="60"/>
      <c r="R334" s="60"/>
      <c r="S334" s="60"/>
      <c r="T334" s="60"/>
      <c r="U334" s="60"/>
      <c r="V334" s="60"/>
      <c r="W334" s="60"/>
    </row>
    <row r="335" spans="2:23" x14ac:dyDescent="0.15">
      <c r="B335" s="60"/>
      <c r="C335" s="60"/>
      <c r="D335" s="60"/>
      <c r="E335" s="60"/>
      <c r="F335" s="60"/>
      <c r="G335" s="60"/>
      <c r="H335" s="60"/>
      <c r="I335" s="60"/>
      <c r="J335" s="60"/>
      <c r="K335" s="60"/>
      <c r="L335" s="60"/>
      <c r="M335" s="60"/>
      <c r="N335" s="60"/>
      <c r="O335" s="60"/>
      <c r="P335" s="60"/>
      <c r="Q335" s="60"/>
      <c r="R335" s="60"/>
      <c r="S335" s="60"/>
      <c r="T335" s="60"/>
      <c r="U335" s="60"/>
      <c r="V335" s="60"/>
      <c r="W335" s="60"/>
    </row>
    <row r="336" spans="2:23" x14ac:dyDescent="0.15">
      <c r="B336" s="60"/>
      <c r="C336" s="60"/>
      <c r="D336" s="60"/>
      <c r="E336" s="60"/>
      <c r="F336" s="60"/>
      <c r="G336" s="60"/>
      <c r="H336" s="60"/>
      <c r="I336" s="60"/>
      <c r="J336" s="60"/>
      <c r="K336" s="60"/>
      <c r="L336" s="60"/>
      <c r="M336" s="60"/>
      <c r="N336" s="60"/>
      <c r="O336" s="60"/>
      <c r="P336" s="60"/>
      <c r="Q336" s="60"/>
      <c r="R336" s="60"/>
      <c r="S336" s="60"/>
      <c r="T336" s="60"/>
      <c r="U336" s="60"/>
      <c r="V336" s="60"/>
      <c r="W336" s="60"/>
    </row>
    <row r="337" spans="2:23" x14ac:dyDescent="0.15">
      <c r="B337" s="60"/>
      <c r="C337" s="60"/>
      <c r="D337" s="60"/>
      <c r="E337" s="60"/>
      <c r="F337" s="60"/>
      <c r="G337" s="60"/>
      <c r="H337" s="60"/>
      <c r="I337" s="60"/>
      <c r="J337" s="60"/>
      <c r="K337" s="60"/>
      <c r="L337" s="60"/>
      <c r="M337" s="60"/>
      <c r="N337" s="60"/>
      <c r="O337" s="60"/>
      <c r="P337" s="60"/>
      <c r="Q337" s="60"/>
      <c r="R337" s="60"/>
      <c r="S337" s="60"/>
      <c r="T337" s="60"/>
      <c r="U337" s="60"/>
      <c r="V337" s="60"/>
      <c r="W337" s="60"/>
    </row>
    <row r="338" spans="2:23" x14ac:dyDescent="0.15">
      <c r="B338" s="60"/>
      <c r="C338" s="60"/>
      <c r="D338" s="60"/>
      <c r="E338" s="60"/>
      <c r="F338" s="60"/>
      <c r="G338" s="60"/>
      <c r="H338" s="60"/>
      <c r="I338" s="60"/>
      <c r="J338" s="60"/>
      <c r="K338" s="60"/>
      <c r="L338" s="60"/>
      <c r="M338" s="60"/>
      <c r="N338" s="60"/>
      <c r="O338" s="60"/>
      <c r="P338" s="60"/>
      <c r="Q338" s="60"/>
      <c r="R338" s="60"/>
      <c r="S338" s="60"/>
      <c r="T338" s="60"/>
      <c r="U338" s="60"/>
      <c r="V338" s="60"/>
      <c r="W338" s="60"/>
    </row>
    <row r="339" spans="2:23" x14ac:dyDescent="0.15">
      <c r="B339" s="60"/>
      <c r="C339" s="60"/>
      <c r="D339" s="60"/>
      <c r="E339" s="60"/>
      <c r="F339" s="60"/>
      <c r="G339" s="60"/>
      <c r="H339" s="60"/>
      <c r="I339" s="60"/>
      <c r="J339" s="60"/>
      <c r="K339" s="60"/>
      <c r="L339" s="60"/>
      <c r="M339" s="60"/>
      <c r="N339" s="60"/>
      <c r="O339" s="60"/>
      <c r="P339" s="60"/>
      <c r="Q339" s="60"/>
      <c r="R339" s="60"/>
      <c r="S339" s="60"/>
      <c r="T339" s="60"/>
      <c r="U339" s="60"/>
      <c r="V339" s="60"/>
      <c r="W339" s="60"/>
    </row>
    <row r="340" spans="2:23" x14ac:dyDescent="0.15">
      <c r="B340" s="60"/>
      <c r="C340" s="60"/>
      <c r="D340" s="60"/>
      <c r="E340" s="60"/>
      <c r="F340" s="60"/>
      <c r="G340" s="60"/>
      <c r="H340" s="60"/>
      <c r="I340" s="60"/>
      <c r="J340" s="60"/>
      <c r="K340" s="60"/>
      <c r="L340" s="60"/>
      <c r="M340" s="60"/>
      <c r="N340" s="60"/>
      <c r="O340" s="60"/>
      <c r="P340" s="60"/>
      <c r="Q340" s="60"/>
      <c r="R340" s="60"/>
      <c r="S340" s="60"/>
      <c r="T340" s="60"/>
      <c r="U340" s="60"/>
      <c r="V340" s="60"/>
      <c r="W340" s="60"/>
    </row>
    <row r="341" spans="2:23" x14ac:dyDescent="0.15">
      <c r="B341" s="60"/>
      <c r="C341" s="60"/>
      <c r="D341" s="60"/>
      <c r="E341" s="60"/>
      <c r="F341" s="60"/>
      <c r="G341" s="60"/>
      <c r="H341" s="60"/>
      <c r="I341" s="60"/>
      <c r="J341" s="60"/>
      <c r="K341" s="60"/>
      <c r="L341" s="60"/>
      <c r="M341" s="60"/>
      <c r="N341" s="60"/>
      <c r="O341" s="60"/>
      <c r="P341" s="60"/>
      <c r="Q341" s="60"/>
      <c r="R341" s="60"/>
      <c r="S341" s="60"/>
      <c r="T341" s="60"/>
      <c r="U341" s="60"/>
      <c r="V341" s="60"/>
      <c r="W341" s="60"/>
    </row>
    <row r="342" spans="2:23" x14ac:dyDescent="0.15">
      <c r="B342" s="60"/>
      <c r="C342" s="60"/>
      <c r="D342" s="60"/>
      <c r="E342" s="60"/>
      <c r="F342" s="60"/>
      <c r="G342" s="60"/>
      <c r="H342" s="60"/>
      <c r="I342" s="60"/>
      <c r="J342" s="60"/>
      <c r="K342" s="60"/>
      <c r="L342" s="60"/>
      <c r="M342" s="60"/>
      <c r="N342" s="60"/>
      <c r="O342" s="60"/>
      <c r="P342" s="60"/>
      <c r="Q342" s="60"/>
      <c r="R342" s="60"/>
      <c r="S342" s="60"/>
      <c r="T342" s="60"/>
      <c r="U342" s="60"/>
      <c r="V342" s="60"/>
      <c r="W342" s="60"/>
    </row>
  </sheetData>
  <mergeCells count="178">
    <mergeCell ref="B5:T5"/>
    <mergeCell ref="B7:G7"/>
    <mergeCell ref="H7:J7"/>
    <mergeCell ref="B8:G8"/>
    <mergeCell ref="H8:J8"/>
    <mergeCell ref="B10:L10"/>
    <mergeCell ref="M10:T10"/>
    <mergeCell ref="B11:B12"/>
    <mergeCell ref="C11:J12"/>
    <mergeCell ref="K11:R11"/>
    <mergeCell ref="S11:S12"/>
    <mergeCell ref="T11:T12"/>
    <mergeCell ref="B305:B308"/>
    <mergeCell ref="C305:J308"/>
    <mergeCell ref="B13:B16"/>
    <mergeCell ref="C13:J16"/>
    <mergeCell ref="B17:B20"/>
    <mergeCell ref="B33:B36"/>
    <mergeCell ref="C33:J36"/>
    <mergeCell ref="B37:B40"/>
    <mergeCell ref="C37:J40"/>
    <mergeCell ref="B41:B44"/>
    <mergeCell ref="C41:J44"/>
    <mergeCell ref="C17:J20"/>
    <mergeCell ref="B21:B24"/>
    <mergeCell ref="C21:J24"/>
    <mergeCell ref="B25:B28"/>
    <mergeCell ref="C25:J28"/>
    <mergeCell ref="B29:B32"/>
    <mergeCell ref="C29:J32"/>
    <mergeCell ref="B57:B60"/>
    <mergeCell ref="C57:J60"/>
    <mergeCell ref="B61:B64"/>
    <mergeCell ref="C61:J64"/>
    <mergeCell ref="B65:B68"/>
    <mergeCell ref="C65:J68"/>
    <mergeCell ref="B45:B48"/>
    <mergeCell ref="C45:J48"/>
    <mergeCell ref="B49:B52"/>
    <mergeCell ref="C49:J52"/>
    <mergeCell ref="B53:B56"/>
    <mergeCell ref="C53:J56"/>
    <mergeCell ref="B81:B84"/>
    <mergeCell ref="C81:J84"/>
    <mergeCell ref="B85:B88"/>
    <mergeCell ref="C85:J88"/>
    <mergeCell ref="B89:B92"/>
    <mergeCell ref="C89:J92"/>
    <mergeCell ref="B69:B72"/>
    <mergeCell ref="C69:J72"/>
    <mergeCell ref="B73:B76"/>
    <mergeCell ref="C73:J76"/>
    <mergeCell ref="B77:B80"/>
    <mergeCell ref="C77:J80"/>
    <mergeCell ref="B105:B108"/>
    <mergeCell ref="C105:J108"/>
    <mergeCell ref="B109:B112"/>
    <mergeCell ref="C109:J112"/>
    <mergeCell ref="B113:B116"/>
    <mergeCell ref="C113:J116"/>
    <mergeCell ref="B93:B96"/>
    <mergeCell ref="C93:J96"/>
    <mergeCell ref="B97:B100"/>
    <mergeCell ref="C97:J100"/>
    <mergeCell ref="B101:B104"/>
    <mergeCell ref="C101:J104"/>
    <mergeCell ref="B129:B132"/>
    <mergeCell ref="C129:J132"/>
    <mergeCell ref="B133:B136"/>
    <mergeCell ref="C133:J136"/>
    <mergeCell ref="B137:B140"/>
    <mergeCell ref="C137:J140"/>
    <mergeCell ref="B117:B120"/>
    <mergeCell ref="C117:J120"/>
    <mergeCell ref="B121:B124"/>
    <mergeCell ref="C121:J124"/>
    <mergeCell ref="B125:B128"/>
    <mergeCell ref="C125:J128"/>
    <mergeCell ref="B153:B156"/>
    <mergeCell ref="C153:J156"/>
    <mergeCell ref="B157:B160"/>
    <mergeCell ref="C157:J160"/>
    <mergeCell ref="B161:B164"/>
    <mergeCell ref="C161:J164"/>
    <mergeCell ref="B141:B144"/>
    <mergeCell ref="C141:J144"/>
    <mergeCell ref="B145:B148"/>
    <mergeCell ref="C145:J148"/>
    <mergeCell ref="B149:B152"/>
    <mergeCell ref="C149:J152"/>
    <mergeCell ref="B177:B180"/>
    <mergeCell ref="C177:J180"/>
    <mergeCell ref="B181:B184"/>
    <mergeCell ref="C181:J184"/>
    <mergeCell ref="B185:B188"/>
    <mergeCell ref="C185:J188"/>
    <mergeCell ref="B165:B168"/>
    <mergeCell ref="C165:J168"/>
    <mergeCell ref="B169:B172"/>
    <mergeCell ref="C169:J172"/>
    <mergeCell ref="B173:B176"/>
    <mergeCell ref="C173:J176"/>
    <mergeCell ref="B201:B204"/>
    <mergeCell ref="C201:J204"/>
    <mergeCell ref="B205:B208"/>
    <mergeCell ref="C205:J208"/>
    <mergeCell ref="B209:B212"/>
    <mergeCell ref="C209:J212"/>
    <mergeCell ref="B189:B192"/>
    <mergeCell ref="C189:J192"/>
    <mergeCell ref="B193:B196"/>
    <mergeCell ref="C193:J196"/>
    <mergeCell ref="B197:B200"/>
    <mergeCell ref="C197:J200"/>
    <mergeCell ref="B225:B228"/>
    <mergeCell ref="C225:J228"/>
    <mergeCell ref="B229:B232"/>
    <mergeCell ref="C229:J232"/>
    <mergeCell ref="B233:B236"/>
    <mergeCell ref="C233:J236"/>
    <mergeCell ref="B213:B216"/>
    <mergeCell ref="C213:J216"/>
    <mergeCell ref="B217:B220"/>
    <mergeCell ref="C217:J220"/>
    <mergeCell ref="B221:B224"/>
    <mergeCell ref="C221:J224"/>
    <mergeCell ref="B249:B252"/>
    <mergeCell ref="C249:J252"/>
    <mergeCell ref="B253:B256"/>
    <mergeCell ref="C253:J256"/>
    <mergeCell ref="B257:B260"/>
    <mergeCell ref="C257:J260"/>
    <mergeCell ref="B237:B240"/>
    <mergeCell ref="C237:J240"/>
    <mergeCell ref="B241:B244"/>
    <mergeCell ref="C241:J244"/>
    <mergeCell ref="B245:B248"/>
    <mergeCell ref="C245:J248"/>
    <mergeCell ref="U11:V11"/>
    <mergeCell ref="V12:W12"/>
    <mergeCell ref="B297:B300"/>
    <mergeCell ref="C297:J300"/>
    <mergeCell ref="B301:B304"/>
    <mergeCell ref="C301:J304"/>
    <mergeCell ref="B285:B288"/>
    <mergeCell ref="C285:J288"/>
    <mergeCell ref="B289:B292"/>
    <mergeCell ref="C289:J292"/>
    <mergeCell ref="B293:B296"/>
    <mergeCell ref="C293:J296"/>
    <mergeCell ref="B273:B276"/>
    <mergeCell ref="C273:J276"/>
    <mergeCell ref="B277:B280"/>
    <mergeCell ref="C277:J280"/>
    <mergeCell ref="B281:B284"/>
    <mergeCell ref="C281:J284"/>
    <mergeCell ref="B261:B264"/>
    <mergeCell ref="C261:J264"/>
    <mergeCell ref="B265:B268"/>
    <mergeCell ref="C265:J268"/>
    <mergeCell ref="B269:B272"/>
    <mergeCell ref="C269:J272"/>
    <mergeCell ref="B333:P337"/>
    <mergeCell ref="Q333:W337"/>
    <mergeCell ref="B322:P326"/>
    <mergeCell ref="Q322:W326"/>
    <mergeCell ref="B338:P342"/>
    <mergeCell ref="Q338:W342"/>
    <mergeCell ref="B311:P311"/>
    <mergeCell ref="Q311:W311"/>
    <mergeCell ref="B312:P316"/>
    <mergeCell ref="Q312:W316"/>
    <mergeCell ref="B317:P321"/>
    <mergeCell ref="Q317:W321"/>
    <mergeCell ref="B327:P327"/>
    <mergeCell ref="Q327:W327"/>
    <mergeCell ref="B328:P332"/>
    <mergeCell ref="Q328:W332"/>
  </mergeCells>
  <phoneticPr fontId="4"/>
  <conditionalFormatting sqref="K14:R14">
    <cfRule type="top10" dxfId="363" priority="981" rank="1"/>
  </conditionalFormatting>
  <conditionalFormatting sqref="K15:T16">
    <cfRule type="top10" dxfId="362" priority="980" rank="1"/>
  </conditionalFormatting>
  <conditionalFormatting sqref="K15:T15">
    <cfRule type="top10" dxfId="361" priority="979" rank="1"/>
  </conditionalFormatting>
  <conditionalFormatting sqref="K18:R18">
    <cfRule type="top10" dxfId="360" priority="961" rank="1"/>
  </conditionalFormatting>
  <conditionalFormatting sqref="K19:T20">
    <cfRule type="top10" dxfId="359" priority="960" rank="1"/>
  </conditionalFormatting>
  <conditionalFormatting sqref="K19:T19">
    <cfRule type="top10" dxfId="358" priority="959" rank="1"/>
  </conditionalFormatting>
  <conditionalFormatting sqref="K22:R22">
    <cfRule type="top10" dxfId="357" priority="958" rank="1"/>
  </conditionalFormatting>
  <conditionalFormatting sqref="K23:T24">
    <cfRule type="top10" dxfId="356" priority="957" rank="1"/>
  </conditionalFormatting>
  <conditionalFormatting sqref="K23:T23">
    <cfRule type="top10" dxfId="355" priority="956" rank="1"/>
  </conditionalFormatting>
  <conditionalFormatting sqref="K26:R26">
    <cfRule type="top10" dxfId="354" priority="955" rank="1"/>
  </conditionalFormatting>
  <conditionalFormatting sqref="K27:T27">
    <cfRule type="top10" dxfId="353" priority="954" rank="1"/>
  </conditionalFormatting>
  <conditionalFormatting sqref="K27:T27">
    <cfRule type="top10" dxfId="352" priority="953" rank="1"/>
  </conditionalFormatting>
  <conditionalFormatting sqref="K30:R30">
    <cfRule type="top10" dxfId="351" priority="952" rank="1"/>
  </conditionalFormatting>
  <conditionalFormatting sqref="K31:T32">
    <cfRule type="top10" dxfId="350" priority="951" rank="1"/>
  </conditionalFormatting>
  <conditionalFormatting sqref="K31:T31">
    <cfRule type="top10" dxfId="349" priority="950" rank="1"/>
  </conditionalFormatting>
  <conditionalFormatting sqref="K34:R34">
    <cfRule type="top10" dxfId="348" priority="949" rank="1"/>
  </conditionalFormatting>
  <conditionalFormatting sqref="K35:T36">
    <cfRule type="top10" dxfId="347" priority="948" rank="1"/>
  </conditionalFormatting>
  <conditionalFormatting sqref="K35:T35">
    <cfRule type="top10" dxfId="346" priority="947" rank="1"/>
  </conditionalFormatting>
  <conditionalFormatting sqref="K39:T40">
    <cfRule type="top10" dxfId="344" priority="945" rank="1"/>
  </conditionalFormatting>
  <conditionalFormatting sqref="K39:T39">
    <cfRule type="top10" dxfId="343" priority="944" rank="1"/>
  </conditionalFormatting>
  <conditionalFormatting sqref="K43:T44">
    <cfRule type="top10" dxfId="341" priority="942" rank="1"/>
  </conditionalFormatting>
  <conditionalFormatting sqref="K43:T43">
    <cfRule type="top10" dxfId="340" priority="941" rank="1"/>
  </conditionalFormatting>
  <conditionalFormatting sqref="K47:T48">
    <cfRule type="top10" dxfId="338" priority="939" rank="1"/>
  </conditionalFormatting>
  <conditionalFormatting sqref="K47:T47">
    <cfRule type="top10" dxfId="337" priority="938" rank="1"/>
  </conditionalFormatting>
  <conditionalFormatting sqref="K51:T52">
    <cfRule type="top10" dxfId="335" priority="936" rank="1"/>
  </conditionalFormatting>
  <conditionalFormatting sqref="K51:T51">
    <cfRule type="top10" dxfId="334" priority="935" rank="1"/>
  </conditionalFormatting>
  <conditionalFormatting sqref="K55:T55">
    <cfRule type="top10" dxfId="332" priority="933" rank="1"/>
  </conditionalFormatting>
  <conditionalFormatting sqref="K55:T55">
    <cfRule type="top10" dxfId="331" priority="932" rank="1"/>
  </conditionalFormatting>
  <conditionalFormatting sqref="K59:T59">
    <cfRule type="top10" dxfId="329" priority="930" rank="1"/>
  </conditionalFormatting>
  <conditionalFormatting sqref="K59:T59">
    <cfRule type="top10" dxfId="328" priority="929" rank="1"/>
  </conditionalFormatting>
  <conditionalFormatting sqref="K63:T63">
    <cfRule type="top10" dxfId="326" priority="927" rank="1"/>
  </conditionalFormatting>
  <conditionalFormatting sqref="K63:T63">
    <cfRule type="top10" dxfId="325" priority="926" rank="1"/>
  </conditionalFormatting>
  <conditionalFormatting sqref="K67:T67">
    <cfRule type="top10" dxfId="323" priority="924" rank="1"/>
  </conditionalFormatting>
  <conditionalFormatting sqref="K67:T67">
    <cfRule type="top10" dxfId="322" priority="923" rank="1"/>
  </conditionalFormatting>
  <conditionalFormatting sqref="K71:T71">
    <cfRule type="top10" dxfId="320" priority="921" rank="1"/>
  </conditionalFormatting>
  <conditionalFormatting sqref="K71:T71">
    <cfRule type="top10" dxfId="319" priority="920" rank="1"/>
  </conditionalFormatting>
  <conditionalFormatting sqref="K56:T56">
    <cfRule type="top10" dxfId="318" priority="919" rank="1"/>
  </conditionalFormatting>
  <conditionalFormatting sqref="K60:T60">
    <cfRule type="top10" dxfId="317" priority="918" rank="1"/>
  </conditionalFormatting>
  <conditionalFormatting sqref="K64:T64">
    <cfRule type="top10" dxfId="316" priority="917" rank="1"/>
  </conditionalFormatting>
  <conditionalFormatting sqref="K68:T68">
    <cfRule type="top10" dxfId="315" priority="916" rank="1"/>
  </conditionalFormatting>
  <conditionalFormatting sqref="K72:T72">
    <cfRule type="top10" dxfId="314" priority="915" rank="1"/>
  </conditionalFormatting>
  <conditionalFormatting sqref="K75:T76">
    <cfRule type="top10" dxfId="312" priority="913" rank="1"/>
  </conditionalFormatting>
  <conditionalFormatting sqref="K75:T75">
    <cfRule type="top10" dxfId="311" priority="912" rank="1"/>
  </conditionalFormatting>
  <conditionalFormatting sqref="K79:T79">
    <cfRule type="top10" dxfId="309" priority="910" rank="1"/>
  </conditionalFormatting>
  <conditionalFormatting sqref="K79:T79">
    <cfRule type="top10" dxfId="308" priority="909" rank="1"/>
  </conditionalFormatting>
  <conditionalFormatting sqref="K83:T83">
    <cfRule type="top10" dxfId="306" priority="907" rank="1"/>
  </conditionalFormatting>
  <conditionalFormatting sqref="K83:T83">
    <cfRule type="top10" dxfId="305" priority="906" rank="1"/>
  </conditionalFormatting>
  <conditionalFormatting sqref="K87:T87">
    <cfRule type="top10" dxfId="303" priority="904" rank="1"/>
  </conditionalFormatting>
  <conditionalFormatting sqref="K87:T87">
    <cfRule type="top10" dxfId="302" priority="903" rank="1"/>
  </conditionalFormatting>
  <conditionalFormatting sqref="K91:T91">
    <cfRule type="top10" dxfId="300" priority="901" rank="1"/>
  </conditionalFormatting>
  <conditionalFormatting sqref="K91:T91">
    <cfRule type="top10" dxfId="299" priority="900" rank="1"/>
  </conditionalFormatting>
  <conditionalFormatting sqref="K95:T95">
    <cfRule type="top10" dxfId="297" priority="898" rank="1"/>
  </conditionalFormatting>
  <conditionalFormatting sqref="K95:T95">
    <cfRule type="top10" dxfId="296" priority="897" rank="1"/>
  </conditionalFormatting>
  <conditionalFormatting sqref="K80:T80">
    <cfRule type="top10" dxfId="295" priority="896" rank="1"/>
  </conditionalFormatting>
  <conditionalFormatting sqref="K84:T84">
    <cfRule type="top10" dxfId="294" priority="895" rank="1"/>
  </conditionalFormatting>
  <conditionalFormatting sqref="K88:T88">
    <cfRule type="top10" dxfId="293" priority="894" rank="1"/>
  </conditionalFormatting>
  <conditionalFormatting sqref="K92:T92">
    <cfRule type="top10" dxfId="292" priority="893" rank="1"/>
  </conditionalFormatting>
  <conditionalFormatting sqref="K96:T96">
    <cfRule type="top10" dxfId="291" priority="892" rank="1"/>
  </conditionalFormatting>
  <conditionalFormatting sqref="K99:T99">
    <cfRule type="top10" dxfId="289" priority="890" rank="1"/>
  </conditionalFormatting>
  <conditionalFormatting sqref="K99:T99">
    <cfRule type="top10" dxfId="288" priority="889" rank="1"/>
  </conditionalFormatting>
  <conditionalFormatting sqref="K103:T103">
    <cfRule type="top10" dxfId="286" priority="887" rank="1"/>
  </conditionalFormatting>
  <conditionalFormatting sqref="K103:T103">
    <cfRule type="top10" dxfId="285" priority="886" rank="1"/>
  </conditionalFormatting>
  <conditionalFormatting sqref="K107:T107">
    <cfRule type="top10" dxfId="283" priority="884" rank="1"/>
  </conditionalFormatting>
  <conditionalFormatting sqref="K107:T107">
    <cfRule type="top10" dxfId="282" priority="883" rank="1"/>
  </conditionalFormatting>
  <conditionalFormatting sqref="K111:T111">
    <cfRule type="top10" dxfId="280" priority="881" rank="1"/>
  </conditionalFormatting>
  <conditionalFormatting sqref="K111:T111">
    <cfRule type="top10" dxfId="279" priority="880" rank="1"/>
  </conditionalFormatting>
  <conditionalFormatting sqref="K115:T115">
    <cfRule type="top10" dxfId="277" priority="878" rank="1"/>
  </conditionalFormatting>
  <conditionalFormatting sqref="K115:T115">
    <cfRule type="top10" dxfId="276" priority="877" rank="1"/>
  </conditionalFormatting>
  <conditionalFormatting sqref="K119:T119">
    <cfRule type="top10" dxfId="274" priority="875" rank="1"/>
  </conditionalFormatting>
  <conditionalFormatting sqref="K119:T119">
    <cfRule type="top10" dxfId="273" priority="874" rank="1"/>
  </conditionalFormatting>
  <conditionalFormatting sqref="K104:T104">
    <cfRule type="top10" dxfId="272" priority="873" rank="1"/>
  </conditionalFormatting>
  <conditionalFormatting sqref="K108:T108">
    <cfRule type="top10" dxfId="271" priority="872" rank="1"/>
  </conditionalFormatting>
  <conditionalFormatting sqref="K112:T112">
    <cfRule type="top10" dxfId="270" priority="871" rank="1"/>
  </conditionalFormatting>
  <conditionalFormatting sqref="K116:T116">
    <cfRule type="top10" dxfId="269" priority="870" rank="1"/>
  </conditionalFormatting>
  <conditionalFormatting sqref="K120:T120">
    <cfRule type="top10" dxfId="268" priority="869" rank="1"/>
  </conditionalFormatting>
  <conditionalFormatting sqref="K100:T100">
    <cfRule type="top10" dxfId="267" priority="868" rank="1"/>
  </conditionalFormatting>
  <conditionalFormatting sqref="K123:T123">
    <cfRule type="top10" dxfId="265" priority="866" rank="1"/>
  </conditionalFormatting>
  <conditionalFormatting sqref="K123:T123">
    <cfRule type="top10" dxfId="264" priority="865" rank="1"/>
  </conditionalFormatting>
  <conditionalFormatting sqref="K127:T127">
    <cfRule type="top10" dxfId="262" priority="863" rank="1"/>
  </conditionalFormatting>
  <conditionalFormatting sqref="K127:T127">
    <cfRule type="top10" dxfId="261" priority="862" rank="1"/>
  </conditionalFormatting>
  <conditionalFormatting sqref="K124:T124">
    <cfRule type="top10" dxfId="260" priority="861" rank="1"/>
  </conditionalFormatting>
  <conditionalFormatting sqref="K128:T128">
    <cfRule type="top10" dxfId="259" priority="860" rank="1"/>
  </conditionalFormatting>
  <conditionalFormatting sqref="K131:T131">
    <cfRule type="top10" dxfId="257" priority="858" rank="1"/>
  </conditionalFormatting>
  <conditionalFormatting sqref="K131:T131">
    <cfRule type="top10" dxfId="256" priority="857" rank="1"/>
  </conditionalFormatting>
  <conditionalFormatting sqref="K135:T135">
    <cfRule type="top10" dxfId="254" priority="855" rank="1"/>
  </conditionalFormatting>
  <conditionalFormatting sqref="K135:T135">
    <cfRule type="top10" dxfId="253" priority="854" rank="1"/>
  </conditionalFormatting>
  <conditionalFormatting sqref="K132:T132">
    <cfRule type="top10" dxfId="252" priority="853" rank="1"/>
  </conditionalFormatting>
  <conditionalFormatting sqref="K136:T136">
    <cfRule type="top10" dxfId="251" priority="852" rank="1"/>
  </conditionalFormatting>
  <conditionalFormatting sqref="K139:T139">
    <cfRule type="top10" dxfId="249" priority="850" rank="1"/>
  </conditionalFormatting>
  <conditionalFormatting sqref="K139:T139">
    <cfRule type="top10" dxfId="248" priority="849" rank="1"/>
  </conditionalFormatting>
  <conditionalFormatting sqref="K143:T143">
    <cfRule type="top10" dxfId="246" priority="847" rank="1"/>
  </conditionalFormatting>
  <conditionalFormatting sqref="K143:T143">
    <cfRule type="top10" dxfId="245" priority="846" rank="1"/>
  </conditionalFormatting>
  <conditionalFormatting sqref="K140:T140">
    <cfRule type="top10" dxfId="244" priority="845" rank="1"/>
  </conditionalFormatting>
  <conditionalFormatting sqref="K144:T144">
    <cfRule type="top10" dxfId="243" priority="844" rank="1"/>
  </conditionalFormatting>
  <conditionalFormatting sqref="K147:T147">
    <cfRule type="top10" dxfId="241" priority="842" rank="1"/>
  </conditionalFormatting>
  <conditionalFormatting sqref="K147:T147">
    <cfRule type="top10" dxfId="240" priority="841" rank="1"/>
  </conditionalFormatting>
  <conditionalFormatting sqref="K151:T151">
    <cfRule type="top10" dxfId="238" priority="839" rank="1"/>
  </conditionalFormatting>
  <conditionalFormatting sqref="K151:T151">
    <cfRule type="top10" dxfId="237" priority="838" rank="1"/>
  </conditionalFormatting>
  <conditionalFormatting sqref="K148:T148">
    <cfRule type="top10" dxfId="236" priority="837" rank="1"/>
  </conditionalFormatting>
  <conditionalFormatting sqref="K152:T152">
    <cfRule type="top10" dxfId="235" priority="836" rank="1"/>
  </conditionalFormatting>
  <conditionalFormatting sqref="K155:T155">
    <cfRule type="top10" dxfId="233" priority="834" rank="1"/>
  </conditionalFormatting>
  <conditionalFormatting sqref="K155:T155">
    <cfRule type="top10" dxfId="232" priority="833" rank="1"/>
  </conditionalFormatting>
  <conditionalFormatting sqref="K159:T159">
    <cfRule type="top10" dxfId="230" priority="831" rank="1"/>
  </conditionalFormatting>
  <conditionalFormatting sqref="K159:T159">
    <cfRule type="top10" dxfId="229" priority="830" rank="1"/>
  </conditionalFormatting>
  <conditionalFormatting sqref="K156:T156">
    <cfRule type="top10" dxfId="228" priority="829" rank="1"/>
  </conditionalFormatting>
  <conditionalFormatting sqref="K160:T160">
    <cfRule type="top10" dxfId="227" priority="828" rank="1"/>
  </conditionalFormatting>
  <conditionalFormatting sqref="K163:T163">
    <cfRule type="top10" dxfId="225" priority="826" rank="1"/>
  </conditionalFormatting>
  <conditionalFormatting sqref="K163:T163">
    <cfRule type="top10" dxfId="224" priority="825" rank="1"/>
  </conditionalFormatting>
  <conditionalFormatting sqref="K167:T167">
    <cfRule type="top10" dxfId="222" priority="823" rank="1"/>
  </conditionalFormatting>
  <conditionalFormatting sqref="K167:T167">
    <cfRule type="top10" dxfId="221" priority="822" rank="1"/>
  </conditionalFormatting>
  <conditionalFormatting sqref="K164:T164">
    <cfRule type="top10" dxfId="220" priority="821" rank="1"/>
  </conditionalFormatting>
  <conditionalFormatting sqref="K168:T168">
    <cfRule type="top10" dxfId="219" priority="820" rank="1"/>
  </conditionalFormatting>
  <conditionalFormatting sqref="K171:T171">
    <cfRule type="top10" dxfId="217" priority="818" rank="1"/>
  </conditionalFormatting>
  <conditionalFormatting sqref="K171:T171">
    <cfRule type="top10" dxfId="216" priority="817" rank="1"/>
  </conditionalFormatting>
  <conditionalFormatting sqref="K175:T175">
    <cfRule type="top10" dxfId="214" priority="815" rank="1"/>
  </conditionalFormatting>
  <conditionalFormatting sqref="K175:T175">
    <cfRule type="top10" dxfId="213" priority="814" rank="1"/>
  </conditionalFormatting>
  <conditionalFormatting sqref="K172:T172">
    <cfRule type="top10" dxfId="212" priority="813" rank="1"/>
  </conditionalFormatting>
  <conditionalFormatting sqref="K176:T176">
    <cfRule type="top10" dxfId="211" priority="812" rank="1"/>
  </conditionalFormatting>
  <conditionalFormatting sqref="K179:T179">
    <cfRule type="top10" dxfId="209" priority="810" rank="1"/>
  </conditionalFormatting>
  <conditionalFormatting sqref="K179:T179">
    <cfRule type="top10" dxfId="208" priority="809" rank="1"/>
  </conditionalFormatting>
  <conditionalFormatting sqref="K183:T183">
    <cfRule type="top10" dxfId="206" priority="807" rank="1"/>
  </conditionalFormatting>
  <conditionalFormatting sqref="K183:T183">
    <cfRule type="top10" dxfId="205" priority="806" rank="1"/>
  </conditionalFormatting>
  <conditionalFormatting sqref="K180:T180">
    <cfRule type="top10" dxfId="204" priority="805" rank="1"/>
  </conditionalFormatting>
  <conditionalFormatting sqref="K184:T184">
    <cfRule type="top10" dxfId="203" priority="804" rank="1"/>
  </conditionalFormatting>
  <conditionalFormatting sqref="K187:T187">
    <cfRule type="top10" dxfId="201" priority="802" rank="1"/>
  </conditionalFormatting>
  <conditionalFormatting sqref="K187:T187">
    <cfRule type="top10" dxfId="200" priority="801" rank="1"/>
  </conditionalFormatting>
  <conditionalFormatting sqref="K191:T191">
    <cfRule type="top10" dxfId="198" priority="799" rank="1"/>
  </conditionalFormatting>
  <conditionalFormatting sqref="K191:T191">
    <cfRule type="top10" dxfId="197" priority="798" rank="1"/>
  </conditionalFormatting>
  <conditionalFormatting sqref="K188:T188">
    <cfRule type="top10" dxfId="196" priority="797" rank="1"/>
  </conditionalFormatting>
  <conditionalFormatting sqref="K192:T192">
    <cfRule type="top10" dxfId="195" priority="796" rank="1"/>
  </conditionalFormatting>
  <conditionalFormatting sqref="K195:T195">
    <cfRule type="top10" dxfId="193" priority="794" rank="1"/>
  </conditionalFormatting>
  <conditionalFormatting sqref="K195:T195">
    <cfRule type="top10" dxfId="192" priority="793" rank="1"/>
  </conditionalFormatting>
  <conditionalFormatting sqref="K199:T199">
    <cfRule type="top10" dxfId="190" priority="791" rank="1"/>
  </conditionalFormatting>
  <conditionalFormatting sqref="K199:T199">
    <cfRule type="top10" dxfId="189" priority="790" rank="1"/>
  </conditionalFormatting>
  <conditionalFormatting sqref="K196:T196">
    <cfRule type="top10" dxfId="188" priority="789" rank="1"/>
  </conditionalFormatting>
  <conditionalFormatting sqref="K200:T200">
    <cfRule type="top10" dxfId="187" priority="788" rank="1"/>
  </conditionalFormatting>
  <conditionalFormatting sqref="K203:T203">
    <cfRule type="top10" dxfId="185" priority="786" rank="1"/>
  </conditionalFormatting>
  <conditionalFormatting sqref="K203:T203">
    <cfRule type="top10" dxfId="184" priority="785" rank="1"/>
  </conditionalFormatting>
  <conditionalFormatting sqref="K207:T207">
    <cfRule type="top10" dxfId="182" priority="783" rank="1"/>
  </conditionalFormatting>
  <conditionalFormatting sqref="K207:T207">
    <cfRule type="top10" dxfId="181" priority="782" rank="1"/>
  </conditionalFormatting>
  <conditionalFormatting sqref="K204:T204">
    <cfRule type="top10" dxfId="180" priority="781" rank="1"/>
  </conditionalFormatting>
  <conditionalFormatting sqref="K208:T208">
    <cfRule type="top10" dxfId="179" priority="780" rank="1"/>
  </conditionalFormatting>
  <conditionalFormatting sqref="K211:T211">
    <cfRule type="top10" dxfId="177" priority="778" rank="1"/>
  </conditionalFormatting>
  <conditionalFormatting sqref="K211:T211">
    <cfRule type="top10" dxfId="176" priority="777" rank="1"/>
  </conditionalFormatting>
  <conditionalFormatting sqref="K215:T215">
    <cfRule type="top10" dxfId="174" priority="775" rank="1"/>
  </conditionalFormatting>
  <conditionalFormatting sqref="K215:T215">
    <cfRule type="top10" dxfId="173" priority="774" rank="1"/>
  </conditionalFormatting>
  <conditionalFormatting sqref="K212:T212">
    <cfRule type="top10" dxfId="172" priority="773" rank="1"/>
  </conditionalFormatting>
  <conditionalFormatting sqref="K216:T216">
    <cfRule type="top10" dxfId="171" priority="772" rank="1"/>
  </conditionalFormatting>
  <conditionalFormatting sqref="K219:T219">
    <cfRule type="top10" dxfId="169" priority="770" rank="1"/>
  </conditionalFormatting>
  <conditionalFormatting sqref="K219:T219">
    <cfRule type="top10" dxfId="168" priority="769" rank="1"/>
  </conditionalFormatting>
  <conditionalFormatting sqref="K223:T223">
    <cfRule type="top10" dxfId="166" priority="767" rank="1"/>
  </conditionalFormatting>
  <conditionalFormatting sqref="K223:T223">
    <cfRule type="top10" dxfId="165" priority="766" rank="1"/>
  </conditionalFormatting>
  <conditionalFormatting sqref="K220:T220">
    <cfRule type="top10" dxfId="164" priority="765" rank="1"/>
  </conditionalFormatting>
  <conditionalFormatting sqref="K224:T224">
    <cfRule type="top10" dxfId="163" priority="764" rank="1"/>
  </conditionalFormatting>
  <conditionalFormatting sqref="K227:T227">
    <cfRule type="top10" dxfId="161" priority="762" rank="1"/>
  </conditionalFormatting>
  <conditionalFormatting sqref="K227:T227">
    <cfRule type="top10" dxfId="160" priority="761" rank="1"/>
  </conditionalFormatting>
  <conditionalFormatting sqref="K231:T231">
    <cfRule type="top10" dxfId="158" priority="759" rank="1"/>
  </conditionalFormatting>
  <conditionalFormatting sqref="K231:T231">
    <cfRule type="top10" dxfId="157" priority="758" rank="1"/>
  </conditionalFormatting>
  <conditionalFormatting sqref="K228:T228">
    <cfRule type="top10" dxfId="156" priority="757" rank="1"/>
  </conditionalFormatting>
  <conditionalFormatting sqref="K232:T232">
    <cfRule type="top10" dxfId="155" priority="756" rank="1"/>
  </conditionalFormatting>
  <conditionalFormatting sqref="K235:T235">
    <cfRule type="top10" dxfId="153" priority="754" rank="1"/>
  </conditionalFormatting>
  <conditionalFormatting sqref="K235:T235">
    <cfRule type="top10" dxfId="152" priority="753" rank="1"/>
  </conditionalFormatting>
  <conditionalFormatting sqref="K239:T239">
    <cfRule type="top10" dxfId="150" priority="751" rank="1"/>
  </conditionalFormatting>
  <conditionalFormatting sqref="K239:T239">
    <cfRule type="top10" dxfId="149" priority="750" rank="1"/>
  </conditionalFormatting>
  <conditionalFormatting sqref="K236:T236">
    <cfRule type="top10" dxfId="148" priority="749" rank="1"/>
  </conditionalFormatting>
  <conditionalFormatting sqref="K240:T240">
    <cfRule type="top10" dxfId="147" priority="748" rank="1"/>
  </conditionalFormatting>
  <conditionalFormatting sqref="K243:T243">
    <cfRule type="top10" dxfId="145" priority="746" rank="1"/>
  </conditionalFormatting>
  <conditionalFormatting sqref="K243:T243">
    <cfRule type="top10" dxfId="144" priority="745" rank="1"/>
  </conditionalFormatting>
  <conditionalFormatting sqref="K247:T247">
    <cfRule type="top10" dxfId="142" priority="743" rank="1"/>
  </conditionalFormatting>
  <conditionalFormatting sqref="K247:T247">
    <cfRule type="top10" dxfId="141" priority="742" rank="1"/>
  </conditionalFormatting>
  <conditionalFormatting sqref="K244:T244">
    <cfRule type="top10" dxfId="140" priority="741" rank="1"/>
  </conditionalFormatting>
  <conditionalFormatting sqref="K248:T248">
    <cfRule type="top10" dxfId="139" priority="740" rank="1"/>
  </conditionalFormatting>
  <conditionalFormatting sqref="K251:T251">
    <cfRule type="top10" dxfId="137" priority="738" rank="1"/>
  </conditionalFormatting>
  <conditionalFormatting sqref="K251:T251">
    <cfRule type="top10" dxfId="136" priority="737" rank="1"/>
  </conditionalFormatting>
  <conditionalFormatting sqref="K255:T255">
    <cfRule type="top10" dxfId="134" priority="735" rank="1"/>
  </conditionalFormatting>
  <conditionalFormatting sqref="K255:T255">
    <cfRule type="top10" dxfId="133" priority="734" rank="1"/>
  </conditionalFormatting>
  <conditionalFormatting sqref="K252:T252">
    <cfRule type="top10" dxfId="132" priority="733" rank="1"/>
  </conditionalFormatting>
  <conditionalFormatting sqref="K256:T256">
    <cfRule type="top10" dxfId="131" priority="732" rank="1"/>
  </conditionalFormatting>
  <conditionalFormatting sqref="K259:T259">
    <cfRule type="top10" dxfId="129" priority="730" rank="1"/>
  </conditionalFormatting>
  <conditionalFormatting sqref="K259:T259">
    <cfRule type="top10" dxfId="128" priority="729" rank="1"/>
  </conditionalFormatting>
  <conditionalFormatting sqref="K263:T263">
    <cfRule type="top10" dxfId="126" priority="727" rank="1"/>
  </conditionalFormatting>
  <conditionalFormatting sqref="K263:T263">
    <cfRule type="top10" dxfId="125" priority="726" rank="1"/>
  </conditionalFormatting>
  <conditionalFormatting sqref="K260:T260">
    <cfRule type="top10" dxfId="124" priority="725" rank="1"/>
  </conditionalFormatting>
  <conditionalFormatting sqref="K264:T264">
    <cfRule type="top10" dxfId="123" priority="724" rank="1"/>
  </conditionalFormatting>
  <conditionalFormatting sqref="K267:T267">
    <cfRule type="top10" dxfId="121" priority="722" rank="1"/>
  </conditionalFormatting>
  <conditionalFormatting sqref="K267:T267">
    <cfRule type="top10" dxfId="120" priority="721" rank="1"/>
  </conditionalFormatting>
  <conditionalFormatting sqref="K271:T271">
    <cfRule type="top10" dxfId="118" priority="719" rank="1"/>
  </conditionalFormatting>
  <conditionalFormatting sqref="K271:T271">
    <cfRule type="top10" dxfId="117" priority="718" rank="1"/>
  </conditionalFormatting>
  <conditionalFormatting sqref="K268:T268">
    <cfRule type="top10" dxfId="116" priority="717" rank="1"/>
  </conditionalFormatting>
  <conditionalFormatting sqref="K272:T272">
    <cfRule type="top10" dxfId="115" priority="716" rank="1"/>
  </conditionalFormatting>
  <conditionalFormatting sqref="K275:T275">
    <cfRule type="top10" dxfId="113" priority="714" rank="1"/>
  </conditionalFormatting>
  <conditionalFormatting sqref="K275:T275">
    <cfRule type="top10" dxfId="112" priority="713" rank="1"/>
  </conditionalFormatting>
  <conditionalFormatting sqref="K279:T279">
    <cfRule type="top10" dxfId="110" priority="711" rank="1"/>
  </conditionalFormatting>
  <conditionalFormatting sqref="K279:T279">
    <cfRule type="top10" dxfId="109" priority="710" rank="1"/>
  </conditionalFormatting>
  <conditionalFormatting sqref="K276:T276">
    <cfRule type="top10" dxfId="108" priority="709" rank="1"/>
  </conditionalFormatting>
  <conditionalFormatting sqref="K280:T280">
    <cfRule type="top10" dxfId="107" priority="708" rank="1"/>
  </conditionalFormatting>
  <conditionalFormatting sqref="K283:T283">
    <cfRule type="top10" dxfId="105" priority="706" rank="1"/>
  </conditionalFormatting>
  <conditionalFormatting sqref="K283:T283">
    <cfRule type="top10" dxfId="104" priority="705" rank="1"/>
  </conditionalFormatting>
  <conditionalFormatting sqref="K287:T287">
    <cfRule type="top10" dxfId="102" priority="703" rank="1"/>
  </conditionalFormatting>
  <conditionalFormatting sqref="K287:T287">
    <cfRule type="top10" dxfId="101" priority="702" rank="1"/>
  </conditionalFormatting>
  <conditionalFormatting sqref="K284:T284">
    <cfRule type="top10" dxfId="100" priority="701" rank="1"/>
  </conditionalFormatting>
  <conditionalFormatting sqref="K288:T288">
    <cfRule type="top10" dxfId="99" priority="700" rank="1"/>
  </conditionalFormatting>
  <conditionalFormatting sqref="K291:T291">
    <cfRule type="top10" dxfId="97" priority="698" rank="1"/>
  </conditionalFormatting>
  <conditionalFormatting sqref="K291:T291">
    <cfRule type="top10" dxfId="96" priority="697" rank="1"/>
  </conditionalFormatting>
  <conditionalFormatting sqref="K295:T295">
    <cfRule type="top10" dxfId="94" priority="695" rank="1"/>
  </conditionalFormatting>
  <conditionalFormatting sqref="K295:T295">
    <cfRule type="top10" dxfId="93" priority="694" rank="1"/>
  </conditionalFormatting>
  <conditionalFormatting sqref="K292:T292">
    <cfRule type="top10" dxfId="92" priority="693" rank="1"/>
  </conditionalFormatting>
  <conditionalFormatting sqref="K296:T296">
    <cfRule type="top10" dxfId="91" priority="692" rank="1"/>
  </conditionalFormatting>
  <conditionalFormatting sqref="K299:T299">
    <cfRule type="top10" dxfId="89" priority="690" rank="1"/>
  </conditionalFormatting>
  <conditionalFormatting sqref="K299:T299">
    <cfRule type="top10" dxfId="88" priority="689" rank="1"/>
  </conditionalFormatting>
  <conditionalFormatting sqref="K303:T303">
    <cfRule type="top10" dxfId="86" priority="687" rank="1"/>
  </conditionalFormatting>
  <conditionalFormatting sqref="K303:T303">
    <cfRule type="top10" dxfId="85" priority="686" rank="1"/>
  </conditionalFormatting>
  <conditionalFormatting sqref="K300:T300">
    <cfRule type="top10" dxfId="84" priority="685" rank="1"/>
  </conditionalFormatting>
  <conditionalFormatting sqref="K304:T304">
    <cfRule type="top10" dxfId="83" priority="684" rank="1"/>
  </conditionalFormatting>
  <conditionalFormatting sqref="K307:T307">
    <cfRule type="top10" dxfId="81" priority="682" rank="1"/>
  </conditionalFormatting>
  <conditionalFormatting sqref="K307:T307">
    <cfRule type="top10" dxfId="80" priority="681" rank="1"/>
  </conditionalFormatting>
  <conditionalFormatting sqref="K308:T308">
    <cfRule type="top10" dxfId="79" priority="680" rank="1"/>
  </conditionalFormatting>
  <conditionalFormatting sqref="K28:T28">
    <cfRule type="top10" dxfId="78" priority="679" rank="1"/>
  </conditionalFormatting>
  <conditionalFormatting sqref="W14:W15">
    <cfRule type="dataBar" priority="678">
      <dataBar showValue="0">
        <cfvo type="num" val="-25"/>
        <cfvo type="num" val="25"/>
        <color rgb="FF638EC6"/>
      </dataBar>
      <extLst>
        <ext xmlns:x14="http://schemas.microsoft.com/office/spreadsheetml/2009/9/main" uri="{B025F937-C7B1-47D3-B67F-A62EFF666E3E}">
          <x14:id>{A6EBDD03-126F-4E28-B0E7-4709D7C06EA7}</x14:id>
        </ext>
      </extLst>
    </cfRule>
  </conditionalFormatting>
  <conditionalFormatting sqref="W13">
    <cfRule type="dataBar" priority="526">
      <dataBar showValue="0">
        <cfvo type="num" val="-25"/>
        <cfvo type="num" val="25"/>
        <color rgb="FF638EC6"/>
      </dataBar>
      <extLst>
        <ext xmlns:x14="http://schemas.microsoft.com/office/spreadsheetml/2009/9/main" uri="{B025F937-C7B1-47D3-B67F-A62EFF666E3E}">
          <x14:id>{0E581FD7-8FBF-4A56-8C3A-4CD2F67E273C}</x14:id>
        </ext>
      </extLst>
    </cfRule>
  </conditionalFormatting>
  <conditionalFormatting sqref="W16">
    <cfRule type="dataBar" priority="525">
      <dataBar showValue="0">
        <cfvo type="num" val="-25"/>
        <cfvo type="num" val="25"/>
        <color rgb="FF638EC6"/>
      </dataBar>
      <extLst>
        <ext xmlns:x14="http://schemas.microsoft.com/office/spreadsheetml/2009/9/main" uri="{B025F937-C7B1-47D3-B67F-A62EFF666E3E}">
          <x14:id>{7BA23A8A-7286-4EC8-B2A7-EE5BF31789B8}</x14:id>
        </ext>
      </extLst>
    </cfRule>
  </conditionalFormatting>
  <conditionalFormatting sqref="W18:W19">
    <cfRule type="dataBar" priority="287">
      <dataBar showValue="0">
        <cfvo type="num" val="-25"/>
        <cfvo type="num" val="25"/>
        <color rgb="FF638EC6"/>
      </dataBar>
      <extLst>
        <ext xmlns:x14="http://schemas.microsoft.com/office/spreadsheetml/2009/9/main" uri="{B025F937-C7B1-47D3-B67F-A62EFF666E3E}">
          <x14:id>{0EED5640-74F3-4FF6-933A-2C6FB63C0602}</x14:id>
        </ext>
      </extLst>
    </cfRule>
  </conditionalFormatting>
  <conditionalFormatting sqref="W17">
    <cfRule type="dataBar" priority="286">
      <dataBar showValue="0">
        <cfvo type="num" val="-25"/>
        <cfvo type="num" val="25"/>
        <color rgb="FF638EC6"/>
      </dataBar>
      <extLst>
        <ext xmlns:x14="http://schemas.microsoft.com/office/spreadsheetml/2009/9/main" uri="{B025F937-C7B1-47D3-B67F-A62EFF666E3E}">
          <x14:id>{FB0B3F9C-B571-4E33-9A7A-B3197EDECC88}</x14:id>
        </ext>
      </extLst>
    </cfRule>
  </conditionalFormatting>
  <conditionalFormatting sqref="W20">
    <cfRule type="dataBar" priority="285">
      <dataBar showValue="0">
        <cfvo type="num" val="-25"/>
        <cfvo type="num" val="25"/>
        <color rgb="FF638EC6"/>
      </dataBar>
      <extLst>
        <ext xmlns:x14="http://schemas.microsoft.com/office/spreadsheetml/2009/9/main" uri="{B025F937-C7B1-47D3-B67F-A62EFF666E3E}">
          <x14:id>{5679A63C-74BF-485E-B380-5947710264EF}</x14:id>
        </ext>
      </extLst>
    </cfRule>
  </conditionalFormatting>
  <conditionalFormatting sqref="W22:W23">
    <cfRule type="dataBar" priority="284">
      <dataBar showValue="0">
        <cfvo type="num" val="-25"/>
        <cfvo type="num" val="25"/>
        <color rgb="FF638EC6"/>
      </dataBar>
      <extLst>
        <ext xmlns:x14="http://schemas.microsoft.com/office/spreadsheetml/2009/9/main" uri="{B025F937-C7B1-47D3-B67F-A62EFF666E3E}">
          <x14:id>{50DAEFFD-01B4-42E3-92F3-FE6C970C5F40}</x14:id>
        </ext>
      </extLst>
    </cfRule>
  </conditionalFormatting>
  <conditionalFormatting sqref="W21">
    <cfRule type="dataBar" priority="283">
      <dataBar showValue="0">
        <cfvo type="num" val="-25"/>
        <cfvo type="num" val="25"/>
        <color rgb="FF638EC6"/>
      </dataBar>
      <extLst>
        <ext xmlns:x14="http://schemas.microsoft.com/office/spreadsheetml/2009/9/main" uri="{B025F937-C7B1-47D3-B67F-A62EFF666E3E}">
          <x14:id>{4B211E9D-1A50-4E3C-8EB4-16313F630922}</x14:id>
        </ext>
      </extLst>
    </cfRule>
  </conditionalFormatting>
  <conditionalFormatting sqref="W24">
    <cfRule type="dataBar" priority="282">
      <dataBar showValue="0">
        <cfvo type="num" val="-25"/>
        <cfvo type="num" val="25"/>
        <color rgb="FF638EC6"/>
      </dataBar>
      <extLst>
        <ext xmlns:x14="http://schemas.microsoft.com/office/spreadsheetml/2009/9/main" uri="{B025F937-C7B1-47D3-B67F-A62EFF666E3E}">
          <x14:id>{3285DA67-0BB5-46D8-BDEC-5140E4C8FBC8}</x14:id>
        </ext>
      </extLst>
    </cfRule>
  </conditionalFormatting>
  <conditionalFormatting sqref="W26:W27">
    <cfRule type="dataBar" priority="281">
      <dataBar showValue="0">
        <cfvo type="num" val="-25"/>
        <cfvo type="num" val="25"/>
        <color rgb="FF638EC6"/>
      </dataBar>
      <extLst>
        <ext xmlns:x14="http://schemas.microsoft.com/office/spreadsheetml/2009/9/main" uri="{B025F937-C7B1-47D3-B67F-A62EFF666E3E}">
          <x14:id>{7952F2BB-0668-41FC-A649-0CFF5AABD0CB}</x14:id>
        </ext>
      </extLst>
    </cfRule>
  </conditionalFormatting>
  <conditionalFormatting sqref="W25">
    <cfRule type="dataBar" priority="280">
      <dataBar showValue="0">
        <cfvo type="num" val="-25"/>
        <cfvo type="num" val="25"/>
        <color rgb="FF638EC6"/>
      </dataBar>
      <extLst>
        <ext xmlns:x14="http://schemas.microsoft.com/office/spreadsheetml/2009/9/main" uri="{B025F937-C7B1-47D3-B67F-A62EFF666E3E}">
          <x14:id>{48B8428E-B41D-44F5-82D1-BDDFE5D0BA02}</x14:id>
        </ext>
      </extLst>
    </cfRule>
  </conditionalFormatting>
  <conditionalFormatting sqref="W28">
    <cfRule type="dataBar" priority="279">
      <dataBar showValue="0">
        <cfvo type="num" val="-25"/>
        <cfvo type="num" val="25"/>
        <color rgb="FF638EC6"/>
      </dataBar>
      <extLst>
        <ext xmlns:x14="http://schemas.microsoft.com/office/spreadsheetml/2009/9/main" uri="{B025F937-C7B1-47D3-B67F-A62EFF666E3E}">
          <x14:id>{07B5AE02-33F5-4CCC-8247-A0F591782BD8}</x14:id>
        </ext>
      </extLst>
    </cfRule>
  </conditionalFormatting>
  <conditionalFormatting sqref="W30:W31">
    <cfRule type="dataBar" priority="278">
      <dataBar showValue="0">
        <cfvo type="num" val="-25"/>
        <cfvo type="num" val="25"/>
        <color rgb="FF638EC6"/>
      </dataBar>
      <extLst>
        <ext xmlns:x14="http://schemas.microsoft.com/office/spreadsheetml/2009/9/main" uri="{B025F937-C7B1-47D3-B67F-A62EFF666E3E}">
          <x14:id>{F4DC6508-40CB-4059-9E18-241BA249AF3C}</x14:id>
        </ext>
      </extLst>
    </cfRule>
  </conditionalFormatting>
  <conditionalFormatting sqref="W29">
    <cfRule type="dataBar" priority="277">
      <dataBar showValue="0">
        <cfvo type="num" val="-25"/>
        <cfvo type="num" val="25"/>
        <color rgb="FF638EC6"/>
      </dataBar>
      <extLst>
        <ext xmlns:x14="http://schemas.microsoft.com/office/spreadsheetml/2009/9/main" uri="{B025F937-C7B1-47D3-B67F-A62EFF666E3E}">
          <x14:id>{2383AC1A-1DDE-472A-AEC5-567E43AAD670}</x14:id>
        </ext>
      </extLst>
    </cfRule>
  </conditionalFormatting>
  <conditionalFormatting sqref="W32">
    <cfRule type="dataBar" priority="276">
      <dataBar showValue="0">
        <cfvo type="num" val="-25"/>
        <cfvo type="num" val="25"/>
        <color rgb="FF638EC6"/>
      </dataBar>
      <extLst>
        <ext xmlns:x14="http://schemas.microsoft.com/office/spreadsheetml/2009/9/main" uri="{B025F937-C7B1-47D3-B67F-A62EFF666E3E}">
          <x14:id>{9E997D7D-0B61-4340-B78A-F8B9AC5BE3B2}</x14:id>
        </ext>
      </extLst>
    </cfRule>
  </conditionalFormatting>
  <conditionalFormatting sqref="W34:W35">
    <cfRule type="dataBar" priority="275">
      <dataBar showValue="0">
        <cfvo type="num" val="-25"/>
        <cfvo type="num" val="25"/>
        <color rgb="FF638EC6"/>
      </dataBar>
      <extLst>
        <ext xmlns:x14="http://schemas.microsoft.com/office/spreadsheetml/2009/9/main" uri="{B025F937-C7B1-47D3-B67F-A62EFF666E3E}">
          <x14:id>{C3BFA3EB-7D65-4BD4-BF58-16AE0929A05C}</x14:id>
        </ext>
      </extLst>
    </cfRule>
  </conditionalFormatting>
  <conditionalFormatting sqref="W33">
    <cfRule type="dataBar" priority="274">
      <dataBar showValue="0">
        <cfvo type="num" val="-25"/>
        <cfvo type="num" val="25"/>
        <color rgb="FF638EC6"/>
      </dataBar>
      <extLst>
        <ext xmlns:x14="http://schemas.microsoft.com/office/spreadsheetml/2009/9/main" uri="{B025F937-C7B1-47D3-B67F-A62EFF666E3E}">
          <x14:id>{EA98558F-707E-4063-80FE-95CF9B3AA640}</x14:id>
        </ext>
      </extLst>
    </cfRule>
  </conditionalFormatting>
  <conditionalFormatting sqref="W36">
    <cfRule type="dataBar" priority="273">
      <dataBar showValue="0">
        <cfvo type="num" val="-25"/>
        <cfvo type="num" val="25"/>
        <color rgb="FF638EC6"/>
      </dataBar>
      <extLst>
        <ext xmlns:x14="http://schemas.microsoft.com/office/spreadsheetml/2009/9/main" uri="{B025F937-C7B1-47D3-B67F-A62EFF666E3E}">
          <x14:id>{1BA1C339-E7D2-4227-BD9D-D116E52277AF}</x14:id>
        </ext>
      </extLst>
    </cfRule>
  </conditionalFormatting>
  <conditionalFormatting sqref="W38:W39">
    <cfRule type="dataBar" priority="272">
      <dataBar showValue="0">
        <cfvo type="num" val="-25"/>
        <cfvo type="num" val="25"/>
        <color rgb="FF638EC6"/>
      </dataBar>
      <extLst>
        <ext xmlns:x14="http://schemas.microsoft.com/office/spreadsheetml/2009/9/main" uri="{B025F937-C7B1-47D3-B67F-A62EFF666E3E}">
          <x14:id>{38A3B15D-216F-4221-83E1-F3A6007831B5}</x14:id>
        </ext>
      </extLst>
    </cfRule>
  </conditionalFormatting>
  <conditionalFormatting sqref="W37">
    <cfRule type="dataBar" priority="271">
      <dataBar showValue="0">
        <cfvo type="num" val="-25"/>
        <cfvo type="num" val="25"/>
        <color rgb="FF638EC6"/>
      </dataBar>
      <extLst>
        <ext xmlns:x14="http://schemas.microsoft.com/office/spreadsheetml/2009/9/main" uri="{B025F937-C7B1-47D3-B67F-A62EFF666E3E}">
          <x14:id>{8DCF105E-2D86-4C01-981C-7F736B7C3155}</x14:id>
        </ext>
      </extLst>
    </cfRule>
  </conditionalFormatting>
  <conditionalFormatting sqref="W40">
    <cfRule type="dataBar" priority="270">
      <dataBar showValue="0">
        <cfvo type="num" val="-25"/>
        <cfvo type="num" val="25"/>
        <color rgb="FF638EC6"/>
      </dataBar>
      <extLst>
        <ext xmlns:x14="http://schemas.microsoft.com/office/spreadsheetml/2009/9/main" uri="{B025F937-C7B1-47D3-B67F-A62EFF666E3E}">
          <x14:id>{8190C653-C359-4E8A-8A86-6495A7C52C05}</x14:id>
        </ext>
      </extLst>
    </cfRule>
  </conditionalFormatting>
  <conditionalFormatting sqref="W42:W43">
    <cfRule type="dataBar" priority="269">
      <dataBar showValue="0">
        <cfvo type="num" val="-25"/>
        <cfvo type="num" val="25"/>
        <color rgb="FF638EC6"/>
      </dataBar>
      <extLst>
        <ext xmlns:x14="http://schemas.microsoft.com/office/spreadsheetml/2009/9/main" uri="{B025F937-C7B1-47D3-B67F-A62EFF666E3E}">
          <x14:id>{3409BE37-E3BA-4025-A446-2A698DB589E5}</x14:id>
        </ext>
      </extLst>
    </cfRule>
  </conditionalFormatting>
  <conditionalFormatting sqref="W41">
    <cfRule type="dataBar" priority="268">
      <dataBar showValue="0">
        <cfvo type="num" val="-25"/>
        <cfvo type="num" val="25"/>
        <color rgb="FF638EC6"/>
      </dataBar>
      <extLst>
        <ext xmlns:x14="http://schemas.microsoft.com/office/spreadsheetml/2009/9/main" uri="{B025F937-C7B1-47D3-B67F-A62EFF666E3E}">
          <x14:id>{C42136A0-F903-4A24-A513-7114FBC9440D}</x14:id>
        </ext>
      </extLst>
    </cfRule>
  </conditionalFormatting>
  <conditionalFormatting sqref="W44">
    <cfRule type="dataBar" priority="267">
      <dataBar showValue="0">
        <cfvo type="num" val="-25"/>
        <cfvo type="num" val="25"/>
        <color rgb="FF638EC6"/>
      </dataBar>
      <extLst>
        <ext xmlns:x14="http://schemas.microsoft.com/office/spreadsheetml/2009/9/main" uri="{B025F937-C7B1-47D3-B67F-A62EFF666E3E}">
          <x14:id>{EBF42DAA-BA67-44B4-A5F3-0CE2A73785CA}</x14:id>
        </ext>
      </extLst>
    </cfRule>
  </conditionalFormatting>
  <conditionalFormatting sqref="W46:W47">
    <cfRule type="dataBar" priority="266">
      <dataBar showValue="0">
        <cfvo type="num" val="-25"/>
        <cfvo type="num" val="25"/>
        <color rgb="FF638EC6"/>
      </dataBar>
      <extLst>
        <ext xmlns:x14="http://schemas.microsoft.com/office/spreadsheetml/2009/9/main" uri="{B025F937-C7B1-47D3-B67F-A62EFF666E3E}">
          <x14:id>{2BBEFBD0-1973-44FE-B0A8-D1E0EC297F87}</x14:id>
        </ext>
      </extLst>
    </cfRule>
  </conditionalFormatting>
  <conditionalFormatting sqref="W45">
    <cfRule type="dataBar" priority="265">
      <dataBar showValue="0">
        <cfvo type="num" val="-25"/>
        <cfvo type="num" val="25"/>
        <color rgb="FF638EC6"/>
      </dataBar>
      <extLst>
        <ext xmlns:x14="http://schemas.microsoft.com/office/spreadsheetml/2009/9/main" uri="{B025F937-C7B1-47D3-B67F-A62EFF666E3E}">
          <x14:id>{663D93C1-4996-4EDE-9CC7-BA192E8E3B57}</x14:id>
        </ext>
      </extLst>
    </cfRule>
  </conditionalFormatting>
  <conditionalFormatting sqref="W48">
    <cfRule type="dataBar" priority="264">
      <dataBar showValue="0">
        <cfvo type="num" val="-25"/>
        <cfvo type="num" val="25"/>
        <color rgb="FF638EC6"/>
      </dataBar>
      <extLst>
        <ext xmlns:x14="http://schemas.microsoft.com/office/spreadsheetml/2009/9/main" uri="{B025F937-C7B1-47D3-B67F-A62EFF666E3E}">
          <x14:id>{70FE1798-6616-4BD3-893C-07ADEE0E999B}</x14:id>
        </ext>
      </extLst>
    </cfRule>
  </conditionalFormatting>
  <conditionalFormatting sqref="W50:W51">
    <cfRule type="dataBar" priority="263">
      <dataBar showValue="0">
        <cfvo type="num" val="-25"/>
        <cfvo type="num" val="25"/>
        <color rgb="FF638EC6"/>
      </dataBar>
      <extLst>
        <ext xmlns:x14="http://schemas.microsoft.com/office/spreadsheetml/2009/9/main" uri="{B025F937-C7B1-47D3-B67F-A62EFF666E3E}">
          <x14:id>{2CF54CFF-C738-43D9-AE48-0E4599A317F5}</x14:id>
        </ext>
      </extLst>
    </cfRule>
  </conditionalFormatting>
  <conditionalFormatting sqref="W49">
    <cfRule type="dataBar" priority="262">
      <dataBar showValue="0">
        <cfvo type="num" val="-25"/>
        <cfvo type="num" val="25"/>
        <color rgb="FF638EC6"/>
      </dataBar>
      <extLst>
        <ext xmlns:x14="http://schemas.microsoft.com/office/spreadsheetml/2009/9/main" uri="{B025F937-C7B1-47D3-B67F-A62EFF666E3E}">
          <x14:id>{C3490849-B9BA-42C2-9AAF-3FE66383DE2A}</x14:id>
        </ext>
      </extLst>
    </cfRule>
  </conditionalFormatting>
  <conditionalFormatting sqref="W52">
    <cfRule type="dataBar" priority="261">
      <dataBar showValue="0">
        <cfvo type="num" val="-25"/>
        <cfvo type="num" val="25"/>
        <color rgb="FF638EC6"/>
      </dataBar>
      <extLst>
        <ext xmlns:x14="http://schemas.microsoft.com/office/spreadsheetml/2009/9/main" uri="{B025F937-C7B1-47D3-B67F-A62EFF666E3E}">
          <x14:id>{70410537-B0EE-4DCD-BF31-DFC0EDAA024C}</x14:id>
        </ext>
      </extLst>
    </cfRule>
  </conditionalFormatting>
  <conditionalFormatting sqref="W54:W55">
    <cfRule type="dataBar" priority="260">
      <dataBar showValue="0">
        <cfvo type="num" val="-25"/>
        <cfvo type="num" val="25"/>
        <color rgb="FF638EC6"/>
      </dataBar>
      <extLst>
        <ext xmlns:x14="http://schemas.microsoft.com/office/spreadsheetml/2009/9/main" uri="{B025F937-C7B1-47D3-B67F-A62EFF666E3E}">
          <x14:id>{B61B3A65-6178-460A-94B9-7372511C0DC0}</x14:id>
        </ext>
      </extLst>
    </cfRule>
  </conditionalFormatting>
  <conditionalFormatting sqref="W53">
    <cfRule type="dataBar" priority="259">
      <dataBar showValue="0">
        <cfvo type="num" val="-25"/>
        <cfvo type="num" val="25"/>
        <color rgb="FF638EC6"/>
      </dataBar>
      <extLst>
        <ext xmlns:x14="http://schemas.microsoft.com/office/spreadsheetml/2009/9/main" uri="{B025F937-C7B1-47D3-B67F-A62EFF666E3E}">
          <x14:id>{97BAE5CC-3251-47EB-871F-CB6E65DC60B4}</x14:id>
        </ext>
      </extLst>
    </cfRule>
  </conditionalFormatting>
  <conditionalFormatting sqref="W56">
    <cfRule type="dataBar" priority="258">
      <dataBar showValue="0">
        <cfvo type="num" val="-25"/>
        <cfvo type="num" val="25"/>
        <color rgb="FF638EC6"/>
      </dataBar>
      <extLst>
        <ext xmlns:x14="http://schemas.microsoft.com/office/spreadsheetml/2009/9/main" uri="{B025F937-C7B1-47D3-B67F-A62EFF666E3E}">
          <x14:id>{68673070-4725-4414-ABDF-7517B187CF56}</x14:id>
        </ext>
      </extLst>
    </cfRule>
  </conditionalFormatting>
  <conditionalFormatting sqref="W58:W59">
    <cfRule type="dataBar" priority="257">
      <dataBar showValue="0">
        <cfvo type="num" val="-25"/>
        <cfvo type="num" val="25"/>
        <color rgb="FF638EC6"/>
      </dataBar>
      <extLst>
        <ext xmlns:x14="http://schemas.microsoft.com/office/spreadsheetml/2009/9/main" uri="{B025F937-C7B1-47D3-B67F-A62EFF666E3E}">
          <x14:id>{66EDB5CD-E3DE-44CB-B156-AEA5A9C8A690}</x14:id>
        </ext>
      </extLst>
    </cfRule>
  </conditionalFormatting>
  <conditionalFormatting sqref="W57">
    <cfRule type="dataBar" priority="256">
      <dataBar showValue="0">
        <cfvo type="num" val="-25"/>
        <cfvo type="num" val="25"/>
        <color rgb="FF638EC6"/>
      </dataBar>
      <extLst>
        <ext xmlns:x14="http://schemas.microsoft.com/office/spreadsheetml/2009/9/main" uri="{B025F937-C7B1-47D3-B67F-A62EFF666E3E}">
          <x14:id>{6B97475D-18FE-4C6E-99B8-B235A1B2162C}</x14:id>
        </ext>
      </extLst>
    </cfRule>
  </conditionalFormatting>
  <conditionalFormatting sqref="W60">
    <cfRule type="dataBar" priority="255">
      <dataBar showValue="0">
        <cfvo type="num" val="-25"/>
        <cfvo type="num" val="25"/>
        <color rgb="FF638EC6"/>
      </dataBar>
      <extLst>
        <ext xmlns:x14="http://schemas.microsoft.com/office/spreadsheetml/2009/9/main" uri="{B025F937-C7B1-47D3-B67F-A62EFF666E3E}">
          <x14:id>{2221EB0D-2C79-441E-B96E-1B668BBCAF7B}</x14:id>
        </ext>
      </extLst>
    </cfRule>
  </conditionalFormatting>
  <conditionalFormatting sqref="W62:W63">
    <cfRule type="dataBar" priority="254">
      <dataBar showValue="0">
        <cfvo type="num" val="-25"/>
        <cfvo type="num" val="25"/>
        <color rgb="FF638EC6"/>
      </dataBar>
      <extLst>
        <ext xmlns:x14="http://schemas.microsoft.com/office/spreadsheetml/2009/9/main" uri="{B025F937-C7B1-47D3-B67F-A62EFF666E3E}">
          <x14:id>{4E41752C-E959-4C6D-A728-1D58F1AFE319}</x14:id>
        </ext>
      </extLst>
    </cfRule>
  </conditionalFormatting>
  <conditionalFormatting sqref="W61">
    <cfRule type="dataBar" priority="253">
      <dataBar showValue="0">
        <cfvo type="num" val="-25"/>
        <cfvo type="num" val="25"/>
        <color rgb="FF638EC6"/>
      </dataBar>
      <extLst>
        <ext xmlns:x14="http://schemas.microsoft.com/office/spreadsheetml/2009/9/main" uri="{B025F937-C7B1-47D3-B67F-A62EFF666E3E}">
          <x14:id>{889596A4-81A5-4FC6-9265-6DFE5B0A5406}</x14:id>
        </ext>
      </extLst>
    </cfRule>
  </conditionalFormatting>
  <conditionalFormatting sqref="W64">
    <cfRule type="dataBar" priority="252">
      <dataBar showValue="0">
        <cfvo type="num" val="-25"/>
        <cfvo type="num" val="25"/>
        <color rgb="FF638EC6"/>
      </dataBar>
      <extLst>
        <ext xmlns:x14="http://schemas.microsoft.com/office/spreadsheetml/2009/9/main" uri="{B025F937-C7B1-47D3-B67F-A62EFF666E3E}">
          <x14:id>{D2BFE9AF-1FD1-4C78-83C9-DA2F3E52D7A9}</x14:id>
        </ext>
      </extLst>
    </cfRule>
  </conditionalFormatting>
  <conditionalFormatting sqref="W66:W67">
    <cfRule type="dataBar" priority="251">
      <dataBar showValue="0">
        <cfvo type="num" val="-25"/>
        <cfvo type="num" val="25"/>
        <color rgb="FF638EC6"/>
      </dataBar>
      <extLst>
        <ext xmlns:x14="http://schemas.microsoft.com/office/spreadsheetml/2009/9/main" uri="{B025F937-C7B1-47D3-B67F-A62EFF666E3E}">
          <x14:id>{B30CBFB2-6C2D-4B70-8491-599DEE9286F8}</x14:id>
        </ext>
      </extLst>
    </cfRule>
  </conditionalFormatting>
  <conditionalFormatting sqref="W65">
    <cfRule type="dataBar" priority="250">
      <dataBar showValue="0">
        <cfvo type="num" val="-25"/>
        <cfvo type="num" val="25"/>
        <color rgb="FF638EC6"/>
      </dataBar>
      <extLst>
        <ext xmlns:x14="http://schemas.microsoft.com/office/spreadsheetml/2009/9/main" uri="{B025F937-C7B1-47D3-B67F-A62EFF666E3E}">
          <x14:id>{49A3BAFE-EAF0-4655-B36E-A6F83E70051A}</x14:id>
        </ext>
      </extLst>
    </cfRule>
  </conditionalFormatting>
  <conditionalFormatting sqref="W68">
    <cfRule type="dataBar" priority="249">
      <dataBar showValue="0">
        <cfvo type="num" val="-25"/>
        <cfvo type="num" val="25"/>
        <color rgb="FF638EC6"/>
      </dataBar>
      <extLst>
        <ext xmlns:x14="http://schemas.microsoft.com/office/spreadsheetml/2009/9/main" uri="{B025F937-C7B1-47D3-B67F-A62EFF666E3E}">
          <x14:id>{DFC61E72-6258-4E83-9FCD-823D9115097C}</x14:id>
        </ext>
      </extLst>
    </cfRule>
  </conditionalFormatting>
  <conditionalFormatting sqref="W70:W71">
    <cfRule type="dataBar" priority="248">
      <dataBar showValue="0">
        <cfvo type="num" val="-25"/>
        <cfvo type="num" val="25"/>
        <color rgb="FF638EC6"/>
      </dataBar>
      <extLst>
        <ext xmlns:x14="http://schemas.microsoft.com/office/spreadsheetml/2009/9/main" uri="{B025F937-C7B1-47D3-B67F-A62EFF666E3E}">
          <x14:id>{EFDCE66E-1419-41CA-84B8-1AB5D331F777}</x14:id>
        </ext>
      </extLst>
    </cfRule>
  </conditionalFormatting>
  <conditionalFormatting sqref="W69">
    <cfRule type="dataBar" priority="247">
      <dataBar showValue="0">
        <cfvo type="num" val="-25"/>
        <cfvo type="num" val="25"/>
        <color rgb="FF638EC6"/>
      </dataBar>
      <extLst>
        <ext xmlns:x14="http://schemas.microsoft.com/office/spreadsheetml/2009/9/main" uri="{B025F937-C7B1-47D3-B67F-A62EFF666E3E}">
          <x14:id>{FDBADF83-1019-4397-9DD4-641A3BFBCD0F}</x14:id>
        </ext>
      </extLst>
    </cfRule>
  </conditionalFormatting>
  <conditionalFormatting sqref="W72">
    <cfRule type="dataBar" priority="246">
      <dataBar showValue="0">
        <cfvo type="num" val="-25"/>
        <cfvo type="num" val="25"/>
        <color rgb="FF638EC6"/>
      </dataBar>
      <extLst>
        <ext xmlns:x14="http://schemas.microsoft.com/office/spreadsheetml/2009/9/main" uri="{B025F937-C7B1-47D3-B67F-A62EFF666E3E}">
          <x14:id>{547F43B7-12D7-410F-8659-3F4039F7487A}</x14:id>
        </ext>
      </extLst>
    </cfRule>
  </conditionalFormatting>
  <conditionalFormatting sqref="W74:W75">
    <cfRule type="dataBar" priority="245">
      <dataBar showValue="0">
        <cfvo type="num" val="-25"/>
        <cfvo type="num" val="25"/>
        <color rgb="FF638EC6"/>
      </dataBar>
      <extLst>
        <ext xmlns:x14="http://schemas.microsoft.com/office/spreadsheetml/2009/9/main" uri="{B025F937-C7B1-47D3-B67F-A62EFF666E3E}">
          <x14:id>{504FDA2D-942D-429D-8719-0712F18D135F}</x14:id>
        </ext>
      </extLst>
    </cfRule>
  </conditionalFormatting>
  <conditionalFormatting sqref="W73">
    <cfRule type="dataBar" priority="244">
      <dataBar showValue="0">
        <cfvo type="num" val="-25"/>
        <cfvo type="num" val="25"/>
        <color rgb="FF638EC6"/>
      </dataBar>
      <extLst>
        <ext xmlns:x14="http://schemas.microsoft.com/office/spreadsheetml/2009/9/main" uri="{B025F937-C7B1-47D3-B67F-A62EFF666E3E}">
          <x14:id>{04B37ECB-515D-49A2-A4D1-861895873855}</x14:id>
        </ext>
      </extLst>
    </cfRule>
  </conditionalFormatting>
  <conditionalFormatting sqref="W76">
    <cfRule type="dataBar" priority="243">
      <dataBar showValue="0">
        <cfvo type="num" val="-25"/>
        <cfvo type="num" val="25"/>
        <color rgb="FF638EC6"/>
      </dataBar>
      <extLst>
        <ext xmlns:x14="http://schemas.microsoft.com/office/spreadsheetml/2009/9/main" uri="{B025F937-C7B1-47D3-B67F-A62EFF666E3E}">
          <x14:id>{5DCDC140-85D4-4351-BA80-D6C9453A9409}</x14:id>
        </ext>
      </extLst>
    </cfRule>
  </conditionalFormatting>
  <conditionalFormatting sqref="W78:W79">
    <cfRule type="dataBar" priority="242">
      <dataBar showValue="0">
        <cfvo type="num" val="-25"/>
        <cfvo type="num" val="25"/>
        <color rgb="FF638EC6"/>
      </dataBar>
      <extLst>
        <ext xmlns:x14="http://schemas.microsoft.com/office/spreadsheetml/2009/9/main" uri="{B025F937-C7B1-47D3-B67F-A62EFF666E3E}">
          <x14:id>{AC4B28DC-1EC3-4105-9773-DC9AA1D56B59}</x14:id>
        </ext>
      </extLst>
    </cfRule>
  </conditionalFormatting>
  <conditionalFormatting sqref="W77">
    <cfRule type="dataBar" priority="241">
      <dataBar showValue="0">
        <cfvo type="num" val="-25"/>
        <cfvo type="num" val="25"/>
        <color rgb="FF638EC6"/>
      </dataBar>
      <extLst>
        <ext xmlns:x14="http://schemas.microsoft.com/office/spreadsheetml/2009/9/main" uri="{B025F937-C7B1-47D3-B67F-A62EFF666E3E}">
          <x14:id>{237EE48E-D086-4481-88B5-DB1FF739904C}</x14:id>
        </ext>
      </extLst>
    </cfRule>
  </conditionalFormatting>
  <conditionalFormatting sqref="W80">
    <cfRule type="dataBar" priority="240">
      <dataBar showValue="0">
        <cfvo type="num" val="-25"/>
        <cfvo type="num" val="25"/>
        <color rgb="FF638EC6"/>
      </dataBar>
      <extLst>
        <ext xmlns:x14="http://schemas.microsoft.com/office/spreadsheetml/2009/9/main" uri="{B025F937-C7B1-47D3-B67F-A62EFF666E3E}">
          <x14:id>{38EAE7A5-C3FE-47D9-BDF3-454024643163}</x14:id>
        </ext>
      </extLst>
    </cfRule>
  </conditionalFormatting>
  <conditionalFormatting sqref="W82:W83">
    <cfRule type="dataBar" priority="239">
      <dataBar showValue="0">
        <cfvo type="num" val="-25"/>
        <cfvo type="num" val="25"/>
        <color rgb="FF638EC6"/>
      </dataBar>
      <extLst>
        <ext xmlns:x14="http://schemas.microsoft.com/office/spreadsheetml/2009/9/main" uri="{B025F937-C7B1-47D3-B67F-A62EFF666E3E}">
          <x14:id>{D8FE7808-A2F4-4FDE-BBB7-AD30AB6C304C}</x14:id>
        </ext>
      </extLst>
    </cfRule>
  </conditionalFormatting>
  <conditionalFormatting sqref="W81">
    <cfRule type="dataBar" priority="238">
      <dataBar showValue="0">
        <cfvo type="num" val="-25"/>
        <cfvo type="num" val="25"/>
        <color rgb="FF638EC6"/>
      </dataBar>
      <extLst>
        <ext xmlns:x14="http://schemas.microsoft.com/office/spreadsheetml/2009/9/main" uri="{B025F937-C7B1-47D3-B67F-A62EFF666E3E}">
          <x14:id>{7B4901AA-CAB1-45DC-96C6-770330DC32B7}</x14:id>
        </ext>
      </extLst>
    </cfRule>
  </conditionalFormatting>
  <conditionalFormatting sqref="W84">
    <cfRule type="dataBar" priority="237">
      <dataBar showValue="0">
        <cfvo type="num" val="-25"/>
        <cfvo type="num" val="25"/>
        <color rgb="FF638EC6"/>
      </dataBar>
      <extLst>
        <ext xmlns:x14="http://schemas.microsoft.com/office/spreadsheetml/2009/9/main" uri="{B025F937-C7B1-47D3-B67F-A62EFF666E3E}">
          <x14:id>{9E4E024A-EAF9-4868-AFAC-46B41A9F212F}</x14:id>
        </ext>
      </extLst>
    </cfRule>
  </conditionalFormatting>
  <conditionalFormatting sqref="W86:W87">
    <cfRule type="dataBar" priority="236">
      <dataBar showValue="0">
        <cfvo type="num" val="-25"/>
        <cfvo type="num" val="25"/>
        <color rgb="FF638EC6"/>
      </dataBar>
      <extLst>
        <ext xmlns:x14="http://schemas.microsoft.com/office/spreadsheetml/2009/9/main" uri="{B025F937-C7B1-47D3-B67F-A62EFF666E3E}">
          <x14:id>{5D272D76-175A-4D12-817E-4BAA10D15FE5}</x14:id>
        </ext>
      </extLst>
    </cfRule>
  </conditionalFormatting>
  <conditionalFormatting sqref="W85">
    <cfRule type="dataBar" priority="235">
      <dataBar showValue="0">
        <cfvo type="num" val="-25"/>
        <cfvo type="num" val="25"/>
        <color rgb="FF638EC6"/>
      </dataBar>
      <extLst>
        <ext xmlns:x14="http://schemas.microsoft.com/office/spreadsheetml/2009/9/main" uri="{B025F937-C7B1-47D3-B67F-A62EFF666E3E}">
          <x14:id>{D4080854-7776-4111-BECB-A1E1BA64A9A8}</x14:id>
        </ext>
      </extLst>
    </cfRule>
  </conditionalFormatting>
  <conditionalFormatting sqref="W88">
    <cfRule type="dataBar" priority="234">
      <dataBar showValue="0">
        <cfvo type="num" val="-25"/>
        <cfvo type="num" val="25"/>
        <color rgb="FF638EC6"/>
      </dataBar>
      <extLst>
        <ext xmlns:x14="http://schemas.microsoft.com/office/spreadsheetml/2009/9/main" uri="{B025F937-C7B1-47D3-B67F-A62EFF666E3E}">
          <x14:id>{8A664DDD-A765-45B8-B5E9-F5062FFE4191}</x14:id>
        </ext>
      </extLst>
    </cfRule>
  </conditionalFormatting>
  <conditionalFormatting sqref="W90:W91">
    <cfRule type="dataBar" priority="233">
      <dataBar showValue="0">
        <cfvo type="num" val="-25"/>
        <cfvo type="num" val="25"/>
        <color rgb="FF638EC6"/>
      </dataBar>
      <extLst>
        <ext xmlns:x14="http://schemas.microsoft.com/office/spreadsheetml/2009/9/main" uri="{B025F937-C7B1-47D3-B67F-A62EFF666E3E}">
          <x14:id>{8AAD3B0F-D2E3-4BB9-84B8-28D5A1CE2EEB}</x14:id>
        </ext>
      </extLst>
    </cfRule>
  </conditionalFormatting>
  <conditionalFormatting sqref="W89">
    <cfRule type="dataBar" priority="232">
      <dataBar showValue="0">
        <cfvo type="num" val="-25"/>
        <cfvo type="num" val="25"/>
        <color rgb="FF638EC6"/>
      </dataBar>
      <extLst>
        <ext xmlns:x14="http://schemas.microsoft.com/office/spreadsheetml/2009/9/main" uri="{B025F937-C7B1-47D3-B67F-A62EFF666E3E}">
          <x14:id>{10537B12-EA6E-4CD4-A164-95C02DCF86EA}</x14:id>
        </ext>
      </extLst>
    </cfRule>
  </conditionalFormatting>
  <conditionalFormatting sqref="W92">
    <cfRule type="dataBar" priority="231">
      <dataBar showValue="0">
        <cfvo type="num" val="-25"/>
        <cfvo type="num" val="25"/>
        <color rgb="FF638EC6"/>
      </dataBar>
      <extLst>
        <ext xmlns:x14="http://schemas.microsoft.com/office/spreadsheetml/2009/9/main" uri="{B025F937-C7B1-47D3-B67F-A62EFF666E3E}">
          <x14:id>{3D82B52E-8DF8-420E-92EF-2ED15EDD43BD}</x14:id>
        </ext>
      </extLst>
    </cfRule>
  </conditionalFormatting>
  <conditionalFormatting sqref="W94:W95">
    <cfRule type="dataBar" priority="230">
      <dataBar showValue="0">
        <cfvo type="num" val="-25"/>
        <cfvo type="num" val="25"/>
        <color rgb="FF638EC6"/>
      </dataBar>
      <extLst>
        <ext xmlns:x14="http://schemas.microsoft.com/office/spreadsheetml/2009/9/main" uri="{B025F937-C7B1-47D3-B67F-A62EFF666E3E}">
          <x14:id>{2E2CDC23-E4F3-4F6D-A565-3AA1319B3587}</x14:id>
        </ext>
      </extLst>
    </cfRule>
  </conditionalFormatting>
  <conditionalFormatting sqref="W93">
    <cfRule type="dataBar" priority="229">
      <dataBar showValue="0">
        <cfvo type="num" val="-25"/>
        <cfvo type="num" val="25"/>
        <color rgb="FF638EC6"/>
      </dataBar>
      <extLst>
        <ext xmlns:x14="http://schemas.microsoft.com/office/spreadsheetml/2009/9/main" uri="{B025F937-C7B1-47D3-B67F-A62EFF666E3E}">
          <x14:id>{B9086A92-0D14-4E27-B094-D21A31DCDADF}</x14:id>
        </ext>
      </extLst>
    </cfRule>
  </conditionalFormatting>
  <conditionalFormatting sqref="W96">
    <cfRule type="dataBar" priority="228">
      <dataBar showValue="0">
        <cfvo type="num" val="-25"/>
        <cfvo type="num" val="25"/>
        <color rgb="FF638EC6"/>
      </dataBar>
      <extLst>
        <ext xmlns:x14="http://schemas.microsoft.com/office/spreadsheetml/2009/9/main" uri="{B025F937-C7B1-47D3-B67F-A62EFF666E3E}">
          <x14:id>{D2330230-76E9-41FC-BCD7-1D5DD46B2C2C}</x14:id>
        </ext>
      </extLst>
    </cfRule>
  </conditionalFormatting>
  <conditionalFormatting sqref="W98:W99">
    <cfRule type="dataBar" priority="227">
      <dataBar showValue="0">
        <cfvo type="num" val="-25"/>
        <cfvo type="num" val="25"/>
        <color rgb="FF638EC6"/>
      </dataBar>
      <extLst>
        <ext xmlns:x14="http://schemas.microsoft.com/office/spreadsheetml/2009/9/main" uri="{B025F937-C7B1-47D3-B67F-A62EFF666E3E}">
          <x14:id>{932D6F3A-F5EE-4318-B39D-255E8FA7AB37}</x14:id>
        </ext>
      </extLst>
    </cfRule>
  </conditionalFormatting>
  <conditionalFormatting sqref="W97">
    <cfRule type="dataBar" priority="226">
      <dataBar showValue="0">
        <cfvo type="num" val="-25"/>
        <cfvo type="num" val="25"/>
        <color rgb="FF638EC6"/>
      </dataBar>
      <extLst>
        <ext xmlns:x14="http://schemas.microsoft.com/office/spreadsheetml/2009/9/main" uri="{B025F937-C7B1-47D3-B67F-A62EFF666E3E}">
          <x14:id>{8FBAECF1-79B3-4727-B5D5-364BDF966016}</x14:id>
        </ext>
      </extLst>
    </cfRule>
  </conditionalFormatting>
  <conditionalFormatting sqref="W100">
    <cfRule type="dataBar" priority="225">
      <dataBar showValue="0">
        <cfvo type="num" val="-25"/>
        <cfvo type="num" val="25"/>
        <color rgb="FF638EC6"/>
      </dataBar>
      <extLst>
        <ext xmlns:x14="http://schemas.microsoft.com/office/spreadsheetml/2009/9/main" uri="{B025F937-C7B1-47D3-B67F-A62EFF666E3E}">
          <x14:id>{CF1569A6-82D1-416D-A1EC-14C68C756ACC}</x14:id>
        </ext>
      </extLst>
    </cfRule>
  </conditionalFormatting>
  <conditionalFormatting sqref="W102:W103">
    <cfRule type="dataBar" priority="224">
      <dataBar showValue="0">
        <cfvo type="num" val="-25"/>
        <cfvo type="num" val="25"/>
        <color rgb="FF638EC6"/>
      </dataBar>
      <extLst>
        <ext xmlns:x14="http://schemas.microsoft.com/office/spreadsheetml/2009/9/main" uri="{B025F937-C7B1-47D3-B67F-A62EFF666E3E}">
          <x14:id>{C24123F1-FA82-4B11-8106-1A63229EB392}</x14:id>
        </ext>
      </extLst>
    </cfRule>
  </conditionalFormatting>
  <conditionalFormatting sqref="W101">
    <cfRule type="dataBar" priority="223">
      <dataBar showValue="0">
        <cfvo type="num" val="-25"/>
        <cfvo type="num" val="25"/>
        <color rgb="FF638EC6"/>
      </dataBar>
      <extLst>
        <ext xmlns:x14="http://schemas.microsoft.com/office/spreadsheetml/2009/9/main" uri="{B025F937-C7B1-47D3-B67F-A62EFF666E3E}">
          <x14:id>{C947A8CB-0767-4A23-BEA1-405A22454A72}</x14:id>
        </ext>
      </extLst>
    </cfRule>
  </conditionalFormatting>
  <conditionalFormatting sqref="W104">
    <cfRule type="dataBar" priority="222">
      <dataBar showValue="0">
        <cfvo type="num" val="-25"/>
        <cfvo type="num" val="25"/>
        <color rgb="FF638EC6"/>
      </dataBar>
      <extLst>
        <ext xmlns:x14="http://schemas.microsoft.com/office/spreadsheetml/2009/9/main" uri="{B025F937-C7B1-47D3-B67F-A62EFF666E3E}">
          <x14:id>{BC53EBF1-1543-4EAF-B726-F4D69F30182E}</x14:id>
        </ext>
      </extLst>
    </cfRule>
  </conditionalFormatting>
  <conditionalFormatting sqref="W106:W107">
    <cfRule type="dataBar" priority="221">
      <dataBar showValue="0">
        <cfvo type="num" val="-25"/>
        <cfvo type="num" val="25"/>
        <color rgb="FF638EC6"/>
      </dataBar>
      <extLst>
        <ext xmlns:x14="http://schemas.microsoft.com/office/spreadsheetml/2009/9/main" uri="{B025F937-C7B1-47D3-B67F-A62EFF666E3E}">
          <x14:id>{7EF0B4BE-9E8A-40E8-9E13-6EA8397A37D3}</x14:id>
        </ext>
      </extLst>
    </cfRule>
  </conditionalFormatting>
  <conditionalFormatting sqref="W105">
    <cfRule type="dataBar" priority="220">
      <dataBar showValue="0">
        <cfvo type="num" val="-25"/>
        <cfvo type="num" val="25"/>
        <color rgb="FF638EC6"/>
      </dataBar>
      <extLst>
        <ext xmlns:x14="http://schemas.microsoft.com/office/spreadsheetml/2009/9/main" uri="{B025F937-C7B1-47D3-B67F-A62EFF666E3E}">
          <x14:id>{1C0725E1-C060-4A11-A399-FB4DCCE1FEE3}</x14:id>
        </ext>
      </extLst>
    </cfRule>
  </conditionalFormatting>
  <conditionalFormatting sqref="W108">
    <cfRule type="dataBar" priority="219">
      <dataBar showValue="0">
        <cfvo type="num" val="-25"/>
        <cfvo type="num" val="25"/>
        <color rgb="FF638EC6"/>
      </dataBar>
      <extLst>
        <ext xmlns:x14="http://schemas.microsoft.com/office/spreadsheetml/2009/9/main" uri="{B025F937-C7B1-47D3-B67F-A62EFF666E3E}">
          <x14:id>{47630E8F-882A-490B-9BDD-680BA48CB704}</x14:id>
        </ext>
      </extLst>
    </cfRule>
  </conditionalFormatting>
  <conditionalFormatting sqref="W110:W111">
    <cfRule type="dataBar" priority="218">
      <dataBar showValue="0">
        <cfvo type="num" val="-25"/>
        <cfvo type="num" val="25"/>
        <color rgb="FF638EC6"/>
      </dataBar>
      <extLst>
        <ext xmlns:x14="http://schemas.microsoft.com/office/spreadsheetml/2009/9/main" uri="{B025F937-C7B1-47D3-B67F-A62EFF666E3E}">
          <x14:id>{6CB9A75F-44FF-41DA-AEC2-57477818C3A0}</x14:id>
        </ext>
      </extLst>
    </cfRule>
  </conditionalFormatting>
  <conditionalFormatting sqref="W109">
    <cfRule type="dataBar" priority="217">
      <dataBar showValue="0">
        <cfvo type="num" val="-25"/>
        <cfvo type="num" val="25"/>
        <color rgb="FF638EC6"/>
      </dataBar>
      <extLst>
        <ext xmlns:x14="http://schemas.microsoft.com/office/spreadsheetml/2009/9/main" uri="{B025F937-C7B1-47D3-B67F-A62EFF666E3E}">
          <x14:id>{3384BF74-5278-4DC5-8A21-1077B299ACCA}</x14:id>
        </ext>
      </extLst>
    </cfRule>
  </conditionalFormatting>
  <conditionalFormatting sqref="W112">
    <cfRule type="dataBar" priority="216">
      <dataBar showValue="0">
        <cfvo type="num" val="-25"/>
        <cfvo type="num" val="25"/>
        <color rgb="FF638EC6"/>
      </dataBar>
      <extLst>
        <ext xmlns:x14="http://schemas.microsoft.com/office/spreadsheetml/2009/9/main" uri="{B025F937-C7B1-47D3-B67F-A62EFF666E3E}">
          <x14:id>{ACF50D1A-9F6E-4004-875A-E47C0DBC3696}</x14:id>
        </ext>
      </extLst>
    </cfRule>
  </conditionalFormatting>
  <conditionalFormatting sqref="W114:W115">
    <cfRule type="dataBar" priority="215">
      <dataBar showValue="0">
        <cfvo type="num" val="-25"/>
        <cfvo type="num" val="25"/>
        <color rgb="FF638EC6"/>
      </dataBar>
      <extLst>
        <ext xmlns:x14="http://schemas.microsoft.com/office/spreadsheetml/2009/9/main" uri="{B025F937-C7B1-47D3-B67F-A62EFF666E3E}">
          <x14:id>{0D9C8776-9CD6-4EE1-B586-DF85AFCE6011}</x14:id>
        </ext>
      </extLst>
    </cfRule>
  </conditionalFormatting>
  <conditionalFormatting sqref="W113">
    <cfRule type="dataBar" priority="214">
      <dataBar showValue="0">
        <cfvo type="num" val="-25"/>
        <cfvo type="num" val="25"/>
        <color rgb="FF638EC6"/>
      </dataBar>
      <extLst>
        <ext xmlns:x14="http://schemas.microsoft.com/office/spreadsheetml/2009/9/main" uri="{B025F937-C7B1-47D3-B67F-A62EFF666E3E}">
          <x14:id>{0A7E6280-E261-4859-8644-F52888F5C6BA}</x14:id>
        </ext>
      </extLst>
    </cfRule>
  </conditionalFormatting>
  <conditionalFormatting sqref="W116">
    <cfRule type="dataBar" priority="213">
      <dataBar showValue="0">
        <cfvo type="num" val="-25"/>
        <cfvo type="num" val="25"/>
        <color rgb="FF638EC6"/>
      </dataBar>
      <extLst>
        <ext xmlns:x14="http://schemas.microsoft.com/office/spreadsheetml/2009/9/main" uri="{B025F937-C7B1-47D3-B67F-A62EFF666E3E}">
          <x14:id>{4B2E461E-9974-4F89-89C7-8DC06483DAE6}</x14:id>
        </ext>
      </extLst>
    </cfRule>
  </conditionalFormatting>
  <conditionalFormatting sqref="W118:W119">
    <cfRule type="dataBar" priority="212">
      <dataBar showValue="0">
        <cfvo type="num" val="-25"/>
        <cfvo type="num" val="25"/>
        <color rgb="FF638EC6"/>
      </dataBar>
      <extLst>
        <ext xmlns:x14="http://schemas.microsoft.com/office/spreadsheetml/2009/9/main" uri="{B025F937-C7B1-47D3-B67F-A62EFF666E3E}">
          <x14:id>{8F6C100D-5132-4A3A-83BE-9E046BACB0CD}</x14:id>
        </ext>
      </extLst>
    </cfRule>
  </conditionalFormatting>
  <conditionalFormatting sqref="W117">
    <cfRule type="dataBar" priority="211">
      <dataBar showValue="0">
        <cfvo type="num" val="-25"/>
        <cfvo type="num" val="25"/>
        <color rgb="FF638EC6"/>
      </dataBar>
      <extLst>
        <ext xmlns:x14="http://schemas.microsoft.com/office/spreadsheetml/2009/9/main" uri="{B025F937-C7B1-47D3-B67F-A62EFF666E3E}">
          <x14:id>{C076BBDB-9BFC-4435-B1FB-55AA8A87C7F1}</x14:id>
        </ext>
      </extLst>
    </cfRule>
  </conditionalFormatting>
  <conditionalFormatting sqref="W120">
    <cfRule type="dataBar" priority="210">
      <dataBar showValue="0">
        <cfvo type="num" val="-25"/>
        <cfvo type="num" val="25"/>
        <color rgb="FF638EC6"/>
      </dataBar>
      <extLst>
        <ext xmlns:x14="http://schemas.microsoft.com/office/spreadsheetml/2009/9/main" uri="{B025F937-C7B1-47D3-B67F-A62EFF666E3E}">
          <x14:id>{4BEBB7C4-9413-4384-87A0-C516361301B9}</x14:id>
        </ext>
      </extLst>
    </cfRule>
  </conditionalFormatting>
  <conditionalFormatting sqref="W122:W123">
    <cfRule type="dataBar" priority="209">
      <dataBar showValue="0">
        <cfvo type="num" val="-25"/>
        <cfvo type="num" val="25"/>
        <color rgb="FF638EC6"/>
      </dataBar>
      <extLst>
        <ext xmlns:x14="http://schemas.microsoft.com/office/spreadsheetml/2009/9/main" uri="{B025F937-C7B1-47D3-B67F-A62EFF666E3E}">
          <x14:id>{4B5E8EB8-ED0D-4D3D-A122-DDF290EB2562}</x14:id>
        </ext>
      </extLst>
    </cfRule>
  </conditionalFormatting>
  <conditionalFormatting sqref="W121">
    <cfRule type="dataBar" priority="208">
      <dataBar showValue="0">
        <cfvo type="num" val="-25"/>
        <cfvo type="num" val="25"/>
        <color rgb="FF638EC6"/>
      </dataBar>
      <extLst>
        <ext xmlns:x14="http://schemas.microsoft.com/office/spreadsheetml/2009/9/main" uri="{B025F937-C7B1-47D3-B67F-A62EFF666E3E}">
          <x14:id>{F68424CD-DD9B-44D1-BC20-DF42E37249D7}</x14:id>
        </ext>
      </extLst>
    </cfRule>
  </conditionalFormatting>
  <conditionalFormatting sqref="W124">
    <cfRule type="dataBar" priority="207">
      <dataBar showValue="0">
        <cfvo type="num" val="-25"/>
        <cfvo type="num" val="25"/>
        <color rgb="FF638EC6"/>
      </dataBar>
      <extLst>
        <ext xmlns:x14="http://schemas.microsoft.com/office/spreadsheetml/2009/9/main" uri="{B025F937-C7B1-47D3-B67F-A62EFF666E3E}">
          <x14:id>{E27BB0A4-2537-469B-8E0B-1A5D61E9AFA4}</x14:id>
        </ext>
      </extLst>
    </cfRule>
  </conditionalFormatting>
  <conditionalFormatting sqref="W126:W127">
    <cfRule type="dataBar" priority="206">
      <dataBar showValue="0">
        <cfvo type="num" val="-25"/>
        <cfvo type="num" val="25"/>
        <color rgb="FF638EC6"/>
      </dataBar>
      <extLst>
        <ext xmlns:x14="http://schemas.microsoft.com/office/spreadsheetml/2009/9/main" uri="{B025F937-C7B1-47D3-B67F-A62EFF666E3E}">
          <x14:id>{7B77FA61-1807-4194-9D8D-246ACBE104B0}</x14:id>
        </ext>
      </extLst>
    </cfRule>
  </conditionalFormatting>
  <conditionalFormatting sqref="W125">
    <cfRule type="dataBar" priority="205">
      <dataBar showValue="0">
        <cfvo type="num" val="-25"/>
        <cfvo type="num" val="25"/>
        <color rgb="FF638EC6"/>
      </dataBar>
      <extLst>
        <ext xmlns:x14="http://schemas.microsoft.com/office/spreadsheetml/2009/9/main" uri="{B025F937-C7B1-47D3-B67F-A62EFF666E3E}">
          <x14:id>{8C732BB2-9B50-4F6F-8519-A2CC2D6F4323}</x14:id>
        </ext>
      </extLst>
    </cfRule>
  </conditionalFormatting>
  <conditionalFormatting sqref="W128">
    <cfRule type="dataBar" priority="204">
      <dataBar showValue="0">
        <cfvo type="num" val="-25"/>
        <cfvo type="num" val="25"/>
        <color rgb="FF638EC6"/>
      </dataBar>
      <extLst>
        <ext xmlns:x14="http://schemas.microsoft.com/office/spreadsheetml/2009/9/main" uri="{B025F937-C7B1-47D3-B67F-A62EFF666E3E}">
          <x14:id>{D4C2D682-8059-4AD6-AFBB-2BDD1CDBF7F6}</x14:id>
        </ext>
      </extLst>
    </cfRule>
  </conditionalFormatting>
  <conditionalFormatting sqref="W130:W131">
    <cfRule type="dataBar" priority="203">
      <dataBar showValue="0">
        <cfvo type="num" val="-25"/>
        <cfvo type="num" val="25"/>
        <color rgb="FF638EC6"/>
      </dataBar>
      <extLst>
        <ext xmlns:x14="http://schemas.microsoft.com/office/spreadsheetml/2009/9/main" uri="{B025F937-C7B1-47D3-B67F-A62EFF666E3E}">
          <x14:id>{D3C34286-A780-4DE3-BBBB-7ECEBC1CB4FE}</x14:id>
        </ext>
      </extLst>
    </cfRule>
  </conditionalFormatting>
  <conditionalFormatting sqref="W129">
    <cfRule type="dataBar" priority="202">
      <dataBar showValue="0">
        <cfvo type="num" val="-25"/>
        <cfvo type="num" val="25"/>
        <color rgb="FF638EC6"/>
      </dataBar>
      <extLst>
        <ext xmlns:x14="http://schemas.microsoft.com/office/spreadsheetml/2009/9/main" uri="{B025F937-C7B1-47D3-B67F-A62EFF666E3E}">
          <x14:id>{A0C22239-9775-4784-B2BA-CCA5220B2E0D}</x14:id>
        </ext>
      </extLst>
    </cfRule>
  </conditionalFormatting>
  <conditionalFormatting sqref="W132">
    <cfRule type="dataBar" priority="201">
      <dataBar showValue="0">
        <cfvo type="num" val="-25"/>
        <cfvo type="num" val="25"/>
        <color rgb="FF638EC6"/>
      </dataBar>
      <extLst>
        <ext xmlns:x14="http://schemas.microsoft.com/office/spreadsheetml/2009/9/main" uri="{B025F937-C7B1-47D3-B67F-A62EFF666E3E}">
          <x14:id>{140F0D9D-276D-4469-89CA-768AAFA197DC}</x14:id>
        </ext>
      </extLst>
    </cfRule>
  </conditionalFormatting>
  <conditionalFormatting sqref="W134:W135">
    <cfRule type="dataBar" priority="200">
      <dataBar showValue="0">
        <cfvo type="num" val="-25"/>
        <cfvo type="num" val="25"/>
        <color rgb="FF638EC6"/>
      </dataBar>
      <extLst>
        <ext xmlns:x14="http://schemas.microsoft.com/office/spreadsheetml/2009/9/main" uri="{B025F937-C7B1-47D3-B67F-A62EFF666E3E}">
          <x14:id>{01A9EF6A-7CAA-4EAE-89C8-0AB7DF77CD35}</x14:id>
        </ext>
      </extLst>
    </cfRule>
  </conditionalFormatting>
  <conditionalFormatting sqref="W133">
    <cfRule type="dataBar" priority="199">
      <dataBar showValue="0">
        <cfvo type="num" val="-25"/>
        <cfvo type="num" val="25"/>
        <color rgb="FF638EC6"/>
      </dataBar>
      <extLst>
        <ext xmlns:x14="http://schemas.microsoft.com/office/spreadsheetml/2009/9/main" uri="{B025F937-C7B1-47D3-B67F-A62EFF666E3E}">
          <x14:id>{302AA071-58C7-4F22-89AD-BD7CA42A61C2}</x14:id>
        </ext>
      </extLst>
    </cfRule>
  </conditionalFormatting>
  <conditionalFormatting sqref="W136">
    <cfRule type="dataBar" priority="198">
      <dataBar showValue="0">
        <cfvo type="num" val="-25"/>
        <cfvo type="num" val="25"/>
        <color rgb="FF638EC6"/>
      </dataBar>
      <extLst>
        <ext xmlns:x14="http://schemas.microsoft.com/office/spreadsheetml/2009/9/main" uri="{B025F937-C7B1-47D3-B67F-A62EFF666E3E}">
          <x14:id>{C62D3896-175F-419C-809E-9376443F7170}</x14:id>
        </ext>
      </extLst>
    </cfRule>
  </conditionalFormatting>
  <conditionalFormatting sqref="W138:W139">
    <cfRule type="dataBar" priority="197">
      <dataBar showValue="0">
        <cfvo type="num" val="-25"/>
        <cfvo type="num" val="25"/>
        <color rgb="FF638EC6"/>
      </dataBar>
      <extLst>
        <ext xmlns:x14="http://schemas.microsoft.com/office/spreadsheetml/2009/9/main" uri="{B025F937-C7B1-47D3-B67F-A62EFF666E3E}">
          <x14:id>{A80E63E4-2DA6-4AF6-B01F-0D824BE7CB80}</x14:id>
        </ext>
      </extLst>
    </cfRule>
  </conditionalFormatting>
  <conditionalFormatting sqref="W137">
    <cfRule type="dataBar" priority="196">
      <dataBar showValue="0">
        <cfvo type="num" val="-25"/>
        <cfvo type="num" val="25"/>
        <color rgb="FF638EC6"/>
      </dataBar>
      <extLst>
        <ext xmlns:x14="http://schemas.microsoft.com/office/spreadsheetml/2009/9/main" uri="{B025F937-C7B1-47D3-B67F-A62EFF666E3E}">
          <x14:id>{D5EE91C5-64C7-44B1-9B49-E9D32E7531F2}</x14:id>
        </ext>
      </extLst>
    </cfRule>
  </conditionalFormatting>
  <conditionalFormatting sqref="W140">
    <cfRule type="dataBar" priority="195">
      <dataBar showValue="0">
        <cfvo type="num" val="-25"/>
        <cfvo type="num" val="25"/>
        <color rgb="FF638EC6"/>
      </dataBar>
      <extLst>
        <ext xmlns:x14="http://schemas.microsoft.com/office/spreadsheetml/2009/9/main" uri="{B025F937-C7B1-47D3-B67F-A62EFF666E3E}">
          <x14:id>{1AE1EF4E-1F72-4815-92C5-4BF9A2893DD4}</x14:id>
        </ext>
      </extLst>
    </cfRule>
  </conditionalFormatting>
  <conditionalFormatting sqref="W142:W143">
    <cfRule type="dataBar" priority="194">
      <dataBar showValue="0">
        <cfvo type="num" val="-25"/>
        <cfvo type="num" val="25"/>
        <color rgb="FF638EC6"/>
      </dataBar>
      <extLst>
        <ext xmlns:x14="http://schemas.microsoft.com/office/spreadsheetml/2009/9/main" uri="{B025F937-C7B1-47D3-B67F-A62EFF666E3E}">
          <x14:id>{CE9BC2BF-760A-488A-8009-378E89A6E998}</x14:id>
        </ext>
      </extLst>
    </cfRule>
  </conditionalFormatting>
  <conditionalFormatting sqref="W141">
    <cfRule type="dataBar" priority="193">
      <dataBar showValue="0">
        <cfvo type="num" val="-25"/>
        <cfvo type="num" val="25"/>
        <color rgb="FF638EC6"/>
      </dataBar>
      <extLst>
        <ext xmlns:x14="http://schemas.microsoft.com/office/spreadsheetml/2009/9/main" uri="{B025F937-C7B1-47D3-B67F-A62EFF666E3E}">
          <x14:id>{DE8C227F-3527-4E9E-9909-9DD68E24323C}</x14:id>
        </ext>
      </extLst>
    </cfRule>
  </conditionalFormatting>
  <conditionalFormatting sqref="W144">
    <cfRule type="dataBar" priority="192">
      <dataBar showValue="0">
        <cfvo type="num" val="-25"/>
        <cfvo type="num" val="25"/>
        <color rgb="FF638EC6"/>
      </dataBar>
      <extLst>
        <ext xmlns:x14="http://schemas.microsoft.com/office/spreadsheetml/2009/9/main" uri="{B025F937-C7B1-47D3-B67F-A62EFF666E3E}">
          <x14:id>{63D3F9FD-2310-4F0B-9436-DB1A0B5644EA}</x14:id>
        </ext>
      </extLst>
    </cfRule>
  </conditionalFormatting>
  <conditionalFormatting sqref="W146:W147">
    <cfRule type="dataBar" priority="191">
      <dataBar showValue="0">
        <cfvo type="num" val="-25"/>
        <cfvo type="num" val="25"/>
        <color rgb="FF638EC6"/>
      </dataBar>
      <extLst>
        <ext xmlns:x14="http://schemas.microsoft.com/office/spreadsheetml/2009/9/main" uri="{B025F937-C7B1-47D3-B67F-A62EFF666E3E}">
          <x14:id>{55DB9A1A-5207-4430-99B7-7362BADD32D9}</x14:id>
        </ext>
      </extLst>
    </cfRule>
  </conditionalFormatting>
  <conditionalFormatting sqref="W145">
    <cfRule type="dataBar" priority="190">
      <dataBar showValue="0">
        <cfvo type="num" val="-25"/>
        <cfvo type="num" val="25"/>
        <color rgb="FF638EC6"/>
      </dataBar>
      <extLst>
        <ext xmlns:x14="http://schemas.microsoft.com/office/spreadsheetml/2009/9/main" uri="{B025F937-C7B1-47D3-B67F-A62EFF666E3E}">
          <x14:id>{7CF97A08-8A88-44CA-B967-0D80B44C9EBF}</x14:id>
        </ext>
      </extLst>
    </cfRule>
  </conditionalFormatting>
  <conditionalFormatting sqref="W148">
    <cfRule type="dataBar" priority="189">
      <dataBar showValue="0">
        <cfvo type="num" val="-25"/>
        <cfvo type="num" val="25"/>
        <color rgb="FF638EC6"/>
      </dataBar>
      <extLst>
        <ext xmlns:x14="http://schemas.microsoft.com/office/spreadsheetml/2009/9/main" uri="{B025F937-C7B1-47D3-B67F-A62EFF666E3E}">
          <x14:id>{A4F89C0D-D616-4BBC-BD06-9E6136A38A42}</x14:id>
        </ext>
      </extLst>
    </cfRule>
  </conditionalFormatting>
  <conditionalFormatting sqref="W150:W151">
    <cfRule type="dataBar" priority="188">
      <dataBar showValue="0">
        <cfvo type="num" val="-25"/>
        <cfvo type="num" val="25"/>
        <color rgb="FF638EC6"/>
      </dataBar>
      <extLst>
        <ext xmlns:x14="http://schemas.microsoft.com/office/spreadsheetml/2009/9/main" uri="{B025F937-C7B1-47D3-B67F-A62EFF666E3E}">
          <x14:id>{DF04D319-641C-4634-B005-DEA5D986A12D}</x14:id>
        </ext>
      </extLst>
    </cfRule>
  </conditionalFormatting>
  <conditionalFormatting sqref="W149">
    <cfRule type="dataBar" priority="187">
      <dataBar showValue="0">
        <cfvo type="num" val="-25"/>
        <cfvo type="num" val="25"/>
        <color rgb="FF638EC6"/>
      </dataBar>
      <extLst>
        <ext xmlns:x14="http://schemas.microsoft.com/office/spreadsheetml/2009/9/main" uri="{B025F937-C7B1-47D3-B67F-A62EFF666E3E}">
          <x14:id>{1CC82322-C74A-4EEE-84D6-F095E75F5156}</x14:id>
        </ext>
      </extLst>
    </cfRule>
  </conditionalFormatting>
  <conditionalFormatting sqref="W152">
    <cfRule type="dataBar" priority="186">
      <dataBar showValue="0">
        <cfvo type="num" val="-25"/>
        <cfvo type="num" val="25"/>
        <color rgb="FF638EC6"/>
      </dataBar>
      <extLst>
        <ext xmlns:x14="http://schemas.microsoft.com/office/spreadsheetml/2009/9/main" uri="{B025F937-C7B1-47D3-B67F-A62EFF666E3E}">
          <x14:id>{864F1112-FBCF-43D4-82B3-E3202FF8D5A0}</x14:id>
        </ext>
      </extLst>
    </cfRule>
  </conditionalFormatting>
  <conditionalFormatting sqref="W154:W155">
    <cfRule type="dataBar" priority="185">
      <dataBar showValue="0">
        <cfvo type="num" val="-25"/>
        <cfvo type="num" val="25"/>
        <color rgb="FF638EC6"/>
      </dataBar>
      <extLst>
        <ext xmlns:x14="http://schemas.microsoft.com/office/spreadsheetml/2009/9/main" uri="{B025F937-C7B1-47D3-B67F-A62EFF666E3E}">
          <x14:id>{C8D02695-651F-4975-805B-3A51A3ADC9AF}</x14:id>
        </ext>
      </extLst>
    </cfRule>
  </conditionalFormatting>
  <conditionalFormatting sqref="W153">
    <cfRule type="dataBar" priority="184">
      <dataBar showValue="0">
        <cfvo type="num" val="-25"/>
        <cfvo type="num" val="25"/>
        <color rgb="FF638EC6"/>
      </dataBar>
      <extLst>
        <ext xmlns:x14="http://schemas.microsoft.com/office/spreadsheetml/2009/9/main" uri="{B025F937-C7B1-47D3-B67F-A62EFF666E3E}">
          <x14:id>{4F188EE2-5AB0-47E4-B70E-D9F4B0E2B996}</x14:id>
        </ext>
      </extLst>
    </cfRule>
  </conditionalFormatting>
  <conditionalFormatting sqref="W156">
    <cfRule type="dataBar" priority="183">
      <dataBar showValue="0">
        <cfvo type="num" val="-25"/>
        <cfvo type="num" val="25"/>
        <color rgb="FF638EC6"/>
      </dataBar>
      <extLst>
        <ext xmlns:x14="http://schemas.microsoft.com/office/spreadsheetml/2009/9/main" uri="{B025F937-C7B1-47D3-B67F-A62EFF666E3E}">
          <x14:id>{11C5B778-9B74-43B8-AADA-AD8D8EB242B7}</x14:id>
        </ext>
      </extLst>
    </cfRule>
  </conditionalFormatting>
  <conditionalFormatting sqref="W158:W159">
    <cfRule type="dataBar" priority="182">
      <dataBar showValue="0">
        <cfvo type="num" val="-25"/>
        <cfvo type="num" val="25"/>
        <color rgb="FF638EC6"/>
      </dataBar>
      <extLst>
        <ext xmlns:x14="http://schemas.microsoft.com/office/spreadsheetml/2009/9/main" uri="{B025F937-C7B1-47D3-B67F-A62EFF666E3E}">
          <x14:id>{2CE1AC60-64CE-40A5-9AE2-8E2A0F0C9275}</x14:id>
        </ext>
      </extLst>
    </cfRule>
  </conditionalFormatting>
  <conditionalFormatting sqref="W157">
    <cfRule type="dataBar" priority="181">
      <dataBar showValue="0">
        <cfvo type="num" val="-25"/>
        <cfvo type="num" val="25"/>
        <color rgb="FF638EC6"/>
      </dataBar>
      <extLst>
        <ext xmlns:x14="http://schemas.microsoft.com/office/spreadsheetml/2009/9/main" uri="{B025F937-C7B1-47D3-B67F-A62EFF666E3E}">
          <x14:id>{98C797EF-2B15-40C6-9482-918363E56114}</x14:id>
        </ext>
      </extLst>
    </cfRule>
  </conditionalFormatting>
  <conditionalFormatting sqref="W160">
    <cfRule type="dataBar" priority="180">
      <dataBar showValue="0">
        <cfvo type="num" val="-25"/>
        <cfvo type="num" val="25"/>
        <color rgb="FF638EC6"/>
      </dataBar>
      <extLst>
        <ext xmlns:x14="http://schemas.microsoft.com/office/spreadsheetml/2009/9/main" uri="{B025F937-C7B1-47D3-B67F-A62EFF666E3E}">
          <x14:id>{5403050B-3F14-48E0-BF5E-AB7FAAC38786}</x14:id>
        </ext>
      </extLst>
    </cfRule>
  </conditionalFormatting>
  <conditionalFormatting sqref="W162:W163">
    <cfRule type="dataBar" priority="179">
      <dataBar showValue="0">
        <cfvo type="num" val="-25"/>
        <cfvo type="num" val="25"/>
        <color rgb="FF638EC6"/>
      </dataBar>
      <extLst>
        <ext xmlns:x14="http://schemas.microsoft.com/office/spreadsheetml/2009/9/main" uri="{B025F937-C7B1-47D3-B67F-A62EFF666E3E}">
          <x14:id>{4A2545E4-F98D-4914-B9F5-D8A3CCFC66EF}</x14:id>
        </ext>
      </extLst>
    </cfRule>
  </conditionalFormatting>
  <conditionalFormatting sqref="W161">
    <cfRule type="dataBar" priority="178">
      <dataBar showValue="0">
        <cfvo type="num" val="-25"/>
        <cfvo type="num" val="25"/>
        <color rgb="FF638EC6"/>
      </dataBar>
      <extLst>
        <ext xmlns:x14="http://schemas.microsoft.com/office/spreadsheetml/2009/9/main" uri="{B025F937-C7B1-47D3-B67F-A62EFF666E3E}">
          <x14:id>{10A97E07-9F0E-432B-9E7A-B9D35DB64876}</x14:id>
        </ext>
      </extLst>
    </cfRule>
  </conditionalFormatting>
  <conditionalFormatting sqref="W164">
    <cfRule type="dataBar" priority="177">
      <dataBar showValue="0">
        <cfvo type="num" val="-25"/>
        <cfvo type="num" val="25"/>
        <color rgb="FF638EC6"/>
      </dataBar>
      <extLst>
        <ext xmlns:x14="http://schemas.microsoft.com/office/spreadsheetml/2009/9/main" uri="{B025F937-C7B1-47D3-B67F-A62EFF666E3E}">
          <x14:id>{66D1F70E-0813-4081-BD01-919F359E8479}</x14:id>
        </ext>
      </extLst>
    </cfRule>
  </conditionalFormatting>
  <conditionalFormatting sqref="W166:W167">
    <cfRule type="dataBar" priority="176">
      <dataBar showValue="0">
        <cfvo type="num" val="-25"/>
        <cfvo type="num" val="25"/>
        <color rgb="FF638EC6"/>
      </dataBar>
      <extLst>
        <ext xmlns:x14="http://schemas.microsoft.com/office/spreadsheetml/2009/9/main" uri="{B025F937-C7B1-47D3-B67F-A62EFF666E3E}">
          <x14:id>{C3874EBD-D175-4192-BEA9-FCBB65E308DB}</x14:id>
        </ext>
      </extLst>
    </cfRule>
  </conditionalFormatting>
  <conditionalFormatting sqref="W165">
    <cfRule type="dataBar" priority="175">
      <dataBar showValue="0">
        <cfvo type="num" val="-25"/>
        <cfvo type="num" val="25"/>
        <color rgb="FF638EC6"/>
      </dataBar>
      <extLst>
        <ext xmlns:x14="http://schemas.microsoft.com/office/spreadsheetml/2009/9/main" uri="{B025F937-C7B1-47D3-B67F-A62EFF666E3E}">
          <x14:id>{45A29D76-1656-46D6-9135-814233FC5581}</x14:id>
        </ext>
      </extLst>
    </cfRule>
  </conditionalFormatting>
  <conditionalFormatting sqref="W168">
    <cfRule type="dataBar" priority="174">
      <dataBar showValue="0">
        <cfvo type="num" val="-25"/>
        <cfvo type="num" val="25"/>
        <color rgb="FF638EC6"/>
      </dataBar>
      <extLst>
        <ext xmlns:x14="http://schemas.microsoft.com/office/spreadsheetml/2009/9/main" uri="{B025F937-C7B1-47D3-B67F-A62EFF666E3E}">
          <x14:id>{8CEEB4FD-7855-41BD-9FEE-D5D470756FC9}</x14:id>
        </ext>
      </extLst>
    </cfRule>
  </conditionalFormatting>
  <conditionalFormatting sqref="W170:W171">
    <cfRule type="dataBar" priority="173">
      <dataBar showValue="0">
        <cfvo type="num" val="-25"/>
        <cfvo type="num" val="25"/>
        <color rgb="FF638EC6"/>
      </dataBar>
      <extLst>
        <ext xmlns:x14="http://schemas.microsoft.com/office/spreadsheetml/2009/9/main" uri="{B025F937-C7B1-47D3-B67F-A62EFF666E3E}">
          <x14:id>{CAC2DBDB-3E7C-4AB8-9248-AB841184553D}</x14:id>
        </ext>
      </extLst>
    </cfRule>
  </conditionalFormatting>
  <conditionalFormatting sqref="W169">
    <cfRule type="dataBar" priority="172">
      <dataBar showValue="0">
        <cfvo type="num" val="-25"/>
        <cfvo type="num" val="25"/>
        <color rgb="FF638EC6"/>
      </dataBar>
      <extLst>
        <ext xmlns:x14="http://schemas.microsoft.com/office/spreadsheetml/2009/9/main" uri="{B025F937-C7B1-47D3-B67F-A62EFF666E3E}">
          <x14:id>{00906368-745C-4173-915D-D75909D9C1B8}</x14:id>
        </ext>
      </extLst>
    </cfRule>
  </conditionalFormatting>
  <conditionalFormatting sqref="W172">
    <cfRule type="dataBar" priority="171">
      <dataBar showValue="0">
        <cfvo type="num" val="-25"/>
        <cfvo type="num" val="25"/>
        <color rgb="FF638EC6"/>
      </dataBar>
      <extLst>
        <ext xmlns:x14="http://schemas.microsoft.com/office/spreadsheetml/2009/9/main" uri="{B025F937-C7B1-47D3-B67F-A62EFF666E3E}">
          <x14:id>{5E89A4A3-C411-4B3A-BFA5-C610E2BAD589}</x14:id>
        </ext>
      </extLst>
    </cfRule>
  </conditionalFormatting>
  <conditionalFormatting sqref="W174:W175">
    <cfRule type="dataBar" priority="170">
      <dataBar showValue="0">
        <cfvo type="num" val="-25"/>
        <cfvo type="num" val="25"/>
        <color rgb="FF638EC6"/>
      </dataBar>
      <extLst>
        <ext xmlns:x14="http://schemas.microsoft.com/office/spreadsheetml/2009/9/main" uri="{B025F937-C7B1-47D3-B67F-A62EFF666E3E}">
          <x14:id>{BB07E041-841F-46E1-A9D7-37BB7E7AA42F}</x14:id>
        </ext>
      </extLst>
    </cfRule>
  </conditionalFormatting>
  <conditionalFormatting sqref="W173">
    <cfRule type="dataBar" priority="169">
      <dataBar showValue="0">
        <cfvo type="num" val="-25"/>
        <cfvo type="num" val="25"/>
        <color rgb="FF638EC6"/>
      </dataBar>
      <extLst>
        <ext xmlns:x14="http://schemas.microsoft.com/office/spreadsheetml/2009/9/main" uri="{B025F937-C7B1-47D3-B67F-A62EFF666E3E}">
          <x14:id>{0FE410D0-2CBC-4F69-8098-C2AD14C32EDD}</x14:id>
        </ext>
      </extLst>
    </cfRule>
  </conditionalFormatting>
  <conditionalFormatting sqref="W176">
    <cfRule type="dataBar" priority="168">
      <dataBar showValue="0">
        <cfvo type="num" val="-25"/>
        <cfvo type="num" val="25"/>
        <color rgb="FF638EC6"/>
      </dataBar>
      <extLst>
        <ext xmlns:x14="http://schemas.microsoft.com/office/spreadsheetml/2009/9/main" uri="{B025F937-C7B1-47D3-B67F-A62EFF666E3E}">
          <x14:id>{E979241C-9E7F-4032-97EC-332C11C86ECA}</x14:id>
        </ext>
      </extLst>
    </cfRule>
  </conditionalFormatting>
  <conditionalFormatting sqref="W178:W179">
    <cfRule type="dataBar" priority="167">
      <dataBar showValue="0">
        <cfvo type="num" val="-25"/>
        <cfvo type="num" val="25"/>
        <color rgb="FF638EC6"/>
      </dataBar>
      <extLst>
        <ext xmlns:x14="http://schemas.microsoft.com/office/spreadsheetml/2009/9/main" uri="{B025F937-C7B1-47D3-B67F-A62EFF666E3E}">
          <x14:id>{3188FFAD-7CAE-43AB-B555-A1EDA6C3607E}</x14:id>
        </ext>
      </extLst>
    </cfRule>
  </conditionalFormatting>
  <conditionalFormatting sqref="W177">
    <cfRule type="dataBar" priority="166">
      <dataBar showValue="0">
        <cfvo type="num" val="-25"/>
        <cfvo type="num" val="25"/>
        <color rgb="FF638EC6"/>
      </dataBar>
      <extLst>
        <ext xmlns:x14="http://schemas.microsoft.com/office/spreadsheetml/2009/9/main" uri="{B025F937-C7B1-47D3-B67F-A62EFF666E3E}">
          <x14:id>{FF0C1376-7477-4E6E-8A47-9C11ACACF7F1}</x14:id>
        </ext>
      </extLst>
    </cfRule>
  </conditionalFormatting>
  <conditionalFormatting sqref="W180">
    <cfRule type="dataBar" priority="165">
      <dataBar showValue="0">
        <cfvo type="num" val="-25"/>
        <cfvo type="num" val="25"/>
        <color rgb="FF638EC6"/>
      </dataBar>
      <extLst>
        <ext xmlns:x14="http://schemas.microsoft.com/office/spreadsheetml/2009/9/main" uri="{B025F937-C7B1-47D3-B67F-A62EFF666E3E}">
          <x14:id>{F5A93C27-6C69-447D-B52F-46F446AD79E5}</x14:id>
        </ext>
      </extLst>
    </cfRule>
  </conditionalFormatting>
  <conditionalFormatting sqref="W182:W183">
    <cfRule type="dataBar" priority="164">
      <dataBar showValue="0">
        <cfvo type="num" val="-25"/>
        <cfvo type="num" val="25"/>
        <color rgb="FF638EC6"/>
      </dataBar>
      <extLst>
        <ext xmlns:x14="http://schemas.microsoft.com/office/spreadsheetml/2009/9/main" uri="{B025F937-C7B1-47D3-B67F-A62EFF666E3E}">
          <x14:id>{6AE13568-227B-40A0-A7B9-C0669166C679}</x14:id>
        </ext>
      </extLst>
    </cfRule>
  </conditionalFormatting>
  <conditionalFormatting sqref="W181">
    <cfRule type="dataBar" priority="163">
      <dataBar showValue="0">
        <cfvo type="num" val="-25"/>
        <cfvo type="num" val="25"/>
        <color rgb="FF638EC6"/>
      </dataBar>
      <extLst>
        <ext xmlns:x14="http://schemas.microsoft.com/office/spreadsheetml/2009/9/main" uri="{B025F937-C7B1-47D3-B67F-A62EFF666E3E}">
          <x14:id>{085DB10B-611A-489E-9851-F146C9D806C4}</x14:id>
        </ext>
      </extLst>
    </cfRule>
  </conditionalFormatting>
  <conditionalFormatting sqref="W184">
    <cfRule type="dataBar" priority="162">
      <dataBar showValue="0">
        <cfvo type="num" val="-25"/>
        <cfvo type="num" val="25"/>
        <color rgb="FF638EC6"/>
      </dataBar>
      <extLst>
        <ext xmlns:x14="http://schemas.microsoft.com/office/spreadsheetml/2009/9/main" uri="{B025F937-C7B1-47D3-B67F-A62EFF666E3E}">
          <x14:id>{9F97AC6B-D0FD-4B16-95C6-570F2B7D4911}</x14:id>
        </ext>
      </extLst>
    </cfRule>
  </conditionalFormatting>
  <conditionalFormatting sqref="W186:W187">
    <cfRule type="dataBar" priority="161">
      <dataBar showValue="0">
        <cfvo type="num" val="-25"/>
        <cfvo type="num" val="25"/>
        <color rgb="FF638EC6"/>
      </dataBar>
      <extLst>
        <ext xmlns:x14="http://schemas.microsoft.com/office/spreadsheetml/2009/9/main" uri="{B025F937-C7B1-47D3-B67F-A62EFF666E3E}">
          <x14:id>{6389C639-F8DF-49D1-B68A-A273F1A0D52A}</x14:id>
        </ext>
      </extLst>
    </cfRule>
  </conditionalFormatting>
  <conditionalFormatting sqref="W185">
    <cfRule type="dataBar" priority="160">
      <dataBar showValue="0">
        <cfvo type="num" val="-25"/>
        <cfvo type="num" val="25"/>
        <color rgb="FF638EC6"/>
      </dataBar>
      <extLst>
        <ext xmlns:x14="http://schemas.microsoft.com/office/spreadsheetml/2009/9/main" uri="{B025F937-C7B1-47D3-B67F-A62EFF666E3E}">
          <x14:id>{E65F940E-4435-4B90-8ED2-BD2B66B3A607}</x14:id>
        </ext>
      </extLst>
    </cfRule>
  </conditionalFormatting>
  <conditionalFormatting sqref="W188">
    <cfRule type="dataBar" priority="159">
      <dataBar showValue="0">
        <cfvo type="num" val="-25"/>
        <cfvo type="num" val="25"/>
        <color rgb="FF638EC6"/>
      </dataBar>
      <extLst>
        <ext xmlns:x14="http://schemas.microsoft.com/office/spreadsheetml/2009/9/main" uri="{B025F937-C7B1-47D3-B67F-A62EFF666E3E}">
          <x14:id>{E539D0CC-79A0-4ACA-8317-1A10FBA2068F}</x14:id>
        </ext>
      </extLst>
    </cfRule>
  </conditionalFormatting>
  <conditionalFormatting sqref="W190:W191">
    <cfRule type="dataBar" priority="158">
      <dataBar showValue="0">
        <cfvo type="num" val="-25"/>
        <cfvo type="num" val="25"/>
        <color rgb="FF638EC6"/>
      </dataBar>
      <extLst>
        <ext xmlns:x14="http://schemas.microsoft.com/office/spreadsheetml/2009/9/main" uri="{B025F937-C7B1-47D3-B67F-A62EFF666E3E}">
          <x14:id>{9C96A201-1E66-49FA-A5AC-058905C40C9F}</x14:id>
        </ext>
      </extLst>
    </cfRule>
  </conditionalFormatting>
  <conditionalFormatting sqref="W189">
    <cfRule type="dataBar" priority="157">
      <dataBar showValue="0">
        <cfvo type="num" val="-25"/>
        <cfvo type="num" val="25"/>
        <color rgb="FF638EC6"/>
      </dataBar>
      <extLst>
        <ext xmlns:x14="http://schemas.microsoft.com/office/spreadsheetml/2009/9/main" uri="{B025F937-C7B1-47D3-B67F-A62EFF666E3E}">
          <x14:id>{939FCE27-304A-42D9-807D-1C822239E3B3}</x14:id>
        </ext>
      </extLst>
    </cfRule>
  </conditionalFormatting>
  <conditionalFormatting sqref="W192">
    <cfRule type="dataBar" priority="156">
      <dataBar showValue="0">
        <cfvo type="num" val="-25"/>
        <cfvo type="num" val="25"/>
        <color rgb="FF638EC6"/>
      </dataBar>
      <extLst>
        <ext xmlns:x14="http://schemas.microsoft.com/office/spreadsheetml/2009/9/main" uri="{B025F937-C7B1-47D3-B67F-A62EFF666E3E}">
          <x14:id>{251DDA73-6BC7-46FA-BAAC-1299C14ABB67}</x14:id>
        </ext>
      </extLst>
    </cfRule>
  </conditionalFormatting>
  <conditionalFormatting sqref="W194:W195">
    <cfRule type="dataBar" priority="155">
      <dataBar showValue="0">
        <cfvo type="num" val="-25"/>
        <cfvo type="num" val="25"/>
        <color rgb="FF638EC6"/>
      </dataBar>
      <extLst>
        <ext xmlns:x14="http://schemas.microsoft.com/office/spreadsheetml/2009/9/main" uri="{B025F937-C7B1-47D3-B67F-A62EFF666E3E}">
          <x14:id>{7272F5C8-5F74-45D8-AF05-BCFE9CCC3DC6}</x14:id>
        </ext>
      </extLst>
    </cfRule>
  </conditionalFormatting>
  <conditionalFormatting sqref="W193">
    <cfRule type="dataBar" priority="154">
      <dataBar showValue="0">
        <cfvo type="num" val="-25"/>
        <cfvo type="num" val="25"/>
        <color rgb="FF638EC6"/>
      </dataBar>
      <extLst>
        <ext xmlns:x14="http://schemas.microsoft.com/office/spreadsheetml/2009/9/main" uri="{B025F937-C7B1-47D3-B67F-A62EFF666E3E}">
          <x14:id>{E03B659C-2455-4E87-989C-C2643BEA290F}</x14:id>
        </ext>
      </extLst>
    </cfRule>
  </conditionalFormatting>
  <conditionalFormatting sqref="W196">
    <cfRule type="dataBar" priority="153">
      <dataBar showValue="0">
        <cfvo type="num" val="-25"/>
        <cfvo type="num" val="25"/>
        <color rgb="FF638EC6"/>
      </dataBar>
      <extLst>
        <ext xmlns:x14="http://schemas.microsoft.com/office/spreadsheetml/2009/9/main" uri="{B025F937-C7B1-47D3-B67F-A62EFF666E3E}">
          <x14:id>{9C178D69-6A9D-464B-B37A-38A9D6A15ED6}</x14:id>
        </ext>
      </extLst>
    </cfRule>
  </conditionalFormatting>
  <conditionalFormatting sqref="W198:W199">
    <cfRule type="dataBar" priority="152">
      <dataBar showValue="0">
        <cfvo type="num" val="-25"/>
        <cfvo type="num" val="25"/>
        <color rgb="FF638EC6"/>
      </dataBar>
      <extLst>
        <ext xmlns:x14="http://schemas.microsoft.com/office/spreadsheetml/2009/9/main" uri="{B025F937-C7B1-47D3-B67F-A62EFF666E3E}">
          <x14:id>{34508C5B-42D8-4E1E-8A01-E4DE2241D5A2}</x14:id>
        </ext>
      </extLst>
    </cfRule>
  </conditionalFormatting>
  <conditionalFormatting sqref="W197">
    <cfRule type="dataBar" priority="151">
      <dataBar showValue="0">
        <cfvo type="num" val="-25"/>
        <cfvo type="num" val="25"/>
        <color rgb="FF638EC6"/>
      </dataBar>
      <extLst>
        <ext xmlns:x14="http://schemas.microsoft.com/office/spreadsheetml/2009/9/main" uri="{B025F937-C7B1-47D3-B67F-A62EFF666E3E}">
          <x14:id>{45A8CDD5-9AFF-428A-A12C-254B34B570F3}</x14:id>
        </ext>
      </extLst>
    </cfRule>
  </conditionalFormatting>
  <conditionalFormatting sqref="W200">
    <cfRule type="dataBar" priority="150">
      <dataBar showValue="0">
        <cfvo type="num" val="-25"/>
        <cfvo type="num" val="25"/>
        <color rgb="FF638EC6"/>
      </dataBar>
      <extLst>
        <ext xmlns:x14="http://schemas.microsoft.com/office/spreadsheetml/2009/9/main" uri="{B025F937-C7B1-47D3-B67F-A62EFF666E3E}">
          <x14:id>{AE695A99-673E-4D79-A5F4-E49B82AB75E1}</x14:id>
        </ext>
      </extLst>
    </cfRule>
  </conditionalFormatting>
  <conditionalFormatting sqref="W202:W203">
    <cfRule type="dataBar" priority="149">
      <dataBar showValue="0">
        <cfvo type="num" val="-25"/>
        <cfvo type="num" val="25"/>
        <color rgb="FF638EC6"/>
      </dataBar>
      <extLst>
        <ext xmlns:x14="http://schemas.microsoft.com/office/spreadsheetml/2009/9/main" uri="{B025F937-C7B1-47D3-B67F-A62EFF666E3E}">
          <x14:id>{7D35C31E-3AA9-4761-9E19-526604B6BF30}</x14:id>
        </ext>
      </extLst>
    </cfRule>
  </conditionalFormatting>
  <conditionalFormatting sqref="W201">
    <cfRule type="dataBar" priority="148">
      <dataBar showValue="0">
        <cfvo type="num" val="-25"/>
        <cfvo type="num" val="25"/>
        <color rgb="FF638EC6"/>
      </dataBar>
      <extLst>
        <ext xmlns:x14="http://schemas.microsoft.com/office/spreadsheetml/2009/9/main" uri="{B025F937-C7B1-47D3-B67F-A62EFF666E3E}">
          <x14:id>{73C8E834-CDE0-4792-9FA5-62646B4CFFB5}</x14:id>
        </ext>
      </extLst>
    </cfRule>
  </conditionalFormatting>
  <conditionalFormatting sqref="W204">
    <cfRule type="dataBar" priority="147">
      <dataBar showValue="0">
        <cfvo type="num" val="-25"/>
        <cfvo type="num" val="25"/>
        <color rgb="FF638EC6"/>
      </dataBar>
      <extLst>
        <ext xmlns:x14="http://schemas.microsoft.com/office/spreadsheetml/2009/9/main" uri="{B025F937-C7B1-47D3-B67F-A62EFF666E3E}">
          <x14:id>{C1EDD185-5589-4AA4-838A-80562DDB7F13}</x14:id>
        </ext>
      </extLst>
    </cfRule>
  </conditionalFormatting>
  <conditionalFormatting sqref="W206:W207">
    <cfRule type="dataBar" priority="146">
      <dataBar showValue="0">
        <cfvo type="num" val="-25"/>
        <cfvo type="num" val="25"/>
        <color rgb="FF638EC6"/>
      </dataBar>
      <extLst>
        <ext xmlns:x14="http://schemas.microsoft.com/office/spreadsheetml/2009/9/main" uri="{B025F937-C7B1-47D3-B67F-A62EFF666E3E}">
          <x14:id>{B6190B92-1958-41DC-8BFD-00DC9A9862D5}</x14:id>
        </ext>
      </extLst>
    </cfRule>
  </conditionalFormatting>
  <conditionalFormatting sqref="W205">
    <cfRule type="dataBar" priority="145">
      <dataBar showValue="0">
        <cfvo type="num" val="-25"/>
        <cfvo type="num" val="25"/>
        <color rgb="FF638EC6"/>
      </dataBar>
      <extLst>
        <ext xmlns:x14="http://schemas.microsoft.com/office/spreadsheetml/2009/9/main" uri="{B025F937-C7B1-47D3-B67F-A62EFF666E3E}">
          <x14:id>{6609D933-5D58-482F-B931-B96264B13FE3}</x14:id>
        </ext>
      </extLst>
    </cfRule>
  </conditionalFormatting>
  <conditionalFormatting sqref="W208">
    <cfRule type="dataBar" priority="144">
      <dataBar showValue="0">
        <cfvo type="num" val="-25"/>
        <cfvo type="num" val="25"/>
        <color rgb="FF638EC6"/>
      </dataBar>
      <extLst>
        <ext xmlns:x14="http://schemas.microsoft.com/office/spreadsheetml/2009/9/main" uri="{B025F937-C7B1-47D3-B67F-A62EFF666E3E}">
          <x14:id>{728B82F1-6523-44BD-9743-028493FC837A}</x14:id>
        </ext>
      </extLst>
    </cfRule>
  </conditionalFormatting>
  <conditionalFormatting sqref="W210:W211">
    <cfRule type="dataBar" priority="143">
      <dataBar showValue="0">
        <cfvo type="num" val="-25"/>
        <cfvo type="num" val="25"/>
        <color rgb="FF638EC6"/>
      </dataBar>
      <extLst>
        <ext xmlns:x14="http://schemas.microsoft.com/office/spreadsheetml/2009/9/main" uri="{B025F937-C7B1-47D3-B67F-A62EFF666E3E}">
          <x14:id>{A3483ECB-40C6-4BD4-8C22-A6ACE2E70703}</x14:id>
        </ext>
      </extLst>
    </cfRule>
  </conditionalFormatting>
  <conditionalFormatting sqref="W209">
    <cfRule type="dataBar" priority="142">
      <dataBar showValue="0">
        <cfvo type="num" val="-25"/>
        <cfvo type="num" val="25"/>
        <color rgb="FF638EC6"/>
      </dataBar>
      <extLst>
        <ext xmlns:x14="http://schemas.microsoft.com/office/spreadsheetml/2009/9/main" uri="{B025F937-C7B1-47D3-B67F-A62EFF666E3E}">
          <x14:id>{83C3A02C-6D63-403F-BB30-D62BD81A38EE}</x14:id>
        </ext>
      </extLst>
    </cfRule>
  </conditionalFormatting>
  <conditionalFormatting sqref="W212">
    <cfRule type="dataBar" priority="141">
      <dataBar showValue="0">
        <cfvo type="num" val="-25"/>
        <cfvo type="num" val="25"/>
        <color rgb="FF638EC6"/>
      </dataBar>
      <extLst>
        <ext xmlns:x14="http://schemas.microsoft.com/office/spreadsheetml/2009/9/main" uri="{B025F937-C7B1-47D3-B67F-A62EFF666E3E}">
          <x14:id>{3FF9D822-B687-4093-B409-12144A4A2D95}</x14:id>
        </ext>
      </extLst>
    </cfRule>
  </conditionalFormatting>
  <conditionalFormatting sqref="W214:W215">
    <cfRule type="dataBar" priority="140">
      <dataBar showValue="0">
        <cfvo type="num" val="-25"/>
        <cfvo type="num" val="25"/>
        <color rgb="FF638EC6"/>
      </dataBar>
      <extLst>
        <ext xmlns:x14="http://schemas.microsoft.com/office/spreadsheetml/2009/9/main" uri="{B025F937-C7B1-47D3-B67F-A62EFF666E3E}">
          <x14:id>{683B25F9-7295-4523-945A-A5065FF4AE4F}</x14:id>
        </ext>
      </extLst>
    </cfRule>
  </conditionalFormatting>
  <conditionalFormatting sqref="W213">
    <cfRule type="dataBar" priority="139">
      <dataBar showValue="0">
        <cfvo type="num" val="-25"/>
        <cfvo type="num" val="25"/>
        <color rgb="FF638EC6"/>
      </dataBar>
      <extLst>
        <ext xmlns:x14="http://schemas.microsoft.com/office/spreadsheetml/2009/9/main" uri="{B025F937-C7B1-47D3-B67F-A62EFF666E3E}">
          <x14:id>{F89581F8-F79B-4116-9AD1-7B5A62F68BDC}</x14:id>
        </ext>
      </extLst>
    </cfRule>
  </conditionalFormatting>
  <conditionalFormatting sqref="W216">
    <cfRule type="dataBar" priority="138">
      <dataBar showValue="0">
        <cfvo type="num" val="-25"/>
        <cfvo type="num" val="25"/>
        <color rgb="FF638EC6"/>
      </dataBar>
      <extLst>
        <ext xmlns:x14="http://schemas.microsoft.com/office/spreadsheetml/2009/9/main" uri="{B025F937-C7B1-47D3-B67F-A62EFF666E3E}">
          <x14:id>{9572D0F4-574B-43D4-A102-010C63D89381}</x14:id>
        </ext>
      </extLst>
    </cfRule>
  </conditionalFormatting>
  <conditionalFormatting sqref="W218:W219">
    <cfRule type="dataBar" priority="137">
      <dataBar showValue="0">
        <cfvo type="num" val="-25"/>
        <cfvo type="num" val="25"/>
        <color rgb="FF638EC6"/>
      </dataBar>
      <extLst>
        <ext xmlns:x14="http://schemas.microsoft.com/office/spreadsheetml/2009/9/main" uri="{B025F937-C7B1-47D3-B67F-A62EFF666E3E}">
          <x14:id>{E678C300-9953-46FB-A05B-147ECD8E9F3B}</x14:id>
        </ext>
      </extLst>
    </cfRule>
  </conditionalFormatting>
  <conditionalFormatting sqref="W217">
    <cfRule type="dataBar" priority="136">
      <dataBar showValue="0">
        <cfvo type="num" val="-25"/>
        <cfvo type="num" val="25"/>
        <color rgb="FF638EC6"/>
      </dataBar>
      <extLst>
        <ext xmlns:x14="http://schemas.microsoft.com/office/spreadsheetml/2009/9/main" uri="{B025F937-C7B1-47D3-B67F-A62EFF666E3E}">
          <x14:id>{93692929-8A1D-4238-96A0-AAF022CB306C}</x14:id>
        </ext>
      </extLst>
    </cfRule>
  </conditionalFormatting>
  <conditionalFormatting sqref="W220">
    <cfRule type="dataBar" priority="135">
      <dataBar showValue="0">
        <cfvo type="num" val="-25"/>
        <cfvo type="num" val="25"/>
        <color rgb="FF638EC6"/>
      </dataBar>
      <extLst>
        <ext xmlns:x14="http://schemas.microsoft.com/office/spreadsheetml/2009/9/main" uri="{B025F937-C7B1-47D3-B67F-A62EFF666E3E}">
          <x14:id>{1522A09A-695F-4C06-9B44-8DD9663ABD39}</x14:id>
        </ext>
      </extLst>
    </cfRule>
  </conditionalFormatting>
  <conditionalFormatting sqref="W222:W223">
    <cfRule type="dataBar" priority="134">
      <dataBar showValue="0">
        <cfvo type="num" val="-25"/>
        <cfvo type="num" val="25"/>
        <color rgb="FF638EC6"/>
      </dataBar>
      <extLst>
        <ext xmlns:x14="http://schemas.microsoft.com/office/spreadsheetml/2009/9/main" uri="{B025F937-C7B1-47D3-B67F-A62EFF666E3E}">
          <x14:id>{00A46C22-D7F2-445F-ADE7-642840FD8EE7}</x14:id>
        </ext>
      </extLst>
    </cfRule>
  </conditionalFormatting>
  <conditionalFormatting sqref="W221">
    <cfRule type="dataBar" priority="133">
      <dataBar showValue="0">
        <cfvo type="num" val="-25"/>
        <cfvo type="num" val="25"/>
        <color rgb="FF638EC6"/>
      </dataBar>
      <extLst>
        <ext xmlns:x14="http://schemas.microsoft.com/office/spreadsheetml/2009/9/main" uri="{B025F937-C7B1-47D3-B67F-A62EFF666E3E}">
          <x14:id>{F9C5DAC0-5D30-4567-A81D-9940CDF5F22D}</x14:id>
        </ext>
      </extLst>
    </cfRule>
  </conditionalFormatting>
  <conditionalFormatting sqref="W224">
    <cfRule type="dataBar" priority="132">
      <dataBar showValue="0">
        <cfvo type="num" val="-25"/>
        <cfvo type="num" val="25"/>
        <color rgb="FF638EC6"/>
      </dataBar>
      <extLst>
        <ext xmlns:x14="http://schemas.microsoft.com/office/spreadsheetml/2009/9/main" uri="{B025F937-C7B1-47D3-B67F-A62EFF666E3E}">
          <x14:id>{7893649A-09A7-4B76-BA19-77D5A5FBA8C0}</x14:id>
        </ext>
      </extLst>
    </cfRule>
  </conditionalFormatting>
  <conditionalFormatting sqref="W226:W227">
    <cfRule type="dataBar" priority="131">
      <dataBar showValue="0">
        <cfvo type="num" val="-25"/>
        <cfvo type="num" val="25"/>
        <color rgb="FF638EC6"/>
      </dataBar>
      <extLst>
        <ext xmlns:x14="http://schemas.microsoft.com/office/spreadsheetml/2009/9/main" uri="{B025F937-C7B1-47D3-B67F-A62EFF666E3E}">
          <x14:id>{52620A16-B061-44CF-BA05-2A6F3A975A90}</x14:id>
        </ext>
      </extLst>
    </cfRule>
  </conditionalFormatting>
  <conditionalFormatting sqref="W225">
    <cfRule type="dataBar" priority="130">
      <dataBar showValue="0">
        <cfvo type="num" val="-25"/>
        <cfvo type="num" val="25"/>
        <color rgb="FF638EC6"/>
      </dataBar>
      <extLst>
        <ext xmlns:x14="http://schemas.microsoft.com/office/spreadsheetml/2009/9/main" uri="{B025F937-C7B1-47D3-B67F-A62EFF666E3E}">
          <x14:id>{263E4201-3E20-4585-9F4F-E314CB5E9EF1}</x14:id>
        </ext>
      </extLst>
    </cfRule>
  </conditionalFormatting>
  <conditionalFormatting sqref="W228">
    <cfRule type="dataBar" priority="129">
      <dataBar showValue="0">
        <cfvo type="num" val="-25"/>
        <cfvo type="num" val="25"/>
        <color rgb="FF638EC6"/>
      </dataBar>
      <extLst>
        <ext xmlns:x14="http://schemas.microsoft.com/office/spreadsheetml/2009/9/main" uri="{B025F937-C7B1-47D3-B67F-A62EFF666E3E}">
          <x14:id>{FD536A8E-FB86-4890-B623-F15EC724AB4B}</x14:id>
        </ext>
      </extLst>
    </cfRule>
  </conditionalFormatting>
  <conditionalFormatting sqref="W230:W231">
    <cfRule type="dataBar" priority="128">
      <dataBar showValue="0">
        <cfvo type="num" val="-25"/>
        <cfvo type="num" val="25"/>
        <color rgb="FF638EC6"/>
      </dataBar>
      <extLst>
        <ext xmlns:x14="http://schemas.microsoft.com/office/spreadsheetml/2009/9/main" uri="{B025F937-C7B1-47D3-B67F-A62EFF666E3E}">
          <x14:id>{4E75F07E-D94D-46E3-A0D7-C66984413C18}</x14:id>
        </ext>
      </extLst>
    </cfRule>
  </conditionalFormatting>
  <conditionalFormatting sqref="W229">
    <cfRule type="dataBar" priority="127">
      <dataBar showValue="0">
        <cfvo type="num" val="-25"/>
        <cfvo type="num" val="25"/>
        <color rgb="FF638EC6"/>
      </dataBar>
      <extLst>
        <ext xmlns:x14="http://schemas.microsoft.com/office/spreadsheetml/2009/9/main" uri="{B025F937-C7B1-47D3-B67F-A62EFF666E3E}">
          <x14:id>{77E8FD6D-6F5D-4F4E-8722-1A3BE0C41DC0}</x14:id>
        </ext>
      </extLst>
    </cfRule>
  </conditionalFormatting>
  <conditionalFormatting sqref="W232">
    <cfRule type="dataBar" priority="126">
      <dataBar showValue="0">
        <cfvo type="num" val="-25"/>
        <cfvo type="num" val="25"/>
        <color rgb="FF638EC6"/>
      </dataBar>
      <extLst>
        <ext xmlns:x14="http://schemas.microsoft.com/office/spreadsheetml/2009/9/main" uri="{B025F937-C7B1-47D3-B67F-A62EFF666E3E}">
          <x14:id>{01439F96-3CD7-4AA6-9125-411C7CB55DDA}</x14:id>
        </ext>
      </extLst>
    </cfRule>
  </conditionalFormatting>
  <conditionalFormatting sqref="W234:W235">
    <cfRule type="dataBar" priority="125">
      <dataBar showValue="0">
        <cfvo type="num" val="-25"/>
        <cfvo type="num" val="25"/>
        <color rgb="FF638EC6"/>
      </dataBar>
      <extLst>
        <ext xmlns:x14="http://schemas.microsoft.com/office/spreadsheetml/2009/9/main" uri="{B025F937-C7B1-47D3-B67F-A62EFF666E3E}">
          <x14:id>{C43973B7-80FF-47AD-BB27-44991B7A44CA}</x14:id>
        </ext>
      </extLst>
    </cfRule>
  </conditionalFormatting>
  <conditionalFormatting sqref="W233">
    <cfRule type="dataBar" priority="124">
      <dataBar showValue="0">
        <cfvo type="num" val="-25"/>
        <cfvo type="num" val="25"/>
        <color rgb="FF638EC6"/>
      </dataBar>
      <extLst>
        <ext xmlns:x14="http://schemas.microsoft.com/office/spreadsheetml/2009/9/main" uri="{B025F937-C7B1-47D3-B67F-A62EFF666E3E}">
          <x14:id>{883AB6D6-8CF2-4ADB-9D34-F3D36650AB81}</x14:id>
        </ext>
      </extLst>
    </cfRule>
  </conditionalFormatting>
  <conditionalFormatting sqref="W236">
    <cfRule type="dataBar" priority="123">
      <dataBar showValue="0">
        <cfvo type="num" val="-25"/>
        <cfvo type="num" val="25"/>
        <color rgb="FF638EC6"/>
      </dataBar>
      <extLst>
        <ext xmlns:x14="http://schemas.microsoft.com/office/spreadsheetml/2009/9/main" uri="{B025F937-C7B1-47D3-B67F-A62EFF666E3E}">
          <x14:id>{BA297907-77FA-4D04-9C4E-25851BFF72F8}</x14:id>
        </ext>
      </extLst>
    </cfRule>
  </conditionalFormatting>
  <conditionalFormatting sqref="W238:W239">
    <cfRule type="dataBar" priority="122">
      <dataBar showValue="0">
        <cfvo type="num" val="-25"/>
        <cfvo type="num" val="25"/>
        <color rgb="FF638EC6"/>
      </dataBar>
      <extLst>
        <ext xmlns:x14="http://schemas.microsoft.com/office/spreadsheetml/2009/9/main" uri="{B025F937-C7B1-47D3-B67F-A62EFF666E3E}">
          <x14:id>{03DC40B5-CD74-4715-8350-F7AC67C9F237}</x14:id>
        </ext>
      </extLst>
    </cfRule>
  </conditionalFormatting>
  <conditionalFormatting sqref="W237">
    <cfRule type="dataBar" priority="121">
      <dataBar showValue="0">
        <cfvo type="num" val="-25"/>
        <cfvo type="num" val="25"/>
        <color rgb="FF638EC6"/>
      </dataBar>
      <extLst>
        <ext xmlns:x14="http://schemas.microsoft.com/office/spreadsheetml/2009/9/main" uri="{B025F937-C7B1-47D3-B67F-A62EFF666E3E}">
          <x14:id>{7B3D465F-5286-4D6E-9E02-C6AF9B244F93}</x14:id>
        </ext>
      </extLst>
    </cfRule>
  </conditionalFormatting>
  <conditionalFormatting sqref="W240">
    <cfRule type="dataBar" priority="120">
      <dataBar showValue="0">
        <cfvo type="num" val="-25"/>
        <cfvo type="num" val="25"/>
        <color rgb="FF638EC6"/>
      </dataBar>
      <extLst>
        <ext xmlns:x14="http://schemas.microsoft.com/office/spreadsheetml/2009/9/main" uri="{B025F937-C7B1-47D3-B67F-A62EFF666E3E}">
          <x14:id>{B75AD318-93AE-405F-B6C8-6AF7405877BE}</x14:id>
        </ext>
      </extLst>
    </cfRule>
  </conditionalFormatting>
  <conditionalFormatting sqref="W242:W243">
    <cfRule type="dataBar" priority="119">
      <dataBar showValue="0">
        <cfvo type="num" val="-25"/>
        <cfvo type="num" val="25"/>
        <color rgb="FF638EC6"/>
      </dataBar>
      <extLst>
        <ext xmlns:x14="http://schemas.microsoft.com/office/spreadsheetml/2009/9/main" uri="{B025F937-C7B1-47D3-B67F-A62EFF666E3E}">
          <x14:id>{5820BC16-C12F-469A-8C25-D76B521CF3C9}</x14:id>
        </ext>
      </extLst>
    </cfRule>
  </conditionalFormatting>
  <conditionalFormatting sqref="W241">
    <cfRule type="dataBar" priority="118">
      <dataBar showValue="0">
        <cfvo type="num" val="-25"/>
        <cfvo type="num" val="25"/>
        <color rgb="FF638EC6"/>
      </dataBar>
      <extLst>
        <ext xmlns:x14="http://schemas.microsoft.com/office/spreadsheetml/2009/9/main" uri="{B025F937-C7B1-47D3-B67F-A62EFF666E3E}">
          <x14:id>{329675DB-505C-4667-A4E2-FF619456828F}</x14:id>
        </ext>
      </extLst>
    </cfRule>
  </conditionalFormatting>
  <conditionalFormatting sqref="W244">
    <cfRule type="dataBar" priority="117">
      <dataBar showValue="0">
        <cfvo type="num" val="-25"/>
        <cfvo type="num" val="25"/>
        <color rgb="FF638EC6"/>
      </dataBar>
      <extLst>
        <ext xmlns:x14="http://schemas.microsoft.com/office/spreadsheetml/2009/9/main" uri="{B025F937-C7B1-47D3-B67F-A62EFF666E3E}">
          <x14:id>{2B8BD01F-C392-4344-8109-3E0B82285376}</x14:id>
        </ext>
      </extLst>
    </cfRule>
  </conditionalFormatting>
  <conditionalFormatting sqref="W246:W247">
    <cfRule type="dataBar" priority="116">
      <dataBar showValue="0">
        <cfvo type="num" val="-25"/>
        <cfvo type="num" val="25"/>
        <color rgb="FF638EC6"/>
      </dataBar>
      <extLst>
        <ext xmlns:x14="http://schemas.microsoft.com/office/spreadsheetml/2009/9/main" uri="{B025F937-C7B1-47D3-B67F-A62EFF666E3E}">
          <x14:id>{995A1D75-349F-4ACF-9404-EB8006E349CF}</x14:id>
        </ext>
      </extLst>
    </cfRule>
  </conditionalFormatting>
  <conditionalFormatting sqref="W245">
    <cfRule type="dataBar" priority="115">
      <dataBar showValue="0">
        <cfvo type="num" val="-25"/>
        <cfvo type="num" val="25"/>
        <color rgb="FF638EC6"/>
      </dataBar>
      <extLst>
        <ext xmlns:x14="http://schemas.microsoft.com/office/spreadsheetml/2009/9/main" uri="{B025F937-C7B1-47D3-B67F-A62EFF666E3E}">
          <x14:id>{168C1036-C79C-41FC-B94C-334C0103702A}</x14:id>
        </ext>
      </extLst>
    </cfRule>
  </conditionalFormatting>
  <conditionalFormatting sqref="W248">
    <cfRule type="dataBar" priority="114">
      <dataBar showValue="0">
        <cfvo type="num" val="-25"/>
        <cfvo type="num" val="25"/>
        <color rgb="FF638EC6"/>
      </dataBar>
      <extLst>
        <ext xmlns:x14="http://schemas.microsoft.com/office/spreadsheetml/2009/9/main" uri="{B025F937-C7B1-47D3-B67F-A62EFF666E3E}">
          <x14:id>{1D6FA63F-3075-471B-95A2-91FA8F71F443}</x14:id>
        </ext>
      </extLst>
    </cfRule>
  </conditionalFormatting>
  <conditionalFormatting sqref="W250:W251">
    <cfRule type="dataBar" priority="113">
      <dataBar showValue="0">
        <cfvo type="num" val="-25"/>
        <cfvo type="num" val="25"/>
        <color rgb="FF638EC6"/>
      </dataBar>
      <extLst>
        <ext xmlns:x14="http://schemas.microsoft.com/office/spreadsheetml/2009/9/main" uri="{B025F937-C7B1-47D3-B67F-A62EFF666E3E}">
          <x14:id>{9CCBF29D-55B5-488B-AFDE-FB109506FF72}</x14:id>
        </ext>
      </extLst>
    </cfRule>
  </conditionalFormatting>
  <conditionalFormatting sqref="W249">
    <cfRule type="dataBar" priority="112">
      <dataBar showValue="0">
        <cfvo type="num" val="-25"/>
        <cfvo type="num" val="25"/>
        <color rgb="FF638EC6"/>
      </dataBar>
      <extLst>
        <ext xmlns:x14="http://schemas.microsoft.com/office/spreadsheetml/2009/9/main" uri="{B025F937-C7B1-47D3-B67F-A62EFF666E3E}">
          <x14:id>{401EDE6F-531D-4516-922D-0B4038809B0B}</x14:id>
        </ext>
      </extLst>
    </cfRule>
  </conditionalFormatting>
  <conditionalFormatting sqref="W252">
    <cfRule type="dataBar" priority="111">
      <dataBar showValue="0">
        <cfvo type="num" val="-25"/>
        <cfvo type="num" val="25"/>
        <color rgb="FF638EC6"/>
      </dataBar>
      <extLst>
        <ext xmlns:x14="http://schemas.microsoft.com/office/spreadsheetml/2009/9/main" uri="{B025F937-C7B1-47D3-B67F-A62EFF666E3E}">
          <x14:id>{580A0047-6754-48D2-823B-7F5E9CF11637}</x14:id>
        </ext>
      </extLst>
    </cfRule>
  </conditionalFormatting>
  <conditionalFormatting sqref="W254:W255">
    <cfRule type="dataBar" priority="110">
      <dataBar showValue="0">
        <cfvo type="num" val="-25"/>
        <cfvo type="num" val="25"/>
        <color rgb="FF638EC6"/>
      </dataBar>
      <extLst>
        <ext xmlns:x14="http://schemas.microsoft.com/office/spreadsheetml/2009/9/main" uri="{B025F937-C7B1-47D3-B67F-A62EFF666E3E}">
          <x14:id>{7193BA8F-DBAC-4BE2-87D6-53DF9F542EF1}</x14:id>
        </ext>
      </extLst>
    </cfRule>
  </conditionalFormatting>
  <conditionalFormatting sqref="W253">
    <cfRule type="dataBar" priority="109">
      <dataBar showValue="0">
        <cfvo type="num" val="-25"/>
        <cfvo type="num" val="25"/>
        <color rgb="FF638EC6"/>
      </dataBar>
      <extLst>
        <ext xmlns:x14="http://schemas.microsoft.com/office/spreadsheetml/2009/9/main" uri="{B025F937-C7B1-47D3-B67F-A62EFF666E3E}">
          <x14:id>{68C81114-40B5-4DC7-81E0-D7E7127357D2}</x14:id>
        </ext>
      </extLst>
    </cfRule>
  </conditionalFormatting>
  <conditionalFormatting sqref="W256">
    <cfRule type="dataBar" priority="108">
      <dataBar showValue="0">
        <cfvo type="num" val="-25"/>
        <cfvo type="num" val="25"/>
        <color rgb="FF638EC6"/>
      </dataBar>
      <extLst>
        <ext xmlns:x14="http://schemas.microsoft.com/office/spreadsheetml/2009/9/main" uri="{B025F937-C7B1-47D3-B67F-A62EFF666E3E}">
          <x14:id>{645FA355-389D-4CE5-83D6-4BA35D206CE6}</x14:id>
        </ext>
      </extLst>
    </cfRule>
  </conditionalFormatting>
  <conditionalFormatting sqref="W258:W259">
    <cfRule type="dataBar" priority="107">
      <dataBar showValue="0">
        <cfvo type="num" val="-25"/>
        <cfvo type="num" val="25"/>
        <color rgb="FF638EC6"/>
      </dataBar>
      <extLst>
        <ext xmlns:x14="http://schemas.microsoft.com/office/spreadsheetml/2009/9/main" uri="{B025F937-C7B1-47D3-B67F-A62EFF666E3E}">
          <x14:id>{0CE5AF4C-BCB0-4C1D-A2E8-AF9919368C80}</x14:id>
        </ext>
      </extLst>
    </cfRule>
  </conditionalFormatting>
  <conditionalFormatting sqref="W257">
    <cfRule type="dataBar" priority="106">
      <dataBar showValue="0">
        <cfvo type="num" val="-25"/>
        <cfvo type="num" val="25"/>
        <color rgb="FF638EC6"/>
      </dataBar>
      <extLst>
        <ext xmlns:x14="http://schemas.microsoft.com/office/spreadsheetml/2009/9/main" uri="{B025F937-C7B1-47D3-B67F-A62EFF666E3E}">
          <x14:id>{BA89BE66-2072-45D1-B003-09119023D9CC}</x14:id>
        </ext>
      </extLst>
    </cfRule>
  </conditionalFormatting>
  <conditionalFormatting sqref="W260">
    <cfRule type="dataBar" priority="105">
      <dataBar showValue="0">
        <cfvo type="num" val="-25"/>
        <cfvo type="num" val="25"/>
        <color rgb="FF638EC6"/>
      </dataBar>
      <extLst>
        <ext xmlns:x14="http://schemas.microsoft.com/office/spreadsheetml/2009/9/main" uri="{B025F937-C7B1-47D3-B67F-A62EFF666E3E}">
          <x14:id>{80835699-90AD-4AEB-BE8D-EAC07EFC5F9A}</x14:id>
        </ext>
      </extLst>
    </cfRule>
  </conditionalFormatting>
  <conditionalFormatting sqref="W262:W263">
    <cfRule type="dataBar" priority="104">
      <dataBar showValue="0">
        <cfvo type="num" val="-25"/>
        <cfvo type="num" val="25"/>
        <color rgb="FF638EC6"/>
      </dataBar>
      <extLst>
        <ext xmlns:x14="http://schemas.microsoft.com/office/spreadsheetml/2009/9/main" uri="{B025F937-C7B1-47D3-B67F-A62EFF666E3E}">
          <x14:id>{E1D06B9A-C2ED-4F96-95B7-DD35E72ECA5D}</x14:id>
        </ext>
      </extLst>
    </cfRule>
  </conditionalFormatting>
  <conditionalFormatting sqref="W261">
    <cfRule type="dataBar" priority="103">
      <dataBar showValue="0">
        <cfvo type="num" val="-25"/>
        <cfvo type="num" val="25"/>
        <color rgb="FF638EC6"/>
      </dataBar>
      <extLst>
        <ext xmlns:x14="http://schemas.microsoft.com/office/spreadsheetml/2009/9/main" uri="{B025F937-C7B1-47D3-B67F-A62EFF666E3E}">
          <x14:id>{9200677E-9367-41E9-B40D-0E883E21E2DD}</x14:id>
        </ext>
      </extLst>
    </cfRule>
  </conditionalFormatting>
  <conditionalFormatting sqref="W264">
    <cfRule type="dataBar" priority="102">
      <dataBar showValue="0">
        <cfvo type="num" val="-25"/>
        <cfvo type="num" val="25"/>
        <color rgb="FF638EC6"/>
      </dataBar>
      <extLst>
        <ext xmlns:x14="http://schemas.microsoft.com/office/spreadsheetml/2009/9/main" uri="{B025F937-C7B1-47D3-B67F-A62EFF666E3E}">
          <x14:id>{E1EAB71D-8206-4047-A56C-333EE8CC6BC5}</x14:id>
        </ext>
      </extLst>
    </cfRule>
  </conditionalFormatting>
  <conditionalFormatting sqref="W266:W267">
    <cfRule type="dataBar" priority="101">
      <dataBar showValue="0">
        <cfvo type="num" val="-25"/>
        <cfvo type="num" val="25"/>
        <color rgb="FF638EC6"/>
      </dataBar>
      <extLst>
        <ext xmlns:x14="http://schemas.microsoft.com/office/spreadsheetml/2009/9/main" uri="{B025F937-C7B1-47D3-B67F-A62EFF666E3E}">
          <x14:id>{CA6793AA-718F-480D-9393-8F25B7CF7CAF}</x14:id>
        </ext>
      </extLst>
    </cfRule>
  </conditionalFormatting>
  <conditionalFormatting sqref="W265">
    <cfRule type="dataBar" priority="100">
      <dataBar showValue="0">
        <cfvo type="num" val="-25"/>
        <cfvo type="num" val="25"/>
        <color rgb="FF638EC6"/>
      </dataBar>
      <extLst>
        <ext xmlns:x14="http://schemas.microsoft.com/office/spreadsheetml/2009/9/main" uri="{B025F937-C7B1-47D3-B67F-A62EFF666E3E}">
          <x14:id>{6720095A-5388-49EC-8760-628CB978607E}</x14:id>
        </ext>
      </extLst>
    </cfRule>
  </conditionalFormatting>
  <conditionalFormatting sqref="W268">
    <cfRule type="dataBar" priority="99">
      <dataBar showValue="0">
        <cfvo type="num" val="-25"/>
        <cfvo type="num" val="25"/>
        <color rgb="FF638EC6"/>
      </dataBar>
      <extLst>
        <ext xmlns:x14="http://schemas.microsoft.com/office/spreadsheetml/2009/9/main" uri="{B025F937-C7B1-47D3-B67F-A62EFF666E3E}">
          <x14:id>{35A3B379-6005-43C6-859D-BC3E09757DED}</x14:id>
        </ext>
      </extLst>
    </cfRule>
  </conditionalFormatting>
  <conditionalFormatting sqref="W270:W271">
    <cfRule type="dataBar" priority="98">
      <dataBar showValue="0">
        <cfvo type="num" val="-25"/>
        <cfvo type="num" val="25"/>
        <color rgb="FF638EC6"/>
      </dataBar>
      <extLst>
        <ext xmlns:x14="http://schemas.microsoft.com/office/spreadsheetml/2009/9/main" uri="{B025F937-C7B1-47D3-B67F-A62EFF666E3E}">
          <x14:id>{770117D1-13F2-40A0-847D-70218EF5DE5F}</x14:id>
        </ext>
      </extLst>
    </cfRule>
  </conditionalFormatting>
  <conditionalFormatting sqref="W269">
    <cfRule type="dataBar" priority="97">
      <dataBar showValue="0">
        <cfvo type="num" val="-25"/>
        <cfvo type="num" val="25"/>
        <color rgb="FF638EC6"/>
      </dataBar>
      <extLst>
        <ext xmlns:x14="http://schemas.microsoft.com/office/spreadsheetml/2009/9/main" uri="{B025F937-C7B1-47D3-B67F-A62EFF666E3E}">
          <x14:id>{81479541-3D91-440F-A394-42ACDEF7718B}</x14:id>
        </ext>
      </extLst>
    </cfRule>
  </conditionalFormatting>
  <conditionalFormatting sqref="W272">
    <cfRule type="dataBar" priority="96">
      <dataBar showValue="0">
        <cfvo type="num" val="-25"/>
        <cfvo type="num" val="25"/>
        <color rgb="FF638EC6"/>
      </dataBar>
      <extLst>
        <ext xmlns:x14="http://schemas.microsoft.com/office/spreadsheetml/2009/9/main" uri="{B025F937-C7B1-47D3-B67F-A62EFF666E3E}">
          <x14:id>{0295EFAE-BD7B-4548-9357-7DF22D6123D7}</x14:id>
        </ext>
      </extLst>
    </cfRule>
  </conditionalFormatting>
  <conditionalFormatting sqref="W274:W275">
    <cfRule type="dataBar" priority="95">
      <dataBar showValue="0">
        <cfvo type="num" val="-25"/>
        <cfvo type="num" val="25"/>
        <color rgb="FF638EC6"/>
      </dataBar>
      <extLst>
        <ext xmlns:x14="http://schemas.microsoft.com/office/spreadsheetml/2009/9/main" uri="{B025F937-C7B1-47D3-B67F-A62EFF666E3E}">
          <x14:id>{26593B1B-D3D9-4C85-932C-9B86EB8B9493}</x14:id>
        </ext>
      </extLst>
    </cfRule>
  </conditionalFormatting>
  <conditionalFormatting sqref="W273">
    <cfRule type="dataBar" priority="94">
      <dataBar showValue="0">
        <cfvo type="num" val="-25"/>
        <cfvo type="num" val="25"/>
        <color rgb="FF638EC6"/>
      </dataBar>
      <extLst>
        <ext xmlns:x14="http://schemas.microsoft.com/office/spreadsheetml/2009/9/main" uri="{B025F937-C7B1-47D3-B67F-A62EFF666E3E}">
          <x14:id>{58FB0F01-A1CF-492B-99F8-E8F898976787}</x14:id>
        </ext>
      </extLst>
    </cfRule>
  </conditionalFormatting>
  <conditionalFormatting sqref="W276">
    <cfRule type="dataBar" priority="93">
      <dataBar showValue="0">
        <cfvo type="num" val="-25"/>
        <cfvo type="num" val="25"/>
        <color rgb="FF638EC6"/>
      </dataBar>
      <extLst>
        <ext xmlns:x14="http://schemas.microsoft.com/office/spreadsheetml/2009/9/main" uri="{B025F937-C7B1-47D3-B67F-A62EFF666E3E}">
          <x14:id>{839EFB65-DC0B-40F2-B676-EA4885C8C027}</x14:id>
        </ext>
      </extLst>
    </cfRule>
  </conditionalFormatting>
  <conditionalFormatting sqref="W278:W279">
    <cfRule type="dataBar" priority="92">
      <dataBar showValue="0">
        <cfvo type="num" val="-25"/>
        <cfvo type="num" val="25"/>
        <color rgb="FF638EC6"/>
      </dataBar>
      <extLst>
        <ext xmlns:x14="http://schemas.microsoft.com/office/spreadsheetml/2009/9/main" uri="{B025F937-C7B1-47D3-B67F-A62EFF666E3E}">
          <x14:id>{C26A4D06-7277-4099-8A0D-7CB87B27BC1B}</x14:id>
        </ext>
      </extLst>
    </cfRule>
  </conditionalFormatting>
  <conditionalFormatting sqref="W277">
    <cfRule type="dataBar" priority="91">
      <dataBar showValue="0">
        <cfvo type="num" val="-25"/>
        <cfvo type="num" val="25"/>
        <color rgb="FF638EC6"/>
      </dataBar>
      <extLst>
        <ext xmlns:x14="http://schemas.microsoft.com/office/spreadsheetml/2009/9/main" uri="{B025F937-C7B1-47D3-B67F-A62EFF666E3E}">
          <x14:id>{60179A18-1BDB-45E0-B00F-7E795207BB2B}</x14:id>
        </ext>
      </extLst>
    </cfRule>
  </conditionalFormatting>
  <conditionalFormatting sqref="W280">
    <cfRule type="dataBar" priority="90">
      <dataBar showValue="0">
        <cfvo type="num" val="-25"/>
        <cfvo type="num" val="25"/>
        <color rgb="FF638EC6"/>
      </dataBar>
      <extLst>
        <ext xmlns:x14="http://schemas.microsoft.com/office/spreadsheetml/2009/9/main" uri="{B025F937-C7B1-47D3-B67F-A62EFF666E3E}">
          <x14:id>{DD37813F-6485-4FC8-93DB-59D6D5C3000E}</x14:id>
        </ext>
      </extLst>
    </cfRule>
  </conditionalFormatting>
  <conditionalFormatting sqref="W282:W283">
    <cfRule type="dataBar" priority="89">
      <dataBar showValue="0">
        <cfvo type="num" val="-25"/>
        <cfvo type="num" val="25"/>
        <color rgb="FF638EC6"/>
      </dataBar>
      <extLst>
        <ext xmlns:x14="http://schemas.microsoft.com/office/spreadsheetml/2009/9/main" uri="{B025F937-C7B1-47D3-B67F-A62EFF666E3E}">
          <x14:id>{4C75548B-92C4-43A7-8B11-120F630EA0D3}</x14:id>
        </ext>
      </extLst>
    </cfRule>
  </conditionalFormatting>
  <conditionalFormatting sqref="W281">
    <cfRule type="dataBar" priority="88">
      <dataBar showValue="0">
        <cfvo type="num" val="-25"/>
        <cfvo type="num" val="25"/>
        <color rgb="FF638EC6"/>
      </dataBar>
      <extLst>
        <ext xmlns:x14="http://schemas.microsoft.com/office/spreadsheetml/2009/9/main" uri="{B025F937-C7B1-47D3-B67F-A62EFF666E3E}">
          <x14:id>{AD79503A-E604-4CCC-9D8F-C4CC0D944271}</x14:id>
        </ext>
      </extLst>
    </cfRule>
  </conditionalFormatting>
  <conditionalFormatting sqref="W284">
    <cfRule type="dataBar" priority="87">
      <dataBar showValue="0">
        <cfvo type="num" val="-25"/>
        <cfvo type="num" val="25"/>
        <color rgb="FF638EC6"/>
      </dataBar>
      <extLst>
        <ext xmlns:x14="http://schemas.microsoft.com/office/spreadsheetml/2009/9/main" uri="{B025F937-C7B1-47D3-B67F-A62EFF666E3E}">
          <x14:id>{E88F7B98-5D06-4FB2-822D-CFDCB62454EA}</x14:id>
        </ext>
      </extLst>
    </cfRule>
  </conditionalFormatting>
  <conditionalFormatting sqref="W286:W287">
    <cfRule type="dataBar" priority="86">
      <dataBar showValue="0">
        <cfvo type="num" val="-25"/>
        <cfvo type="num" val="25"/>
        <color rgb="FF638EC6"/>
      </dataBar>
      <extLst>
        <ext xmlns:x14="http://schemas.microsoft.com/office/spreadsheetml/2009/9/main" uri="{B025F937-C7B1-47D3-B67F-A62EFF666E3E}">
          <x14:id>{6B377AF8-84EB-49B7-98B5-75A9E6F9F886}</x14:id>
        </ext>
      </extLst>
    </cfRule>
  </conditionalFormatting>
  <conditionalFormatting sqref="W285">
    <cfRule type="dataBar" priority="85">
      <dataBar showValue="0">
        <cfvo type="num" val="-25"/>
        <cfvo type="num" val="25"/>
        <color rgb="FF638EC6"/>
      </dataBar>
      <extLst>
        <ext xmlns:x14="http://schemas.microsoft.com/office/spreadsheetml/2009/9/main" uri="{B025F937-C7B1-47D3-B67F-A62EFF666E3E}">
          <x14:id>{8F3671EE-9E69-423F-A03E-922E2180537D}</x14:id>
        </ext>
      </extLst>
    </cfRule>
  </conditionalFormatting>
  <conditionalFormatting sqref="W288">
    <cfRule type="dataBar" priority="84">
      <dataBar showValue="0">
        <cfvo type="num" val="-25"/>
        <cfvo type="num" val="25"/>
        <color rgb="FF638EC6"/>
      </dataBar>
      <extLst>
        <ext xmlns:x14="http://schemas.microsoft.com/office/spreadsheetml/2009/9/main" uri="{B025F937-C7B1-47D3-B67F-A62EFF666E3E}">
          <x14:id>{6C492A0E-CC36-40BF-ABB4-97E63C4E70AD}</x14:id>
        </ext>
      </extLst>
    </cfRule>
  </conditionalFormatting>
  <conditionalFormatting sqref="W290:W291">
    <cfRule type="dataBar" priority="83">
      <dataBar showValue="0">
        <cfvo type="num" val="-25"/>
        <cfvo type="num" val="25"/>
        <color rgb="FF638EC6"/>
      </dataBar>
      <extLst>
        <ext xmlns:x14="http://schemas.microsoft.com/office/spreadsheetml/2009/9/main" uri="{B025F937-C7B1-47D3-B67F-A62EFF666E3E}">
          <x14:id>{85856D55-09C3-4EA0-83A1-0979628693BD}</x14:id>
        </ext>
      </extLst>
    </cfRule>
  </conditionalFormatting>
  <conditionalFormatting sqref="W289">
    <cfRule type="dataBar" priority="82">
      <dataBar showValue="0">
        <cfvo type="num" val="-25"/>
        <cfvo type="num" val="25"/>
        <color rgb="FF638EC6"/>
      </dataBar>
      <extLst>
        <ext xmlns:x14="http://schemas.microsoft.com/office/spreadsheetml/2009/9/main" uri="{B025F937-C7B1-47D3-B67F-A62EFF666E3E}">
          <x14:id>{EACD67CC-343D-4F96-A1FB-22F767A1A145}</x14:id>
        </ext>
      </extLst>
    </cfRule>
  </conditionalFormatting>
  <conditionalFormatting sqref="W292">
    <cfRule type="dataBar" priority="81">
      <dataBar showValue="0">
        <cfvo type="num" val="-25"/>
        <cfvo type="num" val="25"/>
        <color rgb="FF638EC6"/>
      </dataBar>
      <extLst>
        <ext xmlns:x14="http://schemas.microsoft.com/office/spreadsheetml/2009/9/main" uri="{B025F937-C7B1-47D3-B67F-A62EFF666E3E}">
          <x14:id>{E4802642-1577-4F86-85D1-0E9542653872}</x14:id>
        </ext>
      </extLst>
    </cfRule>
  </conditionalFormatting>
  <conditionalFormatting sqref="W294:W295">
    <cfRule type="dataBar" priority="80">
      <dataBar showValue="0">
        <cfvo type="num" val="-25"/>
        <cfvo type="num" val="25"/>
        <color rgb="FF638EC6"/>
      </dataBar>
      <extLst>
        <ext xmlns:x14="http://schemas.microsoft.com/office/spreadsheetml/2009/9/main" uri="{B025F937-C7B1-47D3-B67F-A62EFF666E3E}">
          <x14:id>{11F7D15C-234F-46A0-AA37-9ECE636B2A59}</x14:id>
        </ext>
      </extLst>
    </cfRule>
  </conditionalFormatting>
  <conditionalFormatting sqref="W293">
    <cfRule type="dataBar" priority="79">
      <dataBar showValue="0">
        <cfvo type="num" val="-25"/>
        <cfvo type="num" val="25"/>
        <color rgb="FF638EC6"/>
      </dataBar>
      <extLst>
        <ext xmlns:x14="http://schemas.microsoft.com/office/spreadsheetml/2009/9/main" uri="{B025F937-C7B1-47D3-B67F-A62EFF666E3E}">
          <x14:id>{61F78362-2463-4218-813B-E10978C0E986}</x14:id>
        </ext>
      </extLst>
    </cfRule>
  </conditionalFormatting>
  <conditionalFormatting sqref="W296">
    <cfRule type="dataBar" priority="78">
      <dataBar showValue="0">
        <cfvo type="num" val="-25"/>
        <cfvo type="num" val="25"/>
        <color rgb="FF638EC6"/>
      </dataBar>
      <extLst>
        <ext xmlns:x14="http://schemas.microsoft.com/office/spreadsheetml/2009/9/main" uri="{B025F937-C7B1-47D3-B67F-A62EFF666E3E}">
          <x14:id>{31450CB1-9BC2-4A38-9ACA-E14EF262445A}</x14:id>
        </ext>
      </extLst>
    </cfRule>
  </conditionalFormatting>
  <conditionalFormatting sqref="W298:W299">
    <cfRule type="dataBar" priority="77">
      <dataBar showValue="0">
        <cfvo type="num" val="-25"/>
        <cfvo type="num" val="25"/>
        <color rgb="FF638EC6"/>
      </dataBar>
      <extLst>
        <ext xmlns:x14="http://schemas.microsoft.com/office/spreadsheetml/2009/9/main" uri="{B025F937-C7B1-47D3-B67F-A62EFF666E3E}">
          <x14:id>{9D013D04-0E5C-4AA3-9664-98776B2F9CBE}</x14:id>
        </ext>
      </extLst>
    </cfRule>
  </conditionalFormatting>
  <conditionalFormatting sqref="W297">
    <cfRule type="dataBar" priority="76">
      <dataBar showValue="0">
        <cfvo type="num" val="-25"/>
        <cfvo type="num" val="25"/>
        <color rgb="FF638EC6"/>
      </dataBar>
      <extLst>
        <ext xmlns:x14="http://schemas.microsoft.com/office/spreadsheetml/2009/9/main" uri="{B025F937-C7B1-47D3-B67F-A62EFF666E3E}">
          <x14:id>{C6654742-F8AB-42D0-80FF-7ECB1F5ACD28}</x14:id>
        </ext>
      </extLst>
    </cfRule>
  </conditionalFormatting>
  <conditionalFormatting sqref="W300">
    <cfRule type="dataBar" priority="75">
      <dataBar showValue="0">
        <cfvo type="num" val="-25"/>
        <cfvo type="num" val="25"/>
        <color rgb="FF638EC6"/>
      </dataBar>
      <extLst>
        <ext xmlns:x14="http://schemas.microsoft.com/office/spreadsheetml/2009/9/main" uri="{B025F937-C7B1-47D3-B67F-A62EFF666E3E}">
          <x14:id>{B528AB97-BD99-4962-B5F5-C9FC3C796065}</x14:id>
        </ext>
      </extLst>
    </cfRule>
  </conditionalFormatting>
  <conditionalFormatting sqref="W302:W303">
    <cfRule type="dataBar" priority="74">
      <dataBar showValue="0">
        <cfvo type="num" val="-25"/>
        <cfvo type="num" val="25"/>
        <color rgb="FF638EC6"/>
      </dataBar>
      <extLst>
        <ext xmlns:x14="http://schemas.microsoft.com/office/spreadsheetml/2009/9/main" uri="{B025F937-C7B1-47D3-B67F-A62EFF666E3E}">
          <x14:id>{4D90A8DE-E059-4929-B8F2-17067431402D}</x14:id>
        </ext>
      </extLst>
    </cfRule>
  </conditionalFormatting>
  <conditionalFormatting sqref="W301">
    <cfRule type="dataBar" priority="73">
      <dataBar showValue="0">
        <cfvo type="num" val="-25"/>
        <cfvo type="num" val="25"/>
        <color rgb="FF638EC6"/>
      </dataBar>
      <extLst>
        <ext xmlns:x14="http://schemas.microsoft.com/office/spreadsheetml/2009/9/main" uri="{B025F937-C7B1-47D3-B67F-A62EFF666E3E}">
          <x14:id>{EF373ECC-3D6B-4A8D-A8F9-861A11FC2F59}</x14:id>
        </ext>
      </extLst>
    </cfRule>
  </conditionalFormatting>
  <conditionalFormatting sqref="W304">
    <cfRule type="dataBar" priority="72">
      <dataBar showValue="0">
        <cfvo type="num" val="-25"/>
        <cfvo type="num" val="25"/>
        <color rgb="FF638EC6"/>
      </dataBar>
      <extLst>
        <ext xmlns:x14="http://schemas.microsoft.com/office/spreadsheetml/2009/9/main" uri="{B025F937-C7B1-47D3-B67F-A62EFF666E3E}">
          <x14:id>{425DBE0E-0EE3-4E56-A577-4594927FA37D}</x14:id>
        </ext>
      </extLst>
    </cfRule>
  </conditionalFormatting>
  <conditionalFormatting sqref="W306:W307">
    <cfRule type="dataBar" priority="71">
      <dataBar showValue="0">
        <cfvo type="num" val="-25"/>
        <cfvo type="num" val="25"/>
        <color rgb="FF638EC6"/>
      </dataBar>
      <extLst>
        <ext xmlns:x14="http://schemas.microsoft.com/office/spreadsheetml/2009/9/main" uri="{B025F937-C7B1-47D3-B67F-A62EFF666E3E}">
          <x14:id>{11D8812F-0326-49BD-811E-31DBD199A47A}</x14:id>
        </ext>
      </extLst>
    </cfRule>
  </conditionalFormatting>
  <conditionalFormatting sqref="W305">
    <cfRule type="dataBar" priority="70">
      <dataBar showValue="0">
        <cfvo type="num" val="-25"/>
        <cfvo type="num" val="25"/>
        <color rgb="FF638EC6"/>
      </dataBar>
      <extLst>
        <ext xmlns:x14="http://schemas.microsoft.com/office/spreadsheetml/2009/9/main" uri="{B025F937-C7B1-47D3-B67F-A62EFF666E3E}">
          <x14:id>{CF36C5D8-0B33-40E0-97E3-835516DE5C0A}</x14:id>
        </ext>
      </extLst>
    </cfRule>
  </conditionalFormatting>
  <conditionalFormatting sqref="W308">
    <cfRule type="dataBar" priority="69">
      <dataBar showValue="0">
        <cfvo type="num" val="-25"/>
        <cfvo type="num" val="25"/>
        <color rgb="FF638EC6"/>
      </dataBar>
      <extLst>
        <ext xmlns:x14="http://schemas.microsoft.com/office/spreadsheetml/2009/9/main" uri="{B025F937-C7B1-47D3-B67F-A62EFF666E3E}">
          <x14:id>{9FFA5C42-EDDB-4638-8DE4-C4480E24BC25}</x14:id>
        </ext>
      </extLst>
    </cfRule>
  </conditionalFormatting>
  <conditionalFormatting sqref="K38:R38">
    <cfRule type="top10" dxfId="77" priority="68" rank="1"/>
  </conditionalFormatting>
  <conditionalFormatting sqref="K42:R42">
    <cfRule type="top10" dxfId="76" priority="67" rank="1"/>
  </conditionalFormatting>
  <conditionalFormatting sqref="K46:R46">
    <cfRule type="top10" dxfId="75" priority="66" rank="1"/>
  </conditionalFormatting>
  <conditionalFormatting sqref="K50:R50">
    <cfRule type="top10" dxfId="74" priority="65" rank="1"/>
  </conditionalFormatting>
  <conditionalFormatting sqref="K54:R54">
    <cfRule type="top10" dxfId="73" priority="64" rank="1"/>
  </conditionalFormatting>
  <conditionalFormatting sqref="K58:R58">
    <cfRule type="top10" dxfId="72" priority="63" rank="1"/>
  </conditionalFormatting>
  <conditionalFormatting sqref="K62:R62">
    <cfRule type="top10" dxfId="71" priority="62" rank="1"/>
  </conditionalFormatting>
  <conditionalFormatting sqref="K66:R66">
    <cfRule type="top10" dxfId="70" priority="61" rank="1"/>
  </conditionalFormatting>
  <conditionalFormatting sqref="K70:R70">
    <cfRule type="top10" dxfId="69" priority="60" rank="1"/>
  </conditionalFormatting>
  <conditionalFormatting sqref="K74:R74">
    <cfRule type="top10" dxfId="68" priority="59" rank="1"/>
  </conditionalFormatting>
  <conditionalFormatting sqref="K78:R78">
    <cfRule type="top10" dxfId="67" priority="58" rank="1"/>
  </conditionalFormatting>
  <conditionalFormatting sqref="K82:R82">
    <cfRule type="top10" dxfId="66" priority="57" rank="1"/>
  </conditionalFormatting>
  <conditionalFormatting sqref="K86:R86">
    <cfRule type="top10" dxfId="65" priority="56" rank="1"/>
  </conditionalFormatting>
  <conditionalFormatting sqref="K90:R90">
    <cfRule type="top10" dxfId="64" priority="55" rank="1"/>
  </conditionalFormatting>
  <conditionalFormatting sqref="K94:R94">
    <cfRule type="top10" dxfId="63" priority="54" rank="1"/>
  </conditionalFormatting>
  <conditionalFormatting sqref="K98:R98">
    <cfRule type="top10" dxfId="62" priority="53" rank="1"/>
  </conditionalFormatting>
  <conditionalFormatting sqref="K102:R102">
    <cfRule type="top10" dxfId="61" priority="52" rank="1"/>
  </conditionalFormatting>
  <conditionalFormatting sqref="K106:R106">
    <cfRule type="top10" dxfId="60" priority="51" rank="1"/>
  </conditionalFormatting>
  <conditionalFormatting sqref="K110:R110">
    <cfRule type="top10" dxfId="59" priority="50" rank="1"/>
  </conditionalFormatting>
  <conditionalFormatting sqref="K114:R114">
    <cfRule type="top10" dxfId="58" priority="49" rank="1"/>
  </conditionalFormatting>
  <conditionalFormatting sqref="K118:R118">
    <cfRule type="top10" dxfId="57" priority="48" rank="1"/>
  </conditionalFormatting>
  <conditionalFormatting sqref="K122:R122">
    <cfRule type="top10" dxfId="56" priority="47" rank="1"/>
  </conditionalFormatting>
  <conditionalFormatting sqref="K126:R126">
    <cfRule type="top10" dxfId="55" priority="46" rank="1"/>
  </conditionalFormatting>
  <conditionalFormatting sqref="K130:R130">
    <cfRule type="top10" dxfId="54" priority="45" rank="1"/>
  </conditionalFormatting>
  <conditionalFormatting sqref="K134:R134">
    <cfRule type="top10" dxfId="53" priority="44" rank="1"/>
  </conditionalFormatting>
  <conditionalFormatting sqref="K138:R138">
    <cfRule type="top10" dxfId="52" priority="43" rank="1"/>
  </conditionalFormatting>
  <conditionalFormatting sqref="K142:R142">
    <cfRule type="top10" dxfId="51" priority="42" rank="1"/>
  </conditionalFormatting>
  <conditionalFormatting sqref="K146:R146">
    <cfRule type="top10" dxfId="50" priority="41" rank="1"/>
  </conditionalFormatting>
  <conditionalFormatting sqref="K150:R150">
    <cfRule type="top10" dxfId="49" priority="40" rank="1"/>
  </conditionalFormatting>
  <conditionalFormatting sqref="K154:R154">
    <cfRule type="top10" dxfId="48" priority="39" rank="1"/>
  </conditionalFormatting>
  <conditionalFormatting sqref="K158:R158">
    <cfRule type="top10" dxfId="47" priority="38" rank="1"/>
  </conditionalFormatting>
  <conditionalFormatting sqref="K162:R162">
    <cfRule type="top10" dxfId="46" priority="37" rank="1"/>
  </conditionalFormatting>
  <conditionalFormatting sqref="K166:R166">
    <cfRule type="top10" dxfId="45" priority="36" rank="1"/>
  </conditionalFormatting>
  <conditionalFormatting sqref="K170:R170">
    <cfRule type="top10" dxfId="44" priority="35" rank="1"/>
  </conditionalFormatting>
  <conditionalFormatting sqref="K174:R174">
    <cfRule type="top10" dxfId="43" priority="34" rank="1"/>
  </conditionalFormatting>
  <conditionalFormatting sqref="K178:R178">
    <cfRule type="top10" dxfId="42" priority="33" rank="1"/>
  </conditionalFormatting>
  <conditionalFormatting sqref="K182:R182">
    <cfRule type="top10" dxfId="41" priority="32" rank="1"/>
  </conditionalFormatting>
  <conditionalFormatting sqref="K186:R186">
    <cfRule type="top10" dxfId="40" priority="31" rank="1"/>
  </conditionalFormatting>
  <conditionalFormatting sqref="K190:R190">
    <cfRule type="top10" dxfId="39" priority="30" rank="1"/>
  </conditionalFormatting>
  <conditionalFormatting sqref="K194:R194">
    <cfRule type="top10" dxfId="38" priority="29" rank="1"/>
  </conditionalFormatting>
  <conditionalFormatting sqref="K198:R198">
    <cfRule type="top10" dxfId="37" priority="28" rank="1"/>
  </conditionalFormatting>
  <conditionalFormatting sqref="K202:R202">
    <cfRule type="top10" dxfId="36" priority="27" rank="1"/>
  </conditionalFormatting>
  <conditionalFormatting sqref="K206:R206">
    <cfRule type="top10" dxfId="35" priority="26" rank="1"/>
  </conditionalFormatting>
  <conditionalFormatting sqref="K210:R210">
    <cfRule type="top10" dxfId="34" priority="25" rank="1"/>
  </conditionalFormatting>
  <conditionalFormatting sqref="K214:R214">
    <cfRule type="top10" dxfId="33" priority="24" rank="1"/>
  </conditionalFormatting>
  <conditionalFormatting sqref="K218:R218">
    <cfRule type="top10" dxfId="32" priority="23" rank="1"/>
  </conditionalFormatting>
  <conditionalFormatting sqref="K222:R222">
    <cfRule type="top10" dxfId="31" priority="22" rank="1"/>
  </conditionalFormatting>
  <conditionalFormatting sqref="K226:R226">
    <cfRule type="top10" dxfId="30" priority="21" rank="1"/>
  </conditionalFormatting>
  <conditionalFormatting sqref="K230:R230">
    <cfRule type="top10" dxfId="29" priority="20" rank="1"/>
  </conditionalFormatting>
  <conditionalFormatting sqref="K234:R234">
    <cfRule type="top10" dxfId="28" priority="19" rank="1"/>
  </conditionalFormatting>
  <conditionalFormatting sqref="K238:R238">
    <cfRule type="top10" dxfId="27" priority="18" rank="1"/>
  </conditionalFormatting>
  <conditionalFormatting sqref="K242:R242">
    <cfRule type="top10" dxfId="26" priority="17" rank="1"/>
  </conditionalFormatting>
  <conditionalFormatting sqref="K246:R246">
    <cfRule type="top10" dxfId="25" priority="16" rank="1"/>
  </conditionalFormatting>
  <conditionalFormatting sqref="K250:R250">
    <cfRule type="top10" dxfId="24" priority="15" rank="1"/>
  </conditionalFormatting>
  <conditionalFormatting sqref="K254:R254">
    <cfRule type="top10" dxfId="23" priority="14" rank="1"/>
  </conditionalFormatting>
  <conditionalFormatting sqref="K258:R258">
    <cfRule type="top10" dxfId="22" priority="13" rank="1"/>
  </conditionalFormatting>
  <conditionalFormatting sqref="K262:R262">
    <cfRule type="top10" dxfId="21" priority="12" rank="1"/>
  </conditionalFormatting>
  <conditionalFormatting sqref="K266:R266">
    <cfRule type="top10" dxfId="20" priority="11" rank="1"/>
  </conditionalFormatting>
  <conditionalFormatting sqref="K270:R270">
    <cfRule type="top10" dxfId="19" priority="10" rank="1"/>
  </conditionalFormatting>
  <conditionalFormatting sqref="K274:R274">
    <cfRule type="top10" dxfId="17" priority="9" rank="1"/>
  </conditionalFormatting>
  <conditionalFormatting sqref="K278:R278">
    <cfRule type="top10" dxfId="15" priority="8" rank="1"/>
  </conditionalFormatting>
  <conditionalFormatting sqref="K282:R282">
    <cfRule type="top10" dxfId="13" priority="7" rank="1"/>
  </conditionalFormatting>
  <conditionalFormatting sqref="K286:R286">
    <cfRule type="top10" dxfId="11" priority="6" rank="1"/>
  </conditionalFormatting>
  <conditionalFormatting sqref="K290:R290">
    <cfRule type="top10" dxfId="9" priority="5" rank="1"/>
  </conditionalFormatting>
  <conditionalFormatting sqref="K294:R294">
    <cfRule type="top10" dxfId="7" priority="4" rank="1"/>
  </conditionalFormatting>
  <conditionalFormatting sqref="K298:R298">
    <cfRule type="top10" dxfId="5" priority="3" rank="1"/>
  </conditionalFormatting>
  <conditionalFormatting sqref="K302:R302">
    <cfRule type="top10" dxfId="3" priority="2" rank="1"/>
  </conditionalFormatting>
  <conditionalFormatting sqref="K306:R306">
    <cfRule type="top10" dxfId="1" priority="1" rank="1"/>
  </conditionalFormatting>
  <printOptions horizontalCentered="1"/>
  <pageMargins left="0.31496062992126" right="0.31496062992126" top="0.39370078740157499" bottom="0.39370078740157499" header="0.196850393700787" footer="0.27559055118110198"/>
  <pageSetup paperSize="9" scale="62" fitToHeight="0" orientation="landscape" horizontalDpi="300" verticalDpi="300" r:id="rId1"/>
  <headerFooter alignWithMargins="0">
    <oddFooter>&amp;L&amp;"ＭＳ ゴシック,標準"&amp;11Ｃ－１５－Ｂ３０１－３</oddFooter>
  </headerFooter>
  <rowBreaks count="5" manualBreakCount="5">
    <brk id="68" max="16383" man="1"/>
    <brk id="124" max="16383" man="1"/>
    <brk id="180" max="16383" man="1"/>
    <brk id="236" max="16383" man="1"/>
    <brk id="292" max="16383" man="1"/>
  </rowBreaks>
  <extLst>
    <ext xmlns:x14="http://schemas.microsoft.com/office/spreadsheetml/2009/9/main" uri="{78C0D931-6437-407d-A8EE-F0AAD7539E65}">
      <x14:conditionalFormattings>
        <x14:conditionalFormatting xmlns:xm="http://schemas.microsoft.com/office/excel/2006/main">
          <x14:cfRule type="dataBar" id="{A6EBDD03-126F-4E28-B0E7-4709D7C06EA7}">
            <x14:dataBar minLength="0" maxLength="100" border="1" gradient="0" axisPosition="middle">
              <x14:cfvo type="num">
                <xm:f>-25</xm:f>
              </x14:cfvo>
              <x14:cfvo type="num">
                <xm:f>25</xm:f>
              </x14:cfvo>
              <x14:borderColor rgb="FF000000"/>
              <x14:negativeFillColor rgb="FFFF0000"/>
              <x14:axisColor rgb="FF000000"/>
            </x14:dataBar>
          </x14:cfRule>
          <xm:sqref>W14:W15</xm:sqref>
        </x14:conditionalFormatting>
        <x14:conditionalFormatting xmlns:xm="http://schemas.microsoft.com/office/excel/2006/main">
          <x14:cfRule type="dataBar" id="{0E581FD7-8FBF-4A56-8C3A-4CD2F67E273C}">
            <x14:dataBar minLength="0" maxLength="100" gradient="0" axisPosition="middle">
              <x14:cfvo type="num">
                <xm:f>-25</xm:f>
              </x14:cfvo>
              <x14:cfvo type="num">
                <xm:f>25</xm:f>
              </x14:cfvo>
              <x14:negativeFillColor rgb="FFFF0000"/>
              <x14:axisColor rgb="FF000000"/>
            </x14:dataBar>
          </x14:cfRule>
          <xm:sqref>W13</xm:sqref>
        </x14:conditionalFormatting>
        <x14:conditionalFormatting xmlns:xm="http://schemas.microsoft.com/office/excel/2006/main">
          <x14:cfRule type="dataBar" id="{7BA23A8A-7286-4EC8-B2A7-EE5BF31789B8}">
            <x14:dataBar minLength="0" maxLength="100" gradient="0" axisPosition="middle">
              <x14:cfvo type="num">
                <xm:f>-25</xm:f>
              </x14:cfvo>
              <x14:cfvo type="num">
                <xm:f>25</xm:f>
              </x14:cfvo>
              <x14:negativeFillColor rgb="FFFF0000"/>
              <x14:axisColor rgb="FF000000"/>
            </x14:dataBar>
          </x14:cfRule>
          <xm:sqref>W16</xm:sqref>
        </x14:conditionalFormatting>
        <x14:conditionalFormatting xmlns:xm="http://schemas.microsoft.com/office/excel/2006/main">
          <x14:cfRule type="dataBar" id="{0EED5640-74F3-4FF6-933A-2C6FB63C0602}">
            <x14:dataBar minLength="0" maxLength="100" border="1" gradient="0" axisPosition="middle">
              <x14:cfvo type="num">
                <xm:f>-25</xm:f>
              </x14:cfvo>
              <x14:cfvo type="num">
                <xm:f>25</xm:f>
              </x14:cfvo>
              <x14:borderColor rgb="FF000000"/>
              <x14:negativeFillColor rgb="FFFF0000"/>
              <x14:axisColor rgb="FF000000"/>
            </x14:dataBar>
          </x14:cfRule>
          <xm:sqref>W18:W19</xm:sqref>
        </x14:conditionalFormatting>
        <x14:conditionalFormatting xmlns:xm="http://schemas.microsoft.com/office/excel/2006/main">
          <x14:cfRule type="dataBar" id="{FB0B3F9C-B571-4E33-9A7A-B3197EDECC88}">
            <x14:dataBar minLength="0" maxLength="100" gradient="0" axisPosition="middle">
              <x14:cfvo type="num">
                <xm:f>-25</xm:f>
              </x14:cfvo>
              <x14:cfvo type="num">
                <xm:f>25</xm:f>
              </x14:cfvo>
              <x14:negativeFillColor rgb="FFFF0000"/>
              <x14:axisColor rgb="FF000000"/>
            </x14:dataBar>
          </x14:cfRule>
          <xm:sqref>W17</xm:sqref>
        </x14:conditionalFormatting>
        <x14:conditionalFormatting xmlns:xm="http://schemas.microsoft.com/office/excel/2006/main">
          <x14:cfRule type="dataBar" id="{5679A63C-74BF-485E-B380-5947710264EF}">
            <x14:dataBar minLength="0" maxLength="100" gradient="0" axisPosition="middle">
              <x14:cfvo type="num">
                <xm:f>-25</xm:f>
              </x14:cfvo>
              <x14:cfvo type="num">
                <xm:f>25</xm:f>
              </x14:cfvo>
              <x14:negativeFillColor rgb="FFFF0000"/>
              <x14:axisColor rgb="FF000000"/>
            </x14:dataBar>
          </x14:cfRule>
          <xm:sqref>W20</xm:sqref>
        </x14:conditionalFormatting>
        <x14:conditionalFormatting xmlns:xm="http://schemas.microsoft.com/office/excel/2006/main">
          <x14:cfRule type="dataBar" id="{50DAEFFD-01B4-42E3-92F3-FE6C970C5F40}">
            <x14:dataBar minLength="0" maxLength="100" border="1" gradient="0" axisPosition="middle">
              <x14:cfvo type="num">
                <xm:f>-25</xm:f>
              </x14:cfvo>
              <x14:cfvo type="num">
                <xm:f>25</xm:f>
              </x14:cfvo>
              <x14:borderColor rgb="FF000000"/>
              <x14:negativeFillColor rgb="FFFF0000"/>
              <x14:axisColor rgb="FF000000"/>
            </x14:dataBar>
          </x14:cfRule>
          <xm:sqref>W22:W23</xm:sqref>
        </x14:conditionalFormatting>
        <x14:conditionalFormatting xmlns:xm="http://schemas.microsoft.com/office/excel/2006/main">
          <x14:cfRule type="dataBar" id="{4B211E9D-1A50-4E3C-8EB4-16313F630922}">
            <x14:dataBar minLength="0" maxLength="100" gradient="0" axisPosition="middle">
              <x14:cfvo type="num">
                <xm:f>-25</xm:f>
              </x14:cfvo>
              <x14:cfvo type="num">
                <xm:f>25</xm:f>
              </x14:cfvo>
              <x14:negativeFillColor rgb="FFFF0000"/>
              <x14:axisColor rgb="FF000000"/>
            </x14:dataBar>
          </x14:cfRule>
          <xm:sqref>W21</xm:sqref>
        </x14:conditionalFormatting>
        <x14:conditionalFormatting xmlns:xm="http://schemas.microsoft.com/office/excel/2006/main">
          <x14:cfRule type="dataBar" id="{3285DA67-0BB5-46D8-BDEC-5140E4C8FBC8}">
            <x14:dataBar minLength="0" maxLength="100" gradient="0" axisPosition="middle">
              <x14:cfvo type="num">
                <xm:f>-25</xm:f>
              </x14:cfvo>
              <x14:cfvo type="num">
                <xm:f>25</xm:f>
              </x14:cfvo>
              <x14:negativeFillColor rgb="FFFF0000"/>
              <x14:axisColor rgb="FF000000"/>
            </x14:dataBar>
          </x14:cfRule>
          <xm:sqref>W24</xm:sqref>
        </x14:conditionalFormatting>
        <x14:conditionalFormatting xmlns:xm="http://schemas.microsoft.com/office/excel/2006/main">
          <x14:cfRule type="dataBar" id="{7952F2BB-0668-41FC-A649-0CFF5AABD0CB}">
            <x14:dataBar minLength="0" maxLength="100" border="1" gradient="0" axisPosition="middle">
              <x14:cfvo type="num">
                <xm:f>-25</xm:f>
              </x14:cfvo>
              <x14:cfvo type="num">
                <xm:f>25</xm:f>
              </x14:cfvo>
              <x14:borderColor rgb="FF000000"/>
              <x14:negativeFillColor rgb="FFFF0000"/>
              <x14:axisColor rgb="FF000000"/>
            </x14:dataBar>
          </x14:cfRule>
          <xm:sqref>W26:W27</xm:sqref>
        </x14:conditionalFormatting>
        <x14:conditionalFormatting xmlns:xm="http://schemas.microsoft.com/office/excel/2006/main">
          <x14:cfRule type="dataBar" id="{48B8428E-B41D-44F5-82D1-BDDFE5D0BA02}">
            <x14:dataBar minLength="0" maxLength="100" gradient="0" axisPosition="middle">
              <x14:cfvo type="num">
                <xm:f>-25</xm:f>
              </x14:cfvo>
              <x14:cfvo type="num">
                <xm:f>25</xm:f>
              </x14:cfvo>
              <x14:negativeFillColor rgb="FFFF0000"/>
              <x14:axisColor rgb="FF000000"/>
            </x14:dataBar>
          </x14:cfRule>
          <xm:sqref>W25</xm:sqref>
        </x14:conditionalFormatting>
        <x14:conditionalFormatting xmlns:xm="http://schemas.microsoft.com/office/excel/2006/main">
          <x14:cfRule type="dataBar" id="{07B5AE02-33F5-4CCC-8247-A0F591782BD8}">
            <x14:dataBar minLength="0" maxLength="100" gradient="0" axisPosition="middle">
              <x14:cfvo type="num">
                <xm:f>-25</xm:f>
              </x14:cfvo>
              <x14:cfvo type="num">
                <xm:f>25</xm:f>
              </x14:cfvo>
              <x14:negativeFillColor rgb="FFFF0000"/>
              <x14:axisColor rgb="FF000000"/>
            </x14:dataBar>
          </x14:cfRule>
          <xm:sqref>W28</xm:sqref>
        </x14:conditionalFormatting>
        <x14:conditionalFormatting xmlns:xm="http://schemas.microsoft.com/office/excel/2006/main">
          <x14:cfRule type="dataBar" id="{F4DC6508-40CB-4059-9E18-241BA249AF3C}">
            <x14:dataBar minLength="0" maxLength="100" border="1" gradient="0" axisPosition="middle">
              <x14:cfvo type="num">
                <xm:f>-25</xm:f>
              </x14:cfvo>
              <x14:cfvo type="num">
                <xm:f>25</xm:f>
              </x14:cfvo>
              <x14:borderColor rgb="FF000000"/>
              <x14:negativeFillColor rgb="FFFF0000"/>
              <x14:axisColor rgb="FF000000"/>
            </x14:dataBar>
          </x14:cfRule>
          <xm:sqref>W30:W31</xm:sqref>
        </x14:conditionalFormatting>
        <x14:conditionalFormatting xmlns:xm="http://schemas.microsoft.com/office/excel/2006/main">
          <x14:cfRule type="dataBar" id="{2383AC1A-1DDE-472A-AEC5-567E43AAD670}">
            <x14:dataBar minLength="0" maxLength="100" gradient="0" axisPosition="middle">
              <x14:cfvo type="num">
                <xm:f>-25</xm:f>
              </x14:cfvo>
              <x14:cfvo type="num">
                <xm:f>25</xm:f>
              </x14:cfvo>
              <x14:negativeFillColor rgb="FFFF0000"/>
              <x14:axisColor rgb="FF000000"/>
            </x14:dataBar>
          </x14:cfRule>
          <xm:sqref>W29</xm:sqref>
        </x14:conditionalFormatting>
        <x14:conditionalFormatting xmlns:xm="http://schemas.microsoft.com/office/excel/2006/main">
          <x14:cfRule type="dataBar" id="{9E997D7D-0B61-4340-B78A-F8B9AC5BE3B2}">
            <x14:dataBar minLength="0" maxLength="100" gradient="0" axisPosition="middle">
              <x14:cfvo type="num">
                <xm:f>-25</xm:f>
              </x14:cfvo>
              <x14:cfvo type="num">
                <xm:f>25</xm:f>
              </x14:cfvo>
              <x14:negativeFillColor rgb="FFFF0000"/>
              <x14:axisColor rgb="FF000000"/>
            </x14:dataBar>
          </x14:cfRule>
          <xm:sqref>W32</xm:sqref>
        </x14:conditionalFormatting>
        <x14:conditionalFormatting xmlns:xm="http://schemas.microsoft.com/office/excel/2006/main">
          <x14:cfRule type="dataBar" id="{C3BFA3EB-7D65-4BD4-BF58-16AE0929A05C}">
            <x14:dataBar minLength="0" maxLength="100" border="1" gradient="0" axisPosition="middle">
              <x14:cfvo type="num">
                <xm:f>-25</xm:f>
              </x14:cfvo>
              <x14:cfvo type="num">
                <xm:f>25</xm:f>
              </x14:cfvo>
              <x14:borderColor rgb="FF000000"/>
              <x14:negativeFillColor rgb="FFFF0000"/>
              <x14:axisColor rgb="FF000000"/>
            </x14:dataBar>
          </x14:cfRule>
          <xm:sqref>W34:W35</xm:sqref>
        </x14:conditionalFormatting>
        <x14:conditionalFormatting xmlns:xm="http://schemas.microsoft.com/office/excel/2006/main">
          <x14:cfRule type="dataBar" id="{EA98558F-707E-4063-80FE-95CF9B3AA640}">
            <x14:dataBar minLength="0" maxLength="100" gradient="0" axisPosition="middle">
              <x14:cfvo type="num">
                <xm:f>-25</xm:f>
              </x14:cfvo>
              <x14:cfvo type="num">
                <xm:f>25</xm:f>
              </x14:cfvo>
              <x14:negativeFillColor rgb="FFFF0000"/>
              <x14:axisColor rgb="FF000000"/>
            </x14:dataBar>
          </x14:cfRule>
          <xm:sqref>W33</xm:sqref>
        </x14:conditionalFormatting>
        <x14:conditionalFormatting xmlns:xm="http://schemas.microsoft.com/office/excel/2006/main">
          <x14:cfRule type="dataBar" id="{1BA1C339-E7D2-4227-BD9D-D116E52277AF}">
            <x14:dataBar minLength="0" maxLength="100" gradient="0" axisPosition="middle">
              <x14:cfvo type="num">
                <xm:f>-25</xm:f>
              </x14:cfvo>
              <x14:cfvo type="num">
                <xm:f>25</xm:f>
              </x14:cfvo>
              <x14:negativeFillColor rgb="FFFF0000"/>
              <x14:axisColor rgb="FF000000"/>
            </x14:dataBar>
          </x14:cfRule>
          <xm:sqref>W36</xm:sqref>
        </x14:conditionalFormatting>
        <x14:conditionalFormatting xmlns:xm="http://schemas.microsoft.com/office/excel/2006/main">
          <x14:cfRule type="dataBar" id="{38A3B15D-216F-4221-83E1-F3A6007831B5}">
            <x14:dataBar minLength="0" maxLength="100" border="1" gradient="0" axisPosition="middle">
              <x14:cfvo type="num">
                <xm:f>-25</xm:f>
              </x14:cfvo>
              <x14:cfvo type="num">
                <xm:f>25</xm:f>
              </x14:cfvo>
              <x14:borderColor rgb="FF000000"/>
              <x14:negativeFillColor rgb="FFFF0000"/>
              <x14:axisColor rgb="FF000000"/>
            </x14:dataBar>
          </x14:cfRule>
          <xm:sqref>W38:W39</xm:sqref>
        </x14:conditionalFormatting>
        <x14:conditionalFormatting xmlns:xm="http://schemas.microsoft.com/office/excel/2006/main">
          <x14:cfRule type="dataBar" id="{8DCF105E-2D86-4C01-981C-7F736B7C3155}">
            <x14:dataBar minLength="0" maxLength="100" gradient="0" axisPosition="middle">
              <x14:cfvo type="num">
                <xm:f>-25</xm:f>
              </x14:cfvo>
              <x14:cfvo type="num">
                <xm:f>25</xm:f>
              </x14:cfvo>
              <x14:negativeFillColor rgb="FFFF0000"/>
              <x14:axisColor rgb="FF000000"/>
            </x14:dataBar>
          </x14:cfRule>
          <xm:sqref>W37</xm:sqref>
        </x14:conditionalFormatting>
        <x14:conditionalFormatting xmlns:xm="http://schemas.microsoft.com/office/excel/2006/main">
          <x14:cfRule type="dataBar" id="{8190C653-C359-4E8A-8A86-6495A7C52C05}">
            <x14:dataBar minLength="0" maxLength="100" gradient="0" axisPosition="middle">
              <x14:cfvo type="num">
                <xm:f>-25</xm:f>
              </x14:cfvo>
              <x14:cfvo type="num">
                <xm:f>25</xm:f>
              </x14:cfvo>
              <x14:negativeFillColor rgb="FFFF0000"/>
              <x14:axisColor rgb="FF000000"/>
            </x14:dataBar>
          </x14:cfRule>
          <xm:sqref>W40</xm:sqref>
        </x14:conditionalFormatting>
        <x14:conditionalFormatting xmlns:xm="http://schemas.microsoft.com/office/excel/2006/main">
          <x14:cfRule type="dataBar" id="{3409BE37-E3BA-4025-A446-2A698DB589E5}">
            <x14:dataBar minLength="0" maxLength="100" border="1" gradient="0" axisPosition="middle">
              <x14:cfvo type="num">
                <xm:f>-25</xm:f>
              </x14:cfvo>
              <x14:cfvo type="num">
                <xm:f>25</xm:f>
              </x14:cfvo>
              <x14:borderColor rgb="FF000000"/>
              <x14:negativeFillColor rgb="FFFF0000"/>
              <x14:axisColor rgb="FF000000"/>
            </x14:dataBar>
          </x14:cfRule>
          <xm:sqref>W42:W43</xm:sqref>
        </x14:conditionalFormatting>
        <x14:conditionalFormatting xmlns:xm="http://schemas.microsoft.com/office/excel/2006/main">
          <x14:cfRule type="dataBar" id="{C42136A0-F903-4A24-A513-7114FBC9440D}">
            <x14:dataBar minLength="0" maxLength="100" gradient="0" axisPosition="middle">
              <x14:cfvo type="num">
                <xm:f>-25</xm:f>
              </x14:cfvo>
              <x14:cfvo type="num">
                <xm:f>25</xm:f>
              </x14:cfvo>
              <x14:negativeFillColor rgb="FFFF0000"/>
              <x14:axisColor rgb="FF000000"/>
            </x14:dataBar>
          </x14:cfRule>
          <xm:sqref>W41</xm:sqref>
        </x14:conditionalFormatting>
        <x14:conditionalFormatting xmlns:xm="http://schemas.microsoft.com/office/excel/2006/main">
          <x14:cfRule type="dataBar" id="{EBF42DAA-BA67-44B4-A5F3-0CE2A73785CA}">
            <x14:dataBar minLength="0" maxLength="100" gradient="0" axisPosition="middle">
              <x14:cfvo type="num">
                <xm:f>-25</xm:f>
              </x14:cfvo>
              <x14:cfvo type="num">
                <xm:f>25</xm:f>
              </x14:cfvo>
              <x14:negativeFillColor rgb="FFFF0000"/>
              <x14:axisColor rgb="FF000000"/>
            </x14:dataBar>
          </x14:cfRule>
          <xm:sqref>W44</xm:sqref>
        </x14:conditionalFormatting>
        <x14:conditionalFormatting xmlns:xm="http://schemas.microsoft.com/office/excel/2006/main">
          <x14:cfRule type="dataBar" id="{2BBEFBD0-1973-44FE-B0A8-D1E0EC297F87}">
            <x14:dataBar minLength="0" maxLength="100" border="1" gradient="0" axisPosition="middle">
              <x14:cfvo type="num">
                <xm:f>-25</xm:f>
              </x14:cfvo>
              <x14:cfvo type="num">
                <xm:f>25</xm:f>
              </x14:cfvo>
              <x14:borderColor rgb="FF000000"/>
              <x14:negativeFillColor rgb="FFFF0000"/>
              <x14:axisColor rgb="FF000000"/>
            </x14:dataBar>
          </x14:cfRule>
          <xm:sqref>W46:W47</xm:sqref>
        </x14:conditionalFormatting>
        <x14:conditionalFormatting xmlns:xm="http://schemas.microsoft.com/office/excel/2006/main">
          <x14:cfRule type="dataBar" id="{663D93C1-4996-4EDE-9CC7-BA192E8E3B57}">
            <x14:dataBar minLength="0" maxLength="100" gradient="0" axisPosition="middle">
              <x14:cfvo type="num">
                <xm:f>-25</xm:f>
              </x14:cfvo>
              <x14:cfvo type="num">
                <xm:f>25</xm:f>
              </x14:cfvo>
              <x14:negativeFillColor rgb="FFFF0000"/>
              <x14:axisColor rgb="FF000000"/>
            </x14:dataBar>
          </x14:cfRule>
          <xm:sqref>W45</xm:sqref>
        </x14:conditionalFormatting>
        <x14:conditionalFormatting xmlns:xm="http://schemas.microsoft.com/office/excel/2006/main">
          <x14:cfRule type="dataBar" id="{70FE1798-6616-4BD3-893C-07ADEE0E999B}">
            <x14:dataBar minLength="0" maxLength="100" gradient="0" axisPosition="middle">
              <x14:cfvo type="num">
                <xm:f>-25</xm:f>
              </x14:cfvo>
              <x14:cfvo type="num">
                <xm:f>25</xm:f>
              </x14:cfvo>
              <x14:negativeFillColor rgb="FFFF0000"/>
              <x14:axisColor rgb="FF000000"/>
            </x14:dataBar>
          </x14:cfRule>
          <xm:sqref>W48</xm:sqref>
        </x14:conditionalFormatting>
        <x14:conditionalFormatting xmlns:xm="http://schemas.microsoft.com/office/excel/2006/main">
          <x14:cfRule type="dataBar" id="{2CF54CFF-C738-43D9-AE48-0E4599A317F5}">
            <x14:dataBar minLength="0" maxLength="100" border="1" gradient="0" axisPosition="middle">
              <x14:cfvo type="num">
                <xm:f>-25</xm:f>
              </x14:cfvo>
              <x14:cfvo type="num">
                <xm:f>25</xm:f>
              </x14:cfvo>
              <x14:borderColor rgb="FF000000"/>
              <x14:negativeFillColor rgb="FFFF0000"/>
              <x14:axisColor rgb="FF000000"/>
            </x14:dataBar>
          </x14:cfRule>
          <xm:sqref>W50:W51</xm:sqref>
        </x14:conditionalFormatting>
        <x14:conditionalFormatting xmlns:xm="http://schemas.microsoft.com/office/excel/2006/main">
          <x14:cfRule type="dataBar" id="{C3490849-B9BA-42C2-9AAF-3FE66383DE2A}">
            <x14:dataBar minLength="0" maxLength="100" gradient="0" axisPosition="middle">
              <x14:cfvo type="num">
                <xm:f>-25</xm:f>
              </x14:cfvo>
              <x14:cfvo type="num">
                <xm:f>25</xm:f>
              </x14:cfvo>
              <x14:negativeFillColor rgb="FFFF0000"/>
              <x14:axisColor rgb="FF000000"/>
            </x14:dataBar>
          </x14:cfRule>
          <xm:sqref>W49</xm:sqref>
        </x14:conditionalFormatting>
        <x14:conditionalFormatting xmlns:xm="http://schemas.microsoft.com/office/excel/2006/main">
          <x14:cfRule type="dataBar" id="{70410537-B0EE-4DCD-BF31-DFC0EDAA024C}">
            <x14:dataBar minLength="0" maxLength="100" gradient="0" axisPosition="middle">
              <x14:cfvo type="num">
                <xm:f>-25</xm:f>
              </x14:cfvo>
              <x14:cfvo type="num">
                <xm:f>25</xm:f>
              </x14:cfvo>
              <x14:negativeFillColor rgb="FFFF0000"/>
              <x14:axisColor rgb="FF000000"/>
            </x14:dataBar>
          </x14:cfRule>
          <xm:sqref>W52</xm:sqref>
        </x14:conditionalFormatting>
        <x14:conditionalFormatting xmlns:xm="http://schemas.microsoft.com/office/excel/2006/main">
          <x14:cfRule type="dataBar" id="{B61B3A65-6178-460A-94B9-7372511C0DC0}">
            <x14:dataBar minLength="0" maxLength="100" border="1" gradient="0" axisPosition="middle">
              <x14:cfvo type="num">
                <xm:f>-25</xm:f>
              </x14:cfvo>
              <x14:cfvo type="num">
                <xm:f>25</xm:f>
              </x14:cfvo>
              <x14:borderColor rgb="FF000000"/>
              <x14:negativeFillColor rgb="FFFF0000"/>
              <x14:axisColor rgb="FF000000"/>
            </x14:dataBar>
          </x14:cfRule>
          <xm:sqref>W54:W55</xm:sqref>
        </x14:conditionalFormatting>
        <x14:conditionalFormatting xmlns:xm="http://schemas.microsoft.com/office/excel/2006/main">
          <x14:cfRule type="dataBar" id="{97BAE5CC-3251-47EB-871F-CB6E65DC60B4}">
            <x14:dataBar minLength="0" maxLength="100" gradient="0" axisPosition="middle">
              <x14:cfvo type="num">
                <xm:f>-25</xm:f>
              </x14:cfvo>
              <x14:cfvo type="num">
                <xm:f>25</xm:f>
              </x14:cfvo>
              <x14:negativeFillColor rgb="FFFF0000"/>
              <x14:axisColor rgb="FF000000"/>
            </x14:dataBar>
          </x14:cfRule>
          <xm:sqref>W53</xm:sqref>
        </x14:conditionalFormatting>
        <x14:conditionalFormatting xmlns:xm="http://schemas.microsoft.com/office/excel/2006/main">
          <x14:cfRule type="dataBar" id="{68673070-4725-4414-ABDF-7517B187CF56}">
            <x14:dataBar minLength="0" maxLength="100" gradient="0" axisPosition="middle">
              <x14:cfvo type="num">
                <xm:f>-25</xm:f>
              </x14:cfvo>
              <x14:cfvo type="num">
                <xm:f>25</xm:f>
              </x14:cfvo>
              <x14:negativeFillColor rgb="FFFF0000"/>
              <x14:axisColor rgb="FF000000"/>
            </x14:dataBar>
          </x14:cfRule>
          <xm:sqref>W56</xm:sqref>
        </x14:conditionalFormatting>
        <x14:conditionalFormatting xmlns:xm="http://schemas.microsoft.com/office/excel/2006/main">
          <x14:cfRule type="dataBar" id="{66EDB5CD-E3DE-44CB-B156-AEA5A9C8A690}">
            <x14:dataBar minLength="0" maxLength="100" border="1" gradient="0" axisPosition="middle">
              <x14:cfvo type="num">
                <xm:f>-25</xm:f>
              </x14:cfvo>
              <x14:cfvo type="num">
                <xm:f>25</xm:f>
              </x14:cfvo>
              <x14:borderColor rgb="FF000000"/>
              <x14:negativeFillColor rgb="FFFF0000"/>
              <x14:axisColor rgb="FF000000"/>
            </x14:dataBar>
          </x14:cfRule>
          <xm:sqref>W58:W59</xm:sqref>
        </x14:conditionalFormatting>
        <x14:conditionalFormatting xmlns:xm="http://schemas.microsoft.com/office/excel/2006/main">
          <x14:cfRule type="dataBar" id="{6B97475D-18FE-4C6E-99B8-B235A1B2162C}">
            <x14:dataBar minLength="0" maxLength="100" gradient="0" axisPosition="middle">
              <x14:cfvo type="num">
                <xm:f>-25</xm:f>
              </x14:cfvo>
              <x14:cfvo type="num">
                <xm:f>25</xm:f>
              </x14:cfvo>
              <x14:negativeFillColor rgb="FFFF0000"/>
              <x14:axisColor rgb="FF000000"/>
            </x14:dataBar>
          </x14:cfRule>
          <xm:sqref>W57</xm:sqref>
        </x14:conditionalFormatting>
        <x14:conditionalFormatting xmlns:xm="http://schemas.microsoft.com/office/excel/2006/main">
          <x14:cfRule type="dataBar" id="{2221EB0D-2C79-441E-B96E-1B668BBCAF7B}">
            <x14:dataBar minLength="0" maxLength="100" gradient="0" axisPosition="middle">
              <x14:cfvo type="num">
                <xm:f>-25</xm:f>
              </x14:cfvo>
              <x14:cfvo type="num">
                <xm:f>25</xm:f>
              </x14:cfvo>
              <x14:negativeFillColor rgb="FFFF0000"/>
              <x14:axisColor rgb="FF000000"/>
            </x14:dataBar>
          </x14:cfRule>
          <xm:sqref>W60</xm:sqref>
        </x14:conditionalFormatting>
        <x14:conditionalFormatting xmlns:xm="http://schemas.microsoft.com/office/excel/2006/main">
          <x14:cfRule type="dataBar" id="{4E41752C-E959-4C6D-A728-1D58F1AFE319}">
            <x14:dataBar minLength="0" maxLength="100" border="1" gradient="0" axisPosition="middle">
              <x14:cfvo type="num">
                <xm:f>-25</xm:f>
              </x14:cfvo>
              <x14:cfvo type="num">
                <xm:f>25</xm:f>
              </x14:cfvo>
              <x14:borderColor rgb="FF000000"/>
              <x14:negativeFillColor rgb="FFFF0000"/>
              <x14:axisColor rgb="FF000000"/>
            </x14:dataBar>
          </x14:cfRule>
          <xm:sqref>W62:W63</xm:sqref>
        </x14:conditionalFormatting>
        <x14:conditionalFormatting xmlns:xm="http://schemas.microsoft.com/office/excel/2006/main">
          <x14:cfRule type="dataBar" id="{889596A4-81A5-4FC6-9265-6DFE5B0A5406}">
            <x14:dataBar minLength="0" maxLength="100" gradient="0" axisPosition="middle">
              <x14:cfvo type="num">
                <xm:f>-25</xm:f>
              </x14:cfvo>
              <x14:cfvo type="num">
                <xm:f>25</xm:f>
              </x14:cfvo>
              <x14:negativeFillColor rgb="FFFF0000"/>
              <x14:axisColor rgb="FF000000"/>
            </x14:dataBar>
          </x14:cfRule>
          <xm:sqref>W61</xm:sqref>
        </x14:conditionalFormatting>
        <x14:conditionalFormatting xmlns:xm="http://schemas.microsoft.com/office/excel/2006/main">
          <x14:cfRule type="dataBar" id="{D2BFE9AF-1FD1-4C78-83C9-DA2F3E52D7A9}">
            <x14:dataBar minLength="0" maxLength="100" gradient="0" axisPosition="middle">
              <x14:cfvo type="num">
                <xm:f>-25</xm:f>
              </x14:cfvo>
              <x14:cfvo type="num">
                <xm:f>25</xm:f>
              </x14:cfvo>
              <x14:negativeFillColor rgb="FFFF0000"/>
              <x14:axisColor rgb="FF000000"/>
            </x14:dataBar>
          </x14:cfRule>
          <xm:sqref>W64</xm:sqref>
        </x14:conditionalFormatting>
        <x14:conditionalFormatting xmlns:xm="http://schemas.microsoft.com/office/excel/2006/main">
          <x14:cfRule type="dataBar" id="{B30CBFB2-6C2D-4B70-8491-599DEE9286F8}">
            <x14:dataBar minLength="0" maxLength="100" border="1" gradient="0" axisPosition="middle">
              <x14:cfvo type="num">
                <xm:f>-25</xm:f>
              </x14:cfvo>
              <x14:cfvo type="num">
                <xm:f>25</xm:f>
              </x14:cfvo>
              <x14:borderColor rgb="FF000000"/>
              <x14:negativeFillColor rgb="FFFF0000"/>
              <x14:axisColor rgb="FF000000"/>
            </x14:dataBar>
          </x14:cfRule>
          <xm:sqref>W66:W67</xm:sqref>
        </x14:conditionalFormatting>
        <x14:conditionalFormatting xmlns:xm="http://schemas.microsoft.com/office/excel/2006/main">
          <x14:cfRule type="dataBar" id="{49A3BAFE-EAF0-4655-B36E-A6F83E70051A}">
            <x14:dataBar minLength="0" maxLength="100" gradient="0" axisPosition="middle">
              <x14:cfvo type="num">
                <xm:f>-25</xm:f>
              </x14:cfvo>
              <x14:cfvo type="num">
                <xm:f>25</xm:f>
              </x14:cfvo>
              <x14:negativeFillColor rgb="FFFF0000"/>
              <x14:axisColor rgb="FF000000"/>
            </x14:dataBar>
          </x14:cfRule>
          <xm:sqref>W65</xm:sqref>
        </x14:conditionalFormatting>
        <x14:conditionalFormatting xmlns:xm="http://schemas.microsoft.com/office/excel/2006/main">
          <x14:cfRule type="dataBar" id="{DFC61E72-6258-4E83-9FCD-823D9115097C}">
            <x14:dataBar minLength="0" maxLength="100" gradient="0" axisPosition="middle">
              <x14:cfvo type="num">
                <xm:f>-25</xm:f>
              </x14:cfvo>
              <x14:cfvo type="num">
                <xm:f>25</xm:f>
              </x14:cfvo>
              <x14:negativeFillColor rgb="FFFF0000"/>
              <x14:axisColor rgb="FF000000"/>
            </x14:dataBar>
          </x14:cfRule>
          <xm:sqref>W68</xm:sqref>
        </x14:conditionalFormatting>
        <x14:conditionalFormatting xmlns:xm="http://schemas.microsoft.com/office/excel/2006/main">
          <x14:cfRule type="dataBar" id="{EFDCE66E-1419-41CA-84B8-1AB5D331F777}">
            <x14:dataBar minLength="0" maxLength="100" border="1" gradient="0" axisPosition="middle">
              <x14:cfvo type="num">
                <xm:f>-25</xm:f>
              </x14:cfvo>
              <x14:cfvo type="num">
                <xm:f>25</xm:f>
              </x14:cfvo>
              <x14:borderColor rgb="FF000000"/>
              <x14:negativeFillColor rgb="FFFF0000"/>
              <x14:axisColor rgb="FF000000"/>
            </x14:dataBar>
          </x14:cfRule>
          <xm:sqref>W70:W71</xm:sqref>
        </x14:conditionalFormatting>
        <x14:conditionalFormatting xmlns:xm="http://schemas.microsoft.com/office/excel/2006/main">
          <x14:cfRule type="dataBar" id="{FDBADF83-1019-4397-9DD4-641A3BFBCD0F}">
            <x14:dataBar minLength="0" maxLength="100" gradient="0" axisPosition="middle">
              <x14:cfvo type="num">
                <xm:f>-25</xm:f>
              </x14:cfvo>
              <x14:cfvo type="num">
                <xm:f>25</xm:f>
              </x14:cfvo>
              <x14:negativeFillColor rgb="FFFF0000"/>
              <x14:axisColor rgb="FF000000"/>
            </x14:dataBar>
          </x14:cfRule>
          <xm:sqref>W69</xm:sqref>
        </x14:conditionalFormatting>
        <x14:conditionalFormatting xmlns:xm="http://schemas.microsoft.com/office/excel/2006/main">
          <x14:cfRule type="dataBar" id="{547F43B7-12D7-410F-8659-3F4039F7487A}">
            <x14:dataBar minLength="0" maxLength="100" gradient="0" axisPosition="middle">
              <x14:cfvo type="num">
                <xm:f>-25</xm:f>
              </x14:cfvo>
              <x14:cfvo type="num">
                <xm:f>25</xm:f>
              </x14:cfvo>
              <x14:negativeFillColor rgb="FFFF0000"/>
              <x14:axisColor rgb="FF000000"/>
            </x14:dataBar>
          </x14:cfRule>
          <xm:sqref>W72</xm:sqref>
        </x14:conditionalFormatting>
        <x14:conditionalFormatting xmlns:xm="http://schemas.microsoft.com/office/excel/2006/main">
          <x14:cfRule type="dataBar" id="{504FDA2D-942D-429D-8719-0712F18D135F}">
            <x14:dataBar minLength="0" maxLength="100" border="1" gradient="0" axisPosition="middle">
              <x14:cfvo type="num">
                <xm:f>-25</xm:f>
              </x14:cfvo>
              <x14:cfvo type="num">
                <xm:f>25</xm:f>
              </x14:cfvo>
              <x14:borderColor rgb="FF000000"/>
              <x14:negativeFillColor rgb="FFFF0000"/>
              <x14:axisColor rgb="FF000000"/>
            </x14:dataBar>
          </x14:cfRule>
          <xm:sqref>W74:W75</xm:sqref>
        </x14:conditionalFormatting>
        <x14:conditionalFormatting xmlns:xm="http://schemas.microsoft.com/office/excel/2006/main">
          <x14:cfRule type="dataBar" id="{04B37ECB-515D-49A2-A4D1-861895873855}">
            <x14:dataBar minLength="0" maxLength="100" gradient="0" axisPosition="middle">
              <x14:cfvo type="num">
                <xm:f>-25</xm:f>
              </x14:cfvo>
              <x14:cfvo type="num">
                <xm:f>25</xm:f>
              </x14:cfvo>
              <x14:negativeFillColor rgb="FFFF0000"/>
              <x14:axisColor rgb="FF000000"/>
            </x14:dataBar>
          </x14:cfRule>
          <xm:sqref>W73</xm:sqref>
        </x14:conditionalFormatting>
        <x14:conditionalFormatting xmlns:xm="http://schemas.microsoft.com/office/excel/2006/main">
          <x14:cfRule type="dataBar" id="{5DCDC140-85D4-4351-BA80-D6C9453A9409}">
            <x14:dataBar minLength="0" maxLength="100" gradient="0" axisPosition="middle">
              <x14:cfvo type="num">
                <xm:f>-25</xm:f>
              </x14:cfvo>
              <x14:cfvo type="num">
                <xm:f>25</xm:f>
              </x14:cfvo>
              <x14:negativeFillColor rgb="FFFF0000"/>
              <x14:axisColor rgb="FF000000"/>
            </x14:dataBar>
          </x14:cfRule>
          <xm:sqref>W76</xm:sqref>
        </x14:conditionalFormatting>
        <x14:conditionalFormatting xmlns:xm="http://schemas.microsoft.com/office/excel/2006/main">
          <x14:cfRule type="dataBar" id="{AC4B28DC-1EC3-4105-9773-DC9AA1D56B59}">
            <x14:dataBar minLength="0" maxLength="100" border="1" gradient="0" axisPosition="middle">
              <x14:cfvo type="num">
                <xm:f>-25</xm:f>
              </x14:cfvo>
              <x14:cfvo type="num">
                <xm:f>25</xm:f>
              </x14:cfvo>
              <x14:borderColor rgb="FF000000"/>
              <x14:negativeFillColor rgb="FFFF0000"/>
              <x14:axisColor rgb="FF000000"/>
            </x14:dataBar>
          </x14:cfRule>
          <xm:sqref>W78:W79</xm:sqref>
        </x14:conditionalFormatting>
        <x14:conditionalFormatting xmlns:xm="http://schemas.microsoft.com/office/excel/2006/main">
          <x14:cfRule type="dataBar" id="{237EE48E-D086-4481-88B5-DB1FF739904C}">
            <x14:dataBar minLength="0" maxLength="100" gradient="0" axisPosition="middle">
              <x14:cfvo type="num">
                <xm:f>-25</xm:f>
              </x14:cfvo>
              <x14:cfvo type="num">
                <xm:f>25</xm:f>
              </x14:cfvo>
              <x14:negativeFillColor rgb="FFFF0000"/>
              <x14:axisColor rgb="FF000000"/>
            </x14:dataBar>
          </x14:cfRule>
          <xm:sqref>W77</xm:sqref>
        </x14:conditionalFormatting>
        <x14:conditionalFormatting xmlns:xm="http://schemas.microsoft.com/office/excel/2006/main">
          <x14:cfRule type="dataBar" id="{38EAE7A5-C3FE-47D9-BDF3-454024643163}">
            <x14:dataBar minLength="0" maxLength="100" gradient="0" axisPosition="middle">
              <x14:cfvo type="num">
                <xm:f>-25</xm:f>
              </x14:cfvo>
              <x14:cfvo type="num">
                <xm:f>25</xm:f>
              </x14:cfvo>
              <x14:negativeFillColor rgb="FFFF0000"/>
              <x14:axisColor rgb="FF000000"/>
            </x14:dataBar>
          </x14:cfRule>
          <xm:sqref>W80</xm:sqref>
        </x14:conditionalFormatting>
        <x14:conditionalFormatting xmlns:xm="http://schemas.microsoft.com/office/excel/2006/main">
          <x14:cfRule type="dataBar" id="{D8FE7808-A2F4-4FDE-BBB7-AD30AB6C304C}">
            <x14:dataBar minLength="0" maxLength="100" border="1" gradient="0" axisPosition="middle">
              <x14:cfvo type="num">
                <xm:f>-25</xm:f>
              </x14:cfvo>
              <x14:cfvo type="num">
                <xm:f>25</xm:f>
              </x14:cfvo>
              <x14:borderColor rgb="FF000000"/>
              <x14:negativeFillColor rgb="FFFF0000"/>
              <x14:axisColor rgb="FF000000"/>
            </x14:dataBar>
          </x14:cfRule>
          <xm:sqref>W82:W83</xm:sqref>
        </x14:conditionalFormatting>
        <x14:conditionalFormatting xmlns:xm="http://schemas.microsoft.com/office/excel/2006/main">
          <x14:cfRule type="dataBar" id="{7B4901AA-CAB1-45DC-96C6-770330DC32B7}">
            <x14:dataBar minLength="0" maxLength="100" gradient="0" axisPosition="middle">
              <x14:cfvo type="num">
                <xm:f>-25</xm:f>
              </x14:cfvo>
              <x14:cfvo type="num">
                <xm:f>25</xm:f>
              </x14:cfvo>
              <x14:negativeFillColor rgb="FFFF0000"/>
              <x14:axisColor rgb="FF000000"/>
            </x14:dataBar>
          </x14:cfRule>
          <xm:sqref>W81</xm:sqref>
        </x14:conditionalFormatting>
        <x14:conditionalFormatting xmlns:xm="http://schemas.microsoft.com/office/excel/2006/main">
          <x14:cfRule type="dataBar" id="{9E4E024A-EAF9-4868-AFAC-46B41A9F212F}">
            <x14:dataBar minLength="0" maxLength="100" gradient="0" axisPosition="middle">
              <x14:cfvo type="num">
                <xm:f>-25</xm:f>
              </x14:cfvo>
              <x14:cfvo type="num">
                <xm:f>25</xm:f>
              </x14:cfvo>
              <x14:negativeFillColor rgb="FFFF0000"/>
              <x14:axisColor rgb="FF000000"/>
            </x14:dataBar>
          </x14:cfRule>
          <xm:sqref>W84</xm:sqref>
        </x14:conditionalFormatting>
        <x14:conditionalFormatting xmlns:xm="http://schemas.microsoft.com/office/excel/2006/main">
          <x14:cfRule type="dataBar" id="{5D272D76-175A-4D12-817E-4BAA10D15FE5}">
            <x14:dataBar minLength="0" maxLength="100" border="1" gradient="0" axisPosition="middle">
              <x14:cfvo type="num">
                <xm:f>-25</xm:f>
              </x14:cfvo>
              <x14:cfvo type="num">
                <xm:f>25</xm:f>
              </x14:cfvo>
              <x14:borderColor rgb="FF000000"/>
              <x14:negativeFillColor rgb="FFFF0000"/>
              <x14:axisColor rgb="FF000000"/>
            </x14:dataBar>
          </x14:cfRule>
          <xm:sqref>W86:W87</xm:sqref>
        </x14:conditionalFormatting>
        <x14:conditionalFormatting xmlns:xm="http://schemas.microsoft.com/office/excel/2006/main">
          <x14:cfRule type="dataBar" id="{D4080854-7776-4111-BECB-A1E1BA64A9A8}">
            <x14:dataBar minLength="0" maxLength="100" gradient="0" axisPosition="middle">
              <x14:cfvo type="num">
                <xm:f>-25</xm:f>
              </x14:cfvo>
              <x14:cfvo type="num">
                <xm:f>25</xm:f>
              </x14:cfvo>
              <x14:negativeFillColor rgb="FFFF0000"/>
              <x14:axisColor rgb="FF000000"/>
            </x14:dataBar>
          </x14:cfRule>
          <xm:sqref>W85</xm:sqref>
        </x14:conditionalFormatting>
        <x14:conditionalFormatting xmlns:xm="http://schemas.microsoft.com/office/excel/2006/main">
          <x14:cfRule type="dataBar" id="{8A664DDD-A765-45B8-B5E9-F5062FFE4191}">
            <x14:dataBar minLength="0" maxLength="100" gradient="0" axisPosition="middle">
              <x14:cfvo type="num">
                <xm:f>-25</xm:f>
              </x14:cfvo>
              <x14:cfvo type="num">
                <xm:f>25</xm:f>
              </x14:cfvo>
              <x14:negativeFillColor rgb="FFFF0000"/>
              <x14:axisColor rgb="FF000000"/>
            </x14:dataBar>
          </x14:cfRule>
          <xm:sqref>W88</xm:sqref>
        </x14:conditionalFormatting>
        <x14:conditionalFormatting xmlns:xm="http://schemas.microsoft.com/office/excel/2006/main">
          <x14:cfRule type="dataBar" id="{8AAD3B0F-D2E3-4BB9-84B8-28D5A1CE2EEB}">
            <x14:dataBar minLength="0" maxLength="100" border="1" gradient="0" axisPosition="middle">
              <x14:cfvo type="num">
                <xm:f>-25</xm:f>
              </x14:cfvo>
              <x14:cfvo type="num">
                <xm:f>25</xm:f>
              </x14:cfvo>
              <x14:borderColor rgb="FF000000"/>
              <x14:negativeFillColor rgb="FFFF0000"/>
              <x14:axisColor rgb="FF000000"/>
            </x14:dataBar>
          </x14:cfRule>
          <xm:sqref>W90:W91</xm:sqref>
        </x14:conditionalFormatting>
        <x14:conditionalFormatting xmlns:xm="http://schemas.microsoft.com/office/excel/2006/main">
          <x14:cfRule type="dataBar" id="{10537B12-EA6E-4CD4-A164-95C02DCF86EA}">
            <x14:dataBar minLength="0" maxLength="100" gradient="0" axisPosition="middle">
              <x14:cfvo type="num">
                <xm:f>-25</xm:f>
              </x14:cfvo>
              <x14:cfvo type="num">
                <xm:f>25</xm:f>
              </x14:cfvo>
              <x14:negativeFillColor rgb="FFFF0000"/>
              <x14:axisColor rgb="FF000000"/>
            </x14:dataBar>
          </x14:cfRule>
          <xm:sqref>W89</xm:sqref>
        </x14:conditionalFormatting>
        <x14:conditionalFormatting xmlns:xm="http://schemas.microsoft.com/office/excel/2006/main">
          <x14:cfRule type="dataBar" id="{3D82B52E-8DF8-420E-92EF-2ED15EDD43BD}">
            <x14:dataBar minLength="0" maxLength="100" gradient="0" axisPosition="middle">
              <x14:cfvo type="num">
                <xm:f>-25</xm:f>
              </x14:cfvo>
              <x14:cfvo type="num">
                <xm:f>25</xm:f>
              </x14:cfvo>
              <x14:negativeFillColor rgb="FFFF0000"/>
              <x14:axisColor rgb="FF000000"/>
            </x14:dataBar>
          </x14:cfRule>
          <xm:sqref>W92</xm:sqref>
        </x14:conditionalFormatting>
        <x14:conditionalFormatting xmlns:xm="http://schemas.microsoft.com/office/excel/2006/main">
          <x14:cfRule type="dataBar" id="{2E2CDC23-E4F3-4F6D-A565-3AA1319B3587}">
            <x14:dataBar minLength="0" maxLength="100" border="1" gradient="0" axisPosition="middle">
              <x14:cfvo type="num">
                <xm:f>-25</xm:f>
              </x14:cfvo>
              <x14:cfvo type="num">
                <xm:f>25</xm:f>
              </x14:cfvo>
              <x14:borderColor rgb="FF000000"/>
              <x14:negativeFillColor rgb="FFFF0000"/>
              <x14:axisColor rgb="FF000000"/>
            </x14:dataBar>
          </x14:cfRule>
          <xm:sqref>W94:W95</xm:sqref>
        </x14:conditionalFormatting>
        <x14:conditionalFormatting xmlns:xm="http://schemas.microsoft.com/office/excel/2006/main">
          <x14:cfRule type="dataBar" id="{B9086A92-0D14-4E27-B094-D21A31DCDADF}">
            <x14:dataBar minLength="0" maxLength="100" gradient="0" axisPosition="middle">
              <x14:cfvo type="num">
                <xm:f>-25</xm:f>
              </x14:cfvo>
              <x14:cfvo type="num">
                <xm:f>25</xm:f>
              </x14:cfvo>
              <x14:negativeFillColor rgb="FFFF0000"/>
              <x14:axisColor rgb="FF000000"/>
            </x14:dataBar>
          </x14:cfRule>
          <xm:sqref>W93</xm:sqref>
        </x14:conditionalFormatting>
        <x14:conditionalFormatting xmlns:xm="http://schemas.microsoft.com/office/excel/2006/main">
          <x14:cfRule type="dataBar" id="{D2330230-76E9-41FC-BCD7-1D5DD46B2C2C}">
            <x14:dataBar minLength="0" maxLength="100" gradient="0" axisPosition="middle">
              <x14:cfvo type="num">
                <xm:f>-25</xm:f>
              </x14:cfvo>
              <x14:cfvo type="num">
                <xm:f>25</xm:f>
              </x14:cfvo>
              <x14:negativeFillColor rgb="FFFF0000"/>
              <x14:axisColor rgb="FF000000"/>
            </x14:dataBar>
          </x14:cfRule>
          <xm:sqref>W96</xm:sqref>
        </x14:conditionalFormatting>
        <x14:conditionalFormatting xmlns:xm="http://schemas.microsoft.com/office/excel/2006/main">
          <x14:cfRule type="dataBar" id="{932D6F3A-F5EE-4318-B39D-255E8FA7AB37}">
            <x14:dataBar minLength="0" maxLength="100" border="1" gradient="0" axisPosition="middle">
              <x14:cfvo type="num">
                <xm:f>-25</xm:f>
              </x14:cfvo>
              <x14:cfvo type="num">
                <xm:f>25</xm:f>
              </x14:cfvo>
              <x14:borderColor rgb="FF000000"/>
              <x14:negativeFillColor rgb="FFFF0000"/>
              <x14:axisColor rgb="FF000000"/>
            </x14:dataBar>
          </x14:cfRule>
          <xm:sqref>W98:W99</xm:sqref>
        </x14:conditionalFormatting>
        <x14:conditionalFormatting xmlns:xm="http://schemas.microsoft.com/office/excel/2006/main">
          <x14:cfRule type="dataBar" id="{8FBAECF1-79B3-4727-B5D5-364BDF966016}">
            <x14:dataBar minLength="0" maxLength="100" gradient="0" axisPosition="middle">
              <x14:cfvo type="num">
                <xm:f>-25</xm:f>
              </x14:cfvo>
              <x14:cfvo type="num">
                <xm:f>25</xm:f>
              </x14:cfvo>
              <x14:negativeFillColor rgb="FFFF0000"/>
              <x14:axisColor rgb="FF000000"/>
            </x14:dataBar>
          </x14:cfRule>
          <xm:sqref>W97</xm:sqref>
        </x14:conditionalFormatting>
        <x14:conditionalFormatting xmlns:xm="http://schemas.microsoft.com/office/excel/2006/main">
          <x14:cfRule type="dataBar" id="{CF1569A6-82D1-416D-A1EC-14C68C756ACC}">
            <x14:dataBar minLength="0" maxLength="100" gradient="0" axisPosition="middle">
              <x14:cfvo type="num">
                <xm:f>-25</xm:f>
              </x14:cfvo>
              <x14:cfvo type="num">
                <xm:f>25</xm:f>
              </x14:cfvo>
              <x14:negativeFillColor rgb="FFFF0000"/>
              <x14:axisColor rgb="FF000000"/>
            </x14:dataBar>
          </x14:cfRule>
          <xm:sqref>W100</xm:sqref>
        </x14:conditionalFormatting>
        <x14:conditionalFormatting xmlns:xm="http://schemas.microsoft.com/office/excel/2006/main">
          <x14:cfRule type="dataBar" id="{C24123F1-FA82-4B11-8106-1A63229EB392}">
            <x14:dataBar minLength="0" maxLength="100" border="1" gradient="0" axisPosition="middle">
              <x14:cfvo type="num">
                <xm:f>-25</xm:f>
              </x14:cfvo>
              <x14:cfvo type="num">
                <xm:f>25</xm:f>
              </x14:cfvo>
              <x14:borderColor rgb="FF000000"/>
              <x14:negativeFillColor rgb="FFFF0000"/>
              <x14:axisColor rgb="FF000000"/>
            </x14:dataBar>
          </x14:cfRule>
          <xm:sqref>W102:W103</xm:sqref>
        </x14:conditionalFormatting>
        <x14:conditionalFormatting xmlns:xm="http://schemas.microsoft.com/office/excel/2006/main">
          <x14:cfRule type="dataBar" id="{C947A8CB-0767-4A23-BEA1-405A22454A72}">
            <x14:dataBar minLength="0" maxLength="100" gradient="0" axisPosition="middle">
              <x14:cfvo type="num">
                <xm:f>-25</xm:f>
              </x14:cfvo>
              <x14:cfvo type="num">
                <xm:f>25</xm:f>
              </x14:cfvo>
              <x14:negativeFillColor rgb="FFFF0000"/>
              <x14:axisColor rgb="FF000000"/>
            </x14:dataBar>
          </x14:cfRule>
          <xm:sqref>W101</xm:sqref>
        </x14:conditionalFormatting>
        <x14:conditionalFormatting xmlns:xm="http://schemas.microsoft.com/office/excel/2006/main">
          <x14:cfRule type="dataBar" id="{BC53EBF1-1543-4EAF-B726-F4D69F30182E}">
            <x14:dataBar minLength="0" maxLength="100" gradient="0" axisPosition="middle">
              <x14:cfvo type="num">
                <xm:f>-25</xm:f>
              </x14:cfvo>
              <x14:cfvo type="num">
                <xm:f>25</xm:f>
              </x14:cfvo>
              <x14:negativeFillColor rgb="FFFF0000"/>
              <x14:axisColor rgb="FF000000"/>
            </x14:dataBar>
          </x14:cfRule>
          <xm:sqref>W104</xm:sqref>
        </x14:conditionalFormatting>
        <x14:conditionalFormatting xmlns:xm="http://schemas.microsoft.com/office/excel/2006/main">
          <x14:cfRule type="dataBar" id="{7EF0B4BE-9E8A-40E8-9E13-6EA8397A37D3}">
            <x14:dataBar minLength="0" maxLength="100" border="1" gradient="0" axisPosition="middle">
              <x14:cfvo type="num">
                <xm:f>-25</xm:f>
              </x14:cfvo>
              <x14:cfvo type="num">
                <xm:f>25</xm:f>
              </x14:cfvo>
              <x14:borderColor rgb="FF000000"/>
              <x14:negativeFillColor rgb="FFFF0000"/>
              <x14:axisColor rgb="FF000000"/>
            </x14:dataBar>
          </x14:cfRule>
          <xm:sqref>W106:W107</xm:sqref>
        </x14:conditionalFormatting>
        <x14:conditionalFormatting xmlns:xm="http://schemas.microsoft.com/office/excel/2006/main">
          <x14:cfRule type="dataBar" id="{1C0725E1-C060-4A11-A399-FB4DCCE1FEE3}">
            <x14:dataBar minLength="0" maxLength="100" gradient="0" axisPosition="middle">
              <x14:cfvo type="num">
                <xm:f>-25</xm:f>
              </x14:cfvo>
              <x14:cfvo type="num">
                <xm:f>25</xm:f>
              </x14:cfvo>
              <x14:negativeFillColor rgb="FFFF0000"/>
              <x14:axisColor rgb="FF000000"/>
            </x14:dataBar>
          </x14:cfRule>
          <xm:sqref>W105</xm:sqref>
        </x14:conditionalFormatting>
        <x14:conditionalFormatting xmlns:xm="http://schemas.microsoft.com/office/excel/2006/main">
          <x14:cfRule type="dataBar" id="{47630E8F-882A-490B-9BDD-680BA48CB704}">
            <x14:dataBar minLength="0" maxLength="100" gradient="0" axisPosition="middle">
              <x14:cfvo type="num">
                <xm:f>-25</xm:f>
              </x14:cfvo>
              <x14:cfvo type="num">
                <xm:f>25</xm:f>
              </x14:cfvo>
              <x14:negativeFillColor rgb="FFFF0000"/>
              <x14:axisColor rgb="FF000000"/>
            </x14:dataBar>
          </x14:cfRule>
          <xm:sqref>W108</xm:sqref>
        </x14:conditionalFormatting>
        <x14:conditionalFormatting xmlns:xm="http://schemas.microsoft.com/office/excel/2006/main">
          <x14:cfRule type="dataBar" id="{6CB9A75F-44FF-41DA-AEC2-57477818C3A0}">
            <x14:dataBar minLength="0" maxLength="100" border="1" gradient="0" axisPosition="middle">
              <x14:cfvo type="num">
                <xm:f>-25</xm:f>
              </x14:cfvo>
              <x14:cfvo type="num">
                <xm:f>25</xm:f>
              </x14:cfvo>
              <x14:borderColor rgb="FF000000"/>
              <x14:negativeFillColor rgb="FFFF0000"/>
              <x14:axisColor rgb="FF000000"/>
            </x14:dataBar>
          </x14:cfRule>
          <xm:sqref>W110:W111</xm:sqref>
        </x14:conditionalFormatting>
        <x14:conditionalFormatting xmlns:xm="http://schemas.microsoft.com/office/excel/2006/main">
          <x14:cfRule type="dataBar" id="{3384BF74-5278-4DC5-8A21-1077B299ACCA}">
            <x14:dataBar minLength="0" maxLength="100" gradient="0" axisPosition="middle">
              <x14:cfvo type="num">
                <xm:f>-25</xm:f>
              </x14:cfvo>
              <x14:cfvo type="num">
                <xm:f>25</xm:f>
              </x14:cfvo>
              <x14:negativeFillColor rgb="FFFF0000"/>
              <x14:axisColor rgb="FF000000"/>
            </x14:dataBar>
          </x14:cfRule>
          <xm:sqref>W109</xm:sqref>
        </x14:conditionalFormatting>
        <x14:conditionalFormatting xmlns:xm="http://schemas.microsoft.com/office/excel/2006/main">
          <x14:cfRule type="dataBar" id="{ACF50D1A-9F6E-4004-875A-E47C0DBC3696}">
            <x14:dataBar minLength="0" maxLength="100" gradient="0" axisPosition="middle">
              <x14:cfvo type="num">
                <xm:f>-25</xm:f>
              </x14:cfvo>
              <x14:cfvo type="num">
                <xm:f>25</xm:f>
              </x14:cfvo>
              <x14:negativeFillColor rgb="FFFF0000"/>
              <x14:axisColor rgb="FF000000"/>
            </x14:dataBar>
          </x14:cfRule>
          <xm:sqref>W112</xm:sqref>
        </x14:conditionalFormatting>
        <x14:conditionalFormatting xmlns:xm="http://schemas.microsoft.com/office/excel/2006/main">
          <x14:cfRule type="dataBar" id="{0D9C8776-9CD6-4EE1-B586-DF85AFCE6011}">
            <x14:dataBar minLength="0" maxLength="100" border="1" gradient="0" axisPosition="middle">
              <x14:cfvo type="num">
                <xm:f>-25</xm:f>
              </x14:cfvo>
              <x14:cfvo type="num">
                <xm:f>25</xm:f>
              </x14:cfvo>
              <x14:borderColor rgb="FF000000"/>
              <x14:negativeFillColor rgb="FFFF0000"/>
              <x14:axisColor rgb="FF000000"/>
            </x14:dataBar>
          </x14:cfRule>
          <xm:sqref>W114:W115</xm:sqref>
        </x14:conditionalFormatting>
        <x14:conditionalFormatting xmlns:xm="http://schemas.microsoft.com/office/excel/2006/main">
          <x14:cfRule type="dataBar" id="{0A7E6280-E261-4859-8644-F52888F5C6BA}">
            <x14:dataBar minLength="0" maxLength="100" gradient="0" axisPosition="middle">
              <x14:cfvo type="num">
                <xm:f>-25</xm:f>
              </x14:cfvo>
              <x14:cfvo type="num">
                <xm:f>25</xm:f>
              </x14:cfvo>
              <x14:negativeFillColor rgb="FFFF0000"/>
              <x14:axisColor rgb="FF000000"/>
            </x14:dataBar>
          </x14:cfRule>
          <xm:sqref>W113</xm:sqref>
        </x14:conditionalFormatting>
        <x14:conditionalFormatting xmlns:xm="http://schemas.microsoft.com/office/excel/2006/main">
          <x14:cfRule type="dataBar" id="{4B2E461E-9974-4F89-89C7-8DC06483DAE6}">
            <x14:dataBar minLength="0" maxLength="100" gradient="0" axisPosition="middle">
              <x14:cfvo type="num">
                <xm:f>-25</xm:f>
              </x14:cfvo>
              <x14:cfvo type="num">
                <xm:f>25</xm:f>
              </x14:cfvo>
              <x14:negativeFillColor rgb="FFFF0000"/>
              <x14:axisColor rgb="FF000000"/>
            </x14:dataBar>
          </x14:cfRule>
          <xm:sqref>W116</xm:sqref>
        </x14:conditionalFormatting>
        <x14:conditionalFormatting xmlns:xm="http://schemas.microsoft.com/office/excel/2006/main">
          <x14:cfRule type="dataBar" id="{8F6C100D-5132-4A3A-83BE-9E046BACB0CD}">
            <x14:dataBar minLength="0" maxLength="100" border="1" gradient="0" axisPosition="middle">
              <x14:cfvo type="num">
                <xm:f>-25</xm:f>
              </x14:cfvo>
              <x14:cfvo type="num">
                <xm:f>25</xm:f>
              </x14:cfvo>
              <x14:borderColor rgb="FF000000"/>
              <x14:negativeFillColor rgb="FFFF0000"/>
              <x14:axisColor rgb="FF000000"/>
            </x14:dataBar>
          </x14:cfRule>
          <xm:sqref>W118:W119</xm:sqref>
        </x14:conditionalFormatting>
        <x14:conditionalFormatting xmlns:xm="http://schemas.microsoft.com/office/excel/2006/main">
          <x14:cfRule type="dataBar" id="{C076BBDB-9BFC-4435-B1FB-55AA8A87C7F1}">
            <x14:dataBar minLength="0" maxLength="100" gradient="0" axisPosition="middle">
              <x14:cfvo type="num">
                <xm:f>-25</xm:f>
              </x14:cfvo>
              <x14:cfvo type="num">
                <xm:f>25</xm:f>
              </x14:cfvo>
              <x14:negativeFillColor rgb="FFFF0000"/>
              <x14:axisColor rgb="FF000000"/>
            </x14:dataBar>
          </x14:cfRule>
          <xm:sqref>W117</xm:sqref>
        </x14:conditionalFormatting>
        <x14:conditionalFormatting xmlns:xm="http://schemas.microsoft.com/office/excel/2006/main">
          <x14:cfRule type="dataBar" id="{4BEBB7C4-9413-4384-87A0-C516361301B9}">
            <x14:dataBar minLength="0" maxLength="100" gradient="0" axisPosition="middle">
              <x14:cfvo type="num">
                <xm:f>-25</xm:f>
              </x14:cfvo>
              <x14:cfvo type="num">
                <xm:f>25</xm:f>
              </x14:cfvo>
              <x14:negativeFillColor rgb="FFFF0000"/>
              <x14:axisColor rgb="FF000000"/>
            </x14:dataBar>
          </x14:cfRule>
          <xm:sqref>W120</xm:sqref>
        </x14:conditionalFormatting>
        <x14:conditionalFormatting xmlns:xm="http://schemas.microsoft.com/office/excel/2006/main">
          <x14:cfRule type="dataBar" id="{4B5E8EB8-ED0D-4D3D-A122-DDF290EB2562}">
            <x14:dataBar minLength="0" maxLength="100" border="1" gradient="0" axisPosition="middle">
              <x14:cfvo type="num">
                <xm:f>-25</xm:f>
              </x14:cfvo>
              <x14:cfvo type="num">
                <xm:f>25</xm:f>
              </x14:cfvo>
              <x14:borderColor rgb="FF000000"/>
              <x14:negativeFillColor rgb="FFFF0000"/>
              <x14:axisColor rgb="FF000000"/>
            </x14:dataBar>
          </x14:cfRule>
          <xm:sqref>W122:W123</xm:sqref>
        </x14:conditionalFormatting>
        <x14:conditionalFormatting xmlns:xm="http://schemas.microsoft.com/office/excel/2006/main">
          <x14:cfRule type="dataBar" id="{F68424CD-DD9B-44D1-BC20-DF42E37249D7}">
            <x14:dataBar minLength="0" maxLength="100" gradient="0" axisPosition="middle">
              <x14:cfvo type="num">
                <xm:f>-25</xm:f>
              </x14:cfvo>
              <x14:cfvo type="num">
                <xm:f>25</xm:f>
              </x14:cfvo>
              <x14:negativeFillColor rgb="FFFF0000"/>
              <x14:axisColor rgb="FF000000"/>
            </x14:dataBar>
          </x14:cfRule>
          <xm:sqref>W121</xm:sqref>
        </x14:conditionalFormatting>
        <x14:conditionalFormatting xmlns:xm="http://schemas.microsoft.com/office/excel/2006/main">
          <x14:cfRule type="dataBar" id="{E27BB0A4-2537-469B-8E0B-1A5D61E9AFA4}">
            <x14:dataBar minLength="0" maxLength="100" gradient="0" axisPosition="middle">
              <x14:cfvo type="num">
                <xm:f>-25</xm:f>
              </x14:cfvo>
              <x14:cfvo type="num">
                <xm:f>25</xm:f>
              </x14:cfvo>
              <x14:negativeFillColor rgb="FFFF0000"/>
              <x14:axisColor rgb="FF000000"/>
            </x14:dataBar>
          </x14:cfRule>
          <xm:sqref>W124</xm:sqref>
        </x14:conditionalFormatting>
        <x14:conditionalFormatting xmlns:xm="http://schemas.microsoft.com/office/excel/2006/main">
          <x14:cfRule type="dataBar" id="{7B77FA61-1807-4194-9D8D-246ACBE104B0}">
            <x14:dataBar minLength="0" maxLength="100" border="1" gradient="0" axisPosition="middle">
              <x14:cfvo type="num">
                <xm:f>-25</xm:f>
              </x14:cfvo>
              <x14:cfvo type="num">
                <xm:f>25</xm:f>
              </x14:cfvo>
              <x14:borderColor rgb="FF000000"/>
              <x14:negativeFillColor rgb="FFFF0000"/>
              <x14:axisColor rgb="FF000000"/>
            </x14:dataBar>
          </x14:cfRule>
          <xm:sqref>W126:W127</xm:sqref>
        </x14:conditionalFormatting>
        <x14:conditionalFormatting xmlns:xm="http://schemas.microsoft.com/office/excel/2006/main">
          <x14:cfRule type="dataBar" id="{8C732BB2-9B50-4F6F-8519-A2CC2D6F4323}">
            <x14:dataBar minLength="0" maxLength="100" gradient="0" axisPosition="middle">
              <x14:cfvo type="num">
                <xm:f>-25</xm:f>
              </x14:cfvo>
              <x14:cfvo type="num">
                <xm:f>25</xm:f>
              </x14:cfvo>
              <x14:negativeFillColor rgb="FFFF0000"/>
              <x14:axisColor rgb="FF000000"/>
            </x14:dataBar>
          </x14:cfRule>
          <xm:sqref>W125</xm:sqref>
        </x14:conditionalFormatting>
        <x14:conditionalFormatting xmlns:xm="http://schemas.microsoft.com/office/excel/2006/main">
          <x14:cfRule type="dataBar" id="{D4C2D682-8059-4AD6-AFBB-2BDD1CDBF7F6}">
            <x14:dataBar minLength="0" maxLength="100" gradient="0" axisPosition="middle">
              <x14:cfvo type="num">
                <xm:f>-25</xm:f>
              </x14:cfvo>
              <x14:cfvo type="num">
                <xm:f>25</xm:f>
              </x14:cfvo>
              <x14:negativeFillColor rgb="FFFF0000"/>
              <x14:axisColor rgb="FF000000"/>
            </x14:dataBar>
          </x14:cfRule>
          <xm:sqref>W128</xm:sqref>
        </x14:conditionalFormatting>
        <x14:conditionalFormatting xmlns:xm="http://schemas.microsoft.com/office/excel/2006/main">
          <x14:cfRule type="dataBar" id="{D3C34286-A780-4DE3-BBBB-7ECEBC1CB4FE}">
            <x14:dataBar minLength="0" maxLength="100" border="1" gradient="0" axisPosition="middle">
              <x14:cfvo type="num">
                <xm:f>-25</xm:f>
              </x14:cfvo>
              <x14:cfvo type="num">
                <xm:f>25</xm:f>
              </x14:cfvo>
              <x14:borderColor rgb="FF000000"/>
              <x14:negativeFillColor rgb="FFFF0000"/>
              <x14:axisColor rgb="FF000000"/>
            </x14:dataBar>
          </x14:cfRule>
          <xm:sqref>W130:W131</xm:sqref>
        </x14:conditionalFormatting>
        <x14:conditionalFormatting xmlns:xm="http://schemas.microsoft.com/office/excel/2006/main">
          <x14:cfRule type="dataBar" id="{A0C22239-9775-4784-B2BA-CCA5220B2E0D}">
            <x14:dataBar minLength="0" maxLength="100" gradient="0" axisPosition="middle">
              <x14:cfvo type="num">
                <xm:f>-25</xm:f>
              </x14:cfvo>
              <x14:cfvo type="num">
                <xm:f>25</xm:f>
              </x14:cfvo>
              <x14:negativeFillColor rgb="FFFF0000"/>
              <x14:axisColor rgb="FF000000"/>
            </x14:dataBar>
          </x14:cfRule>
          <xm:sqref>W129</xm:sqref>
        </x14:conditionalFormatting>
        <x14:conditionalFormatting xmlns:xm="http://schemas.microsoft.com/office/excel/2006/main">
          <x14:cfRule type="dataBar" id="{140F0D9D-276D-4469-89CA-768AAFA197DC}">
            <x14:dataBar minLength="0" maxLength="100" gradient="0" axisPosition="middle">
              <x14:cfvo type="num">
                <xm:f>-25</xm:f>
              </x14:cfvo>
              <x14:cfvo type="num">
                <xm:f>25</xm:f>
              </x14:cfvo>
              <x14:negativeFillColor rgb="FFFF0000"/>
              <x14:axisColor rgb="FF000000"/>
            </x14:dataBar>
          </x14:cfRule>
          <xm:sqref>W132</xm:sqref>
        </x14:conditionalFormatting>
        <x14:conditionalFormatting xmlns:xm="http://schemas.microsoft.com/office/excel/2006/main">
          <x14:cfRule type="dataBar" id="{01A9EF6A-7CAA-4EAE-89C8-0AB7DF77CD35}">
            <x14:dataBar minLength="0" maxLength="100" border="1" gradient="0" axisPosition="middle">
              <x14:cfvo type="num">
                <xm:f>-25</xm:f>
              </x14:cfvo>
              <x14:cfvo type="num">
                <xm:f>25</xm:f>
              </x14:cfvo>
              <x14:borderColor rgb="FF000000"/>
              <x14:negativeFillColor rgb="FFFF0000"/>
              <x14:axisColor rgb="FF000000"/>
            </x14:dataBar>
          </x14:cfRule>
          <xm:sqref>W134:W135</xm:sqref>
        </x14:conditionalFormatting>
        <x14:conditionalFormatting xmlns:xm="http://schemas.microsoft.com/office/excel/2006/main">
          <x14:cfRule type="dataBar" id="{302AA071-58C7-4F22-89AD-BD7CA42A61C2}">
            <x14:dataBar minLength="0" maxLength="100" gradient="0" axisPosition="middle">
              <x14:cfvo type="num">
                <xm:f>-25</xm:f>
              </x14:cfvo>
              <x14:cfvo type="num">
                <xm:f>25</xm:f>
              </x14:cfvo>
              <x14:negativeFillColor rgb="FFFF0000"/>
              <x14:axisColor rgb="FF000000"/>
            </x14:dataBar>
          </x14:cfRule>
          <xm:sqref>W133</xm:sqref>
        </x14:conditionalFormatting>
        <x14:conditionalFormatting xmlns:xm="http://schemas.microsoft.com/office/excel/2006/main">
          <x14:cfRule type="dataBar" id="{C62D3896-175F-419C-809E-9376443F7170}">
            <x14:dataBar minLength="0" maxLength="100" gradient="0" axisPosition="middle">
              <x14:cfvo type="num">
                <xm:f>-25</xm:f>
              </x14:cfvo>
              <x14:cfvo type="num">
                <xm:f>25</xm:f>
              </x14:cfvo>
              <x14:negativeFillColor rgb="FFFF0000"/>
              <x14:axisColor rgb="FF000000"/>
            </x14:dataBar>
          </x14:cfRule>
          <xm:sqref>W136</xm:sqref>
        </x14:conditionalFormatting>
        <x14:conditionalFormatting xmlns:xm="http://schemas.microsoft.com/office/excel/2006/main">
          <x14:cfRule type="dataBar" id="{A80E63E4-2DA6-4AF6-B01F-0D824BE7CB80}">
            <x14:dataBar minLength="0" maxLength="100" border="1" gradient="0" axisPosition="middle">
              <x14:cfvo type="num">
                <xm:f>-25</xm:f>
              </x14:cfvo>
              <x14:cfvo type="num">
                <xm:f>25</xm:f>
              </x14:cfvo>
              <x14:borderColor rgb="FF000000"/>
              <x14:negativeFillColor rgb="FFFF0000"/>
              <x14:axisColor rgb="FF000000"/>
            </x14:dataBar>
          </x14:cfRule>
          <xm:sqref>W138:W139</xm:sqref>
        </x14:conditionalFormatting>
        <x14:conditionalFormatting xmlns:xm="http://schemas.microsoft.com/office/excel/2006/main">
          <x14:cfRule type="dataBar" id="{D5EE91C5-64C7-44B1-9B49-E9D32E7531F2}">
            <x14:dataBar minLength="0" maxLength="100" gradient="0" axisPosition="middle">
              <x14:cfvo type="num">
                <xm:f>-25</xm:f>
              </x14:cfvo>
              <x14:cfvo type="num">
                <xm:f>25</xm:f>
              </x14:cfvo>
              <x14:negativeFillColor rgb="FFFF0000"/>
              <x14:axisColor rgb="FF000000"/>
            </x14:dataBar>
          </x14:cfRule>
          <xm:sqref>W137</xm:sqref>
        </x14:conditionalFormatting>
        <x14:conditionalFormatting xmlns:xm="http://schemas.microsoft.com/office/excel/2006/main">
          <x14:cfRule type="dataBar" id="{1AE1EF4E-1F72-4815-92C5-4BF9A2893DD4}">
            <x14:dataBar minLength="0" maxLength="100" gradient="0" axisPosition="middle">
              <x14:cfvo type="num">
                <xm:f>-25</xm:f>
              </x14:cfvo>
              <x14:cfvo type="num">
                <xm:f>25</xm:f>
              </x14:cfvo>
              <x14:negativeFillColor rgb="FFFF0000"/>
              <x14:axisColor rgb="FF000000"/>
            </x14:dataBar>
          </x14:cfRule>
          <xm:sqref>W140</xm:sqref>
        </x14:conditionalFormatting>
        <x14:conditionalFormatting xmlns:xm="http://schemas.microsoft.com/office/excel/2006/main">
          <x14:cfRule type="dataBar" id="{CE9BC2BF-760A-488A-8009-378E89A6E998}">
            <x14:dataBar minLength="0" maxLength="100" border="1" gradient="0" axisPosition="middle">
              <x14:cfvo type="num">
                <xm:f>-25</xm:f>
              </x14:cfvo>
              <x14:cfvo type="num">
                <xm:f>25</xm:f>
              </x14:cfvo>
              <x14:borderColor rgb="FF000000"/>
              <x14:negativeFillColor rgb="FFFF0000"/>
              <x14:axisColor rgb="FF000000"/>
            </x14:dataBar>
          </x14:cfRule>
          <xm:sqref>W142:W143</xm:sqref>
        </x14:conditionalFormatting>
        <x14:conditionalFormatting xmlns:xm="http://schemas.microsoft.com/office/excel/2006/main">
          <x14:cfRule type="dataBar" id="{DE8C227F-3527-4E9E-9909-9DD68E24323C}">
            <x14:dataBar minLength="0" maxLength="100" gradient="0" axisPosition="middle">
              <x14:cfvo type="num">
                <xm:f>-25</xm:f>
              </x14:cfvo>
              <x14:cfvo type="num">
                <xm:f>25</xm:f>
              </x14:cfvo>
              <x14:negativeFillColor rgb="FFFF0000"/>
              <x14:axisColor rgb="FF000000"/>
            </x14:dataBar>
          </x14:cfRule>
          <xm:sqref>W141</xm:sqref>
        </x14:conditionalFormatting>
        <x14:conditionalFormatting xmlns:xm="http://schemas.microsoft.com/office/excel/2006/main">
          <x14:cfRule type="dataBar" id="{63D3F9FD-2310-4F0B-9436-DB1A0B5644EA}">
            <x14:dataBar minLength="0" maxLength="100" gradient="0" axisPosition="middle">
              <x14:cfvo type="num">
                <xm:f>-25</xm:f>
              </x14:cfvo>
              <x14:cfvo type="num">
                <xm:f>25</xm:f>
              </x14:cfvo>
              <x14:negativeFillColor rgb="FFFF0000"/>
              <x14:axisColor rgb="FF000000"/>
            </x14:dataBar>
          </x14:cfRule>
          <xm:sqref>W144</xm:sqref>
        </x14:conditionalFormatting>
        <x14:conditionalFormatting xmlns:xm="http://schemas.microsoft.com/office/excel/2006/main">
          <x14:cfRule type="dataBar" id="{55DB9A1A-5207-4430-99B7-7362BADD32D9}">
            <x14:dataBar minLength="0" maxLength="100" border="1" gradient="0" axisPosition="middle">
              <x14:cfvo type="num">
                <xm:f>-25</xm:f>
              </x14:cfvo>
              <x14:cfvo type="num">
                <xm:f>25</xm:f>
              </x14:cfvo>
              <x14:borderColor rgb="FF000000"/>
              <x14:negativeFillColor rgb="FFFF0000"/>
              <x14:axisColor rgb="FF000000"/>
            </x14:dataBar>
          </x14:cfRule>
          <xm:sqref>W146:W147</xm:sqref>
        </x14:conditionalFormatting>
        <x14:conditionalFormatting xmlns:xm="http://schemas.microsoft.com/office/excel/2006/main">
          <x14:cfRule type="dataBar" id="{7CF97A08-8A88-44CA-B967-0D80B44C9EBF}">
            <x14:dataBar minLength="0" maxLength="100" gradient="0" axisPosition="middle">
              <x14:cfvo type="num">
                <xm:f>-25</xm:f>
              </x14:cfvo>
              <x14:cfvo type="num">
                <xm:f>25</xm:f>
              </x14:cfvo>
              <x14:negativeFillColor rgb="FFFF0000"/>
              <x14:axisColor rgb="FF000000"/>
            </x14:dataBar>
          </x14:cfRule>
          <xm:sqref>W145</xm:sqref>
        </x14:conditionalFormatting>
        <x14:conditionalFormatting xmlns:xm="http://schemas.microsoft.com/office/excel/2006/main">
          <x14:cfRule type="dataBar" id="{A4F89C0D-D616-4BBC-BD06-9E6136A38A42}">
            <x14:dataBar minLength="0" maxLength="100" gradient="0" axisPosition="middle">
              <x14:cfvo type="num">
                <xm:f>-25</xm:f>
              </x14:cfvo>
              <x14:cfvo type="num">
                <xm:f>25</xm:f>
              </x14:cfvo>
              <x14:negativeFillColor rgb="FFFF0000"/>
              <x14:axisColor rgb="FF000000"/>
            </x14:dataBar>
          </x14:cfRule>
          <xm:sqref>W148</xm:sqref>
        </x14:conditionalFormatting>
        <x14:conditionalFormatting xmlns:xm="http://schemas.microsoft.com/office/excel/2006/main">
          <x14:cfRule type="dataBar" id="{DF04D319-641C-4634-B005-DEA5D986A12D}">
            <x14:dataBar minLength="0" maxLength="100" border="1" gradient="0" axisPosition="middle">
              <x14:cfvo type="num">
                <xm:f>-25</xm:f>
              </x14:cfvo>
              <x14:cfvo type="num">
                <xm:f>25</xm:f>
              </x14:cfvo>
              <x14:borderColor rgb="FF000000"/>
              <x14:negativeFillColor rgb="FFFF0000"/>
              <x14:axisColor rgb="FF000000"/>
            </x14:dataBar>
          </x14:cfRule>
          <xm:sqref>W150:W151</xm:sqref>
        </x14:conditionalFormatting>
        <x14:conditionalFormatting xmlns:xm="http://schemas.microsoft.com/office/excel/2006/main">
          <x14:cfRule type="dataBar" id="{1CC82322-C74A-4EEE-84D6-F095E75F5156}">
            <x14:dataBar minLength="0" maxLength="100" gradient="0" axisPosition="middle">
              <x14:cfvo type="num">
                <xm:f>-25</xm:f>
              </x14:cfvo>
              <x14:cfvo type="num">
                <xm:f>25</xm:f>
              </x14:cfvo>
              <x14:negativeFillColor rgb="FFFF0000"/>
              <x14:axisColor rgb="FF000000"/>
            </x14:dataBar>
          </x14:cfRule>
          <xm:sqref>W149</xm:sqref>
        </x14:conditionalFormatting>
        <x14:conditionalFormatting xmlns:xm="http://schemas.microsoft.com/office/excel/2006/main">
          <x14:cfRule type="dataBar" id="{864F1112-FBCF-43D4-82B3-E3202FF8D5A0}">
            <x14:dataBar minLength="0" maxLength="100" gradient="0" axisPosition="middle">
              <x14:cfvo type="num">
                <xm:f>-25</xm:f>
              </x14:cfvo>
              <x14:cfvo type="num">
                <xm:f>25</xm:f>
              </x14:cfvo>
              <x14:negativeFillColor rgb="FFFF0000"/>
              <x14:axisColor rgb="FF000000"/>
            </x14:dataBar>
          </x14:cfRule>
          <xm:sqref>W152</xm:sqref>
        </x14:conditionalFormatting>
        <x14:conditionalFormatting xmlns:xm="http://schemas.microsoft.com/office/excel/2006/main">
          <x14:cfRule type="dataBar" id="{C8D02695-651F-4975-805B-3A51A3ADC9AF}">
            <x14:dataBar minLength="0" maxLength="100" border="1" gradient="0" axisPosition="middle">
              <x14:cfvo type="num">
                <xm:f>-25</xm:f>
              </x14:cfvo>
              <x14:cfvo type="num">
                <xm:f>25</xm:f>
              </x14:cfvo>
              <x14:borderColor rgb="FF000000"/>
              <x14:negativeFillColor rgb="FFFF0000"/>
              <x14:axisColor rgb="FF000000"/>
            </x14:dataBar>
          </x14:cfRule>
          <xm:sqref>W154:W155</xm:sqref>
        </x14:conditionalFormatting>
        <x14:conditionalFormatting xmlns:xm="http://schemas.microsoft.com/office/excel/2006/main">
          <x14:cfRule type="dataBar" id="{4F188EE2-5AB0-47E4-B70E-D9F4B0E2B996}">
            <x14:dataBar minLength="0" maxLength="100" gradient="0" axisPosition="middle">
              <x14:cfvo type="num">
                <xm:f>-25</xm:f>
              </x14:cfvo>
              <x14:cfvo type="num">
                <xm:f>25</xm:f>
              </x14:cfvo>
              <x14:negativeFillColor rgb="FFFF0000"/>
              <x14:axisColor rgb="FF000000"/>
            </x14:dataBar>
          </x14:cfRule>
          <xm:sqref>W153</xm:sqref>
        </x14:conditionalFormatting>
        <x14:conditionalFormatting xmlns:xm="http://schemas.microsoft.com/office/excel/2006/main">
          <x14:cfRule type="dataBar" id="{11C5B778-9B74-43B8-AADA-AD8D8EB242B7}">
            <x14:dataBar minLength="0" maxLength="100" gradient="0" axisPosition="middle">
              <x14:cfvo type="num">
                <xm:f>-25</xm:f>
              </x14:cfvo>
              <x14:cfvo type="num">
                <xm:f>25</xm:f>
              </x14:cfvo>
              <x14:negativeFillColor rgb="FFFF0000"/>
              <x14:axisColor rgb="FF000000"/>
            </x14:dataBar>
          </x14:cfRule>
          <xm:sqref>W156</xm:sqref>
        </x14:conditionalFormatting>
        <x14:conditionalFormatting xmlns:xm="http://schemas.microsoft.com/office/excel/2006/main">
          <x14:cfRule type="dataBar" id="{2CE1AC60-64CE-40A5-9AE2-8E2A0F0C9275}">
            <x14:dataBar minLength="0" maxLength="100" border="1" gradient="0" axisPosition="middle">
              <x14:cfvo type="num">
                <xm:f>-25</xm:f>
              </x14:cfvo>
              <x14:cfvo type="num">
                <xm:f>25</xm:f>
              </x14:cfvo>
              <x14:borderColor rgb="FF000000"/>
              <x14:negativeFillColor rgb="FFFF0000"/>
              <x14:axisColor rgb="FF000000"/>
            </x14:dataBar>
          </x14:cfRule>
          <xm:sqref>W158:W159</xm:sqref>
        </x14:conditionalFormatting>
        <x14:conditionalFormatting xmlns:xm="http://schemas.microsoft.com/office/excel/2006/main">
          <x14:cfRule type="dataBar" id="{98C797EF-2B15-40C6-9482-918363E56114}">
            <x14:dataBar minLength="0" maxLength="100" gradient="0" axisPosition="middle">
              <x14:cfvo type="num">
                <xm:f>-25</xm:f>
              </x14:cfvo>
              <x14:cfvo type="num">
                <xm:f>25</xm:f>
              </x14:cfvo>
              <x14:negativeFillColor rgb="FFFF0000"/>
              <x14:axisColor rgb="FF000000"/>
            </x14:dataBar>
          </x14:cfRule>
          <xm:sqref>W157</xm:sqref>
        </x14:conditionalFormatting>
        <x14:conditionalFormatting xmlns:xm="http://schemas.microsoft.com/office/excel/2006/main">
          <x14:cfRule type="dataBar" id="{5403050B-3F14-48E0-BF5E-AB7FAAC38786}">
            <x14:dataBar minLength="0" maxLength="100" gradient="0" axisPosition="middle">
              <x14:cfvo type="num">
                <xm:f>-25</xm:f>
              </x14:cfvo>
              <x14:cfvo type="num">
                <xm:f>25</xm:f>
              </x14:cfvo>
              <x14:negativeFillColor rgb="FFFF0000"/>
              <x14:axisColor rgb="FF000000"/>
            </x14:dataBar>
          </x14:cfRule>
          <xm:sqref>W160</xm:sqref>
        </x14:conditionalFormatting>
        <x14:conditionalFormatting xmlns:xm="http://schemas.microsoft.com/office/excel/2006/main">
          <x14:cfRule type="dataBar" id="{4A2545E4-F98D-4914-B9F5-D8A3CCFC66EF}">
            <x14:dataBar minLength="0" maxLength="100" border="1" gradient="0" axisPosition="middle">
              <x14:cfvo type="num">
                <xm:f>-25</xm:f>
              </x14:cfvo>
              <x14:cfvo type="num">
                <xm:f>25</xm:f>
              </x14:cfvo>
              <x14:borderColor rgb="FF000000"/>
              <x14:negativeFillColor rgb="FFFF0000"/>
              <x14:axisColor rgb="FF000000"/>
            </x14:dataBar>
          </x14:cfRule>
          <xm:sqref>W162:W163</xm:sqref>
        </x14:conditionalFormatting>
        <x14:conditionalFormatting xmlns:xm="http://schemas.microsoft.com/office/excel/2006/main">
          <x14:cfRule type="dataBar" id="{10A97E07-9F0E-432B-9E7A-B9D35DB64876}">
            <x14:dataBar minLength="0" maxLength="100" gradient="0" axisPosition="middle">
              <x14:cfvo type="num">
                <xm:f>-25</xm:f>
              </x14:cfvo>
              <x14:cfvo type="num">
                <xm:f>25</xm:f>
              </x14:cfvo>
              <x14:negativeFillColor rgb="FFFF0000"/>
              <x14:axisColor rgb="FF000000"/>
            </x14:dataBar>
          </x14:cfRule>
          <xm:sqref>W161</xm:sqref>
        </x14:conditionalFormatting>
        <x14:conditionalFormatting xmlns:xm="http://schemas.microsoft.com/office/excel/2006/main">
          <x14:cfRule type="dataBar" id="{66D1F70E-0813-4081-BD01-919F359E8479}">
            <x14:dataBar minLength="0" maxLength="100" gradient="0" axisPosition="middle">
              <x14:cfvo type="num">
                <xm:f>-25</xm:f>
              </x14:cfvo>
              <x14:cfvo type="num">
                <xm:f>25</xm:f>
              </x14:cfvo>
              <x14:negativeFillColor rgb="FFFF0000"/>
              <x14:axisColor rgb="FF000000"/>
            </x14:dataBar>
          </x14:cfRule>
          <xm:sqref>W164</xm:sqref>
        </x14:conditionalFormatting>
        <x14:conditionalFormatting xmlns:xm="http://schemas.microsoft.com/office/excel/2006/main">
          <x14:cfRule type="dataBar" id="{C3874EBD-D175-4192-BEA9-FCBB65E308DB}">
            <x14:dataBar minLength="0" maxLength="100" border="1" gradient="0" axisPosition="middle">
              <x14:cfvo type="num">
                <xm:f>-25</xm:f>
              </x14:cfvo>
              <x14:cfvo type="num">
                <xm:f>25</xm:f>
              </x14:cfvo>
              <x14:borderColor rgb="FF000000"/>
              <x14:negativeFillColor rgb="FFFF0000"/>
              <x14:axisColor rgb="FF000000"/>
            </x14:dataBar>
          </x14:cfRule>
          <xm:sqref>W166:W167</xm:sqref>
        </x14:conditionalFormatting>
        <x14:conditionalFormatting xmlns:xm="http://schemas.microsoft.com/office/excel/2006/main">
          <x14:cfRule type="dataBar" id="{45A29D76-1656-46D6-9135-814233FC5581}">
            <x14:dataBar minLength="0" maxLength="100" gradient="0" axisPosition="middle">
              <x14:cfvo type="num">
                <xm:f>-25</xm:f>
              </x14:cfvo>
              <x14:cfvo type="num">
                <xm:f>25</xm:f>
              </x14:cfvo>
              <x14:negativeFillColor rgb="FFFF0000"/>
              <x14:axisColor rgb="FF000000"/>
            </x14:dataBar>
          </x14:cfRule>
          <xm:sqref>W165</xm:sqref>
        </x14:conditionalFormatting>
        <x14:conditionalFormatting xmlns:xm="http://schemas.microsoft.com/office/excel/2006/main">
          <x14:cfRule type="dataBar" id="{8CEEB4FD-7855-41BD-9FEE-D5D470756FC9}">
            <x14:dataBar minLength="0" maxLength="100" gradient="0" axisPosition="middle">
              <x14:cfvo type="num">
                <xm:f>-25</xm:f>
              </x14:cfvo>
              <x14:cfvo type="num">
                <xm:f>25</xm:f>
              </x14:cfvo>
              <x14:negativeFillColor rgb="FFFF0000"/>
              <x14:axisColor rgb="FF000000"/>
            </x14:dataBar>
          </x14:cfRule>
          <xm:sqref>W168</xm:sqref>
        </x14:conditionalFormatting>
        <x14:conditionalFormatting xmlns:xm="http://schemas.microsoft.com/office/excel/2006/main">
          <x14:cfRule type="dataBar" id="{CAC2DBDB-3E7C-4AB8-9248-AB841184553D}">
            <x14:dataBar minLength="0" maxLength="100" border="1" gradient="0" axisPosition="middle">
              <x14:cfvo type="num">
                <xm:f>-25</xm:f>
              </x14:cfvo>
              <x14:cfvo type="num">
                <xm:f>25</xm:f>
              </x14:cfvo>
              <x14:borderColor rgb="FF000000"/>
              <x14:negativeFillColor rgb="FFFF0000"/>
              <x14:axisColor rgb="FF000000"/>
            </x14:dataBar>
          </x14:cfRule>
          <xm:sqref>W170:W171</xm:sqref>
        </x14:conditionalFormatting>
        <x14:conditionalFormatting xmlns:xm="http://schemas.microsoft.com/office/excel/2006/main">
          <x14:cfRule type="dataBar" id="{00906368-745C-4173-915D-D75909D9C1B8}">
            <x14:dataBar minLength="0" maxLength="100" gradient="0" axisPosition="middle">
              <x14:cfvo type="num">
                <xm:f>-25</xm:f>
              </x14:cfvo>
              <x14:cfvo type="num">
                <xm:f>25</xm:f>
              </x14:cfvo>
              <x14:negativeFillColor rgb="FFFF0000"/>
              <x14:axisColor rgb="FF000000"/>
            </x14:dataBar>
          </x14:cfRule>
          <xm:sqref>W169</xm:sqref>
        </x14:conditionalFormatting>
        <x14:conditionalFormatting xmlns:xm="http://schemas.microsoft.com/office/excel/2006/main">
          <x14:cfRule type="dataBar" id="{5E89A4A3-C411-4B3A-BFA5-C610E2BAD589}">
            <x14:dataBar minLength="0" maxLength="100" gradient="0" axisPosition="middle">
              <x14:cfvo type="num">
                <xm:f>-25</xm:f>
              </x14:cfvo>
              <x14:cfvo type="num">
                <xm:f>25</xm:f>
              </x14:cfvo>
              <x14:negativeFillColor rgb="FFFF0000"/>
              <x14:axisColor rgb="FF000000"/>
            </x14:dataBar>
          </x14:cfRule>
          <xm:sqref>W172</xm:sqref>
        </x14:conditionalFormatting>
        <x14:conditionalFormatting xmlns:xm="http://schemas.microsoft.com/office/excel/2006/main">
          <x14:cfRule type="dataBar" id="{BB07E041-841F-46E1-A9D7-37BB7E7AA42F}">
            <x14:dataBar minLength="0" maxLength="100" border="1" gradient="0" axisPosition="middle">
              <x14:cfvo type="num">
                <xm:f>-25</xm:f>
              </x14:cfvo>
              <x14:cfvo type="num">
                <xm:f>25</xm:f>
              </x14:cfvo>
              <x14:borderColor rgb="FF000000"/>
              <x14:negativeFillColor rgb="FFFF0000"/>
              <x14:axisColor rgb="FF000000"/>
            </x14:dataBar>
          </x14:cfRule>
          <xm:sqref>W174:W175</xm:sqref>
        </x14:conditionalFormatting>
        <x14:conditionalFormatting xmlns:xm="http://schemas.microsoft.com/office/excel/2006/main">
          <x14:cfRule type="dataBar" id="{0FE410D0-2CBC-4F69-8098-C2AD14C32EDD}">
            <x14:dataBar minLength="0" maxLength="100" gradient="0" axisPosition="middle">
              <x14:cfvo type="num">
                <xm:f>-25</xm:f>
              </x14:cfvo>
              <x14:cfvo type="num">
                <xm:f>25</xm:f>
              </x14:cfvo>
              <x14:negativeFillColor rgb="FFFF0000"/>
              <x14:axisColor rgb="FF000000"/>
            </x14:dataBar>
          </x14:cfRule>
          <xm:sqref>W173</xm:sqref>
        </x14:conditionalFormatting>
        <x14:conditionalFormatting xmlns:xm="http://schemas.microsoft.com/office/excel/2006/main">
          <x14:cfRule type="dataBar" id="{E979241C-9E7F-4032-97EC-332C11C86ECA}">
            <x14:dataBar minLength="0" maxLength="100" gradient="0" axisPosition="middle">
              <x14:cfvo type="num">
                <xm:f>-25</xm:f>
              </x14:cfvo>
              <x14:cfvo type="num">
                <xm:f>25</xm:f>
              </x14:cfvo>
              <x14:negativeFillColor rgb="FFFF0000"/>
              <x14:axisColor rgb="FF000000"/>
            </x14:dataBar>
          </x14:cfRule>
          <xm:sqref>W176</xm:sqref>
        </x14:conditionalFormatting>
        <x14:conditionalFormatting xmlns:xm="http://schemas.microsoft.com/office/excel/2006/main">
          <x14:cfRule type="dataBar" id="{3188FFAD-7CAE-43AB-B555-A1EDA6C3607E}">
            <x14:dataBar minLength="0" maxLength="100" border="1" gradient="0" axisPosition="middle">
              <x14:cfvo type="num">
                <xm:f>-25</xm:f>
              </x14:cfvo>
              <x14:cfvo type="num">
                <xm:f>25</xm:f>
              </x14:cfvo>
              <x14:borderColor rgb="FF000000"/>
              <x14:negativeFillColor rgb="FFFF0000"/>
              <x14:axisColor rgb="FF000000"/>
            </x14:dataBar>
          </x14:cfRule>
          <xm:sqref>W178:W179</xm:sqref>
        </x14:conditionalFormatting>
        <x14:conditionalFormatting xmlns:xm="http://schemas.microsoft.com/office/excel/2006/main">
          <x14:cfRule type="dataBar" id="{FF0C1376-7477-4E6E-8A47-9C11ACACF7F1}">
            <x14:dataBar minLength="0" maxLength="100" gradient="0" axisPosition="middle">
              <x14:cfvo type="num">
                <xm:f>-25</xm:f>
              </x14:cfvo>
              <x14:cfvo type="num">
                <xm:f>25</xm:f>
              </x14:cfvo>
              <x14:negativeFillColor rgb="FFFF0000"/>
              <x14:axisColor rgb="FF000000"/>
            </x14:dataBar>
          </x14:cfRule>
          <xm:sqref>W177</xm:sqref>
        </x14:conditionalFormatting>
        <x14:conditionalFormatting xmlns:xm="http://schemas.microsoft.com/office/excel/2006/main">
          <x14:cfRule type="dataBar" id="{F5A93C27-6C69-447D-B52F-46F446AD79E5}">
            <x14:dataBar minLength="0" maxLength="100" gradient="0" axisPosition="middle">
              <x14:cfvo type="num">
                <xm:f>-25</xm:f>
              </x14:cfvo>
              <x14:cfvo type="num">
                <xm:f>25</xm:f>
              </x14:cfvo>
              <x14:negativeFillColor rgb="FFFF0000"/>
              <x14:axisColor rgb="FF000000"/>
            </x14:dataBar>
          </x14:cfRule>
          <xm:sqref>W180</xm:sqref>
        </x14:conditionalFormatting>
        <x14:conditionalFormatting xmlns:xm="http://schemas.microsoft.com/office/excel/2006/main">
          <x14:cfRule type="dataBar" id="{6AE13568-227B-40A0-A7B9-C0669166C679}">
            <x14:dataBar minLength="0" maxLength="100" border="1" gradient="0" axisPosition="middle">
              <x14:cfvo type="num">
                <xm:f>-25</xm:f>
              </x14:cfvo>
              <x14:cfvo type="num">
                <xm:f>25</xm:f>
              </x14:cfvo>
              <x14:borderColor rgb="FF000000"/>
              <x14:negativeFillColor rgb="FFFF0000"/>
              <x14:axisColor rgb="FF000000"/>
            </x14:dataBar>
          </x14:cfRule>
          <xm:sqref>W182:W183</xm:sqref>
        </x14:conditionalFormatting>
        <x14:conditionalFormatting xmlns:xm="http://schemas.microsoft.com/office/excel/2006/main">
          <x14:cfRule type="dataBar" id="{085DB10B-611A-489E-9851-F146C9D806C4}">
            <x14:dataBar minLength="0" maxLength="100" gradient="0" axisPosition="middle">
              <x14:cfvo type="num">
                <xm:f>-25</xm:f>
              </x14:cfvo>
              <x14:cfvo type="num">
                <xm:f>25</xm:f>
              </x14:cfvo>
              <x14:negativeFillColor rgb="FFFF0000"/>
              <x14:axisColor rgb="FF000000"/>
            </x14:dataBar>
          </x14:cfRule>
          <xm:sqref>W181</xm:sqref>
        </x14:conditionalFormatting>
        <x14:conditionalFormatting xmlns:xm="http://schemas.microsoft.com/office/excel/2006/main">
          <x14:cfRule type="dataBar" id="{9F97AC6B-D0FD-4B16-95C6-570F2B7D4911}">
            <x14:dataBar minLength="0" maxLength="100" gradient="0" axisPosition="middle">
              <x14:cfvo type="num">
                <xm:f>-25</xm:f>
              </x14:cfvo>
              <x14:cfvo type="num">
                <xm:f>25</xm:f>
              </x14:cfvo>
              <x14:negativeFillColor rgb="FFFF0000"/>
              <x14:axisColor rgb="FF000000"/>
            </x14:dataBar>
          </x14:cfRule>
          <xm:sqref>W184</xm:sqref>
        </x14:conditionalFormatting>
        <x14:conditionalFormatting xmlns:xm="http://schemas.microsoft.com/office/excel/2006/main">
          <x14:cfRule type="dataBar" id="{6389C639-F8DF-49D1-B68A-A273F1A0D52A}">
            <x14:dataBar minLength="0" maxLength="100" border="1" gradient="0" axisPosition="middle">
              <x14:cfvo type="num">
                <xm:f>-25</xm:f>
              </x14:cfvo>
              <x14:cfvo type="num">
                <xm:f>25</xm:f>
              </x14:cfvo>
              <x14:borderColor rgb="FF000000"/>
              <x14:negativeFillColor rgb="FFFF0000"/>
              <x14:axisColor rgb="FF000000"/>
            </x14:dataBar>
          </x14:cfRule>
          <xm:sqref>W186:W187</xm:sqref>
        </x14:conditionalFormatting>
        <x14:conditionalFormatting xmlns:xm="http://schemas.microsoft.com/office/excel/2006/main">
          <x14:cfRule type="dataBar" id="{E65F940E-4435-4B90-8ED2-BD2B66B3A607}">
            <x14:dataBar minLength="0" maxLength="100" gradient="0" axisPosition="middle">
              <x14:cfvo type="num">
                <xm:f>-25</xm:f>
              </x14:cfvo>
              <x14:cfvo type="num">
                <xm:f>25</xm:f>
              </x14:cfvo>
              <x14:negativeFillColor rgb="FFFF0000"/>
              <x14:axisColor rgb="FF000000"/>
            </x14:dataBar>
          </x14:cfRule>
          <xm:sqref>W185</xm:sqref>
        </x14:conditionalFormatting>
        <x14:conditionalFormatting xmlns:xm="http://schemas.microsoft.com/office/excel/2006/main">
          <x14:cfRule type="dataBar" id="{E539D0CC-79A0-4ACA-8317-1A10FBA2068F}">
            <x14:dataBar minLength="0" maxLength="100" gradient="0" axisPosition="middle">
              <x14:cfvo type="num">
                <xm:f>-25</xm:f>
              </x14:cfvo>
              <x14:cfvo type="num">
                <xm:f>25</xm:f>
              </x14:cfvo>
              <x14:negativeFillColor rgb="FFFF0000"/>
              <x14:axisColor rgb="FF000000"/>
            </x14:dataBar>
          </x14:cfRule>
          <xm:sqref>W188</xm:sqref>
        </x14:conditionalFormatting>
        <x14:conditionalFormatting xmlns:xm="http://schemas.microsoft.com/office/excel/2006/main">
          <x14:cfRule type="dataBar" id="{9C96A201-1E66-49FA-A5AC-058905C40C9F}">
            <x14:dataBar minLength="0" maxLength="100" border="1" gradient="0" axisPosition="middle">
              <x14:cfvo type="num">
                <xm:f>-25</xm:f>
              </x14:cfvo>
              <x14:cfvo type="num">
                <xm:f>25</xm:f>
              </x14:cfvo>
              <x14:borderColor rgb="FF000000"/>
              <x14:negativeFillColor rgb="FFFF0000"/>
              <x14:axisColor rgb="FF000000"/>
            </x14:dataBar>
          </x14:cfRule>
          <xm:sqref>W190:W191</xm:sqref>
        </x14:conditionalFormatting>
        <x14:conditionalFormatting xmlns:xm="http://schemas.microsoft.com/office/excel/2006/main">
          <x14:cfRule type="dataBar" id="{939FCE27-304A-42D9-807D-1C822239E3B3}">
            <x14:dataBar minLength="0" maxLength="100" gradient="0" axisPosition="middle">
              <x14:cfvo type="num">
                <xm:f>-25</xm:f>
              </x14:cfvo>
              <x14:cfvo type="num">
                <xm:f>25</xm:f>
              </x14:cfvo>
              <x14:negativeFillColor rgb="FFFF0000"/>
              <x14:axisColor rgb="FF000000"/>
            </x14:dataBar>
          </x14:cfRule>
          <xm:sqref>W189</xm:sqref>
        </x14:conditionalFormatting>
        <x14:conditionalFormatting xmlns:xm="http://schemas.microsoft.com/office/excel/2006/main">
          <x14:cfRule type="dataBar" id="{251DDA73-6BC7-46FA-BAAC-1299C14ABB67}">
            <x14:dataBar minLength="0" maxLength="100" gradient="0" axisPosition="middle">
              <x14:cfvo type="num">
                <xm:f>-25</xm:f>
              </x14:cfvo>
              <x14:cfvo type="num">
                <xm:f>25</xm:f>
              </x14:cfvo>
              <x14:negativeFillColor rgb="FFFF0000"/>
              <x14:axisColor rgb="FF000000"/>
            </x14:dataBar>
          </x14:cfRule>
          <xm:sqref>W192</xm:sqref>
        </x14:conditionalFormatting>
        <x14:conditionalFormatting xmlns:xm="http://schemas.microsoft.com/office/excel/2006/main">
          <x14:cfRule type="dataBar" id="{7272F5C8-5F74-45D8-AF05-BCFE9CCC3DC6}">
            <x14:dataBar minLength="0" maxLength="100" border="1" gradient="0" axisPosition="middle">
              <x14:cfvo type="num">
                <xm:f>-25</xm:f>
              </x14:cfvo>
              <x14:cfvo type="num">
                <xm:f>25</xm:f>
              </x14:cfvo>
              <x14:borderColor rgb="FF000000"/>
              <x14:negativeFillColor rgb="FFFF0000"/>
              <x14:axisColor rgb="FF000000"/>
            </x14:dataBar>
          </x14:cfRule>
          <xm:sqref>W194:W195</xm:sqref>
        </x14:conditionalFormatting>
        <x14:conditionalFormatting xmlns:xm="http://schemas.microsoft.com/office/excel/2006/main">
          <x14:cfRule type="dataBar" id="{E03B659C-2455-4E87-989C-C2643BEA290F}">
            <x14:dataBar minLength="0" maxLength="100" gradient="0" axisPosition="middle">
              <x14:cfvo type="num">
                <xm:f>-25</xm:f>
              </x14:cfvo>
              <x14:cfvo type="num">
                <xm:f>25</xm:f>
              </x14:cfvo>
              <x14:negativeFillColor rgb="FFFF0000"/>
              <x14:axisColor rgb="FF000000"/>
            </x14:dataBar>
          </x14:cfRule>
          <xm:sqref>W193</xm:sqref>
        </x14:conditionalFormatting>
        <x14:conditionalFormatting xmlns:xm="http://schemas.microsoft.com/office/excel/2006/main">
          <x14:cfRule type="dataBar" id="{9C178D69-6A9D-464B-B37A-38A9D6A15ED6}">
            <x14:dataBar minLength="0" maxLength="100" gradient="0" axisPosition="middle">
              <x14:cfvo type="num">
                <xm:f>-25</xm:f>
              </x14:cfvo>
              <x14:cfvo type="num">
                <xm:f>25</xm:f>
              </x14:cfvo>
              <x14:negativeFillColor rgb="FFFF0000"/>
              <x14:axisColor rgb="FF000000"/>
            </x14:dataBar>
          </x14:cfRule>
          <xm:sqref>W196</xm:sqref>
        </x14:conditionalFormatting>
        <x14:conditionalFormatting xmlns:xm="http://schemas.microsoft.com/office/excel/2006/main">
          <x14:cfRule type="dataBar" id="{34508C5B-42D8-4E1E-8A01-E4DE2241D5A2}">
            <x14:dataBar minLength="0" maxLength="100" border="1" gradient="0" axisPosition="middle">
              <x14:cfvo type="num">
                <xm:f>-25</xm:f>
              </x14:cfvo>
              <x14:cfvo type="num">
                <xm:f>25</xm:f>
              </x14:cfvo>
              <x14:borderColor rgb="FF000000"/>
              <x14:negativeFillColor rgb="FFFF0000"/>
              <x14:axisColor rgb="FF000000"/>
            </x14:dataBar>
          </x14:cfRule>
          <xm:sqref>W198:W199</xm:sqref>
        </x14:conditionalFormatting>
        <x14:conditionalFormatting xmlns:xm="http://schemas.microsoft.com/office/excel/2006/main">
          <x14:cfRule type="dataBar" id="{45A8CDD5-9AFF-428A-A12C-254B34B570F3}">
            <x14:dataBar minLength="0" maxLength="100" gradient="0" axisPosition="middle">
              <x14:cfvo type="num">
                <xm:f>-25</xm:f>
              </x14:cfvo>
              <x14:cfvo type="num">
                <xm:f>25</xm:f>
              </x14:cfvo>
              <x14:negativeFillColor rgb="FFFF0000"/>
              <x14:axisColor rgb="FF000000"/>
            </x14:dataBar>
          </x14:cfRule>
          <xm:sqref>W197</xm:sqref>
        </x14:conditionalFormatting>
        <x14:conditionalFormatting xmlns:xm="http://schemas.microsoft.com/office/excel/2006/main">
          <x14:cfRule type="dataBar" id="{AE695A99-673E-4D79-A5F4-E49B82AB75E1}">
            <x14:dataBar minLength="0" maxLength="100" gradient="0" axisPosition="middle">
              <x14:cfvo type="num">
                <xm:f>-25</xm:f>
              </x14:cfvo>
              <x14:cfvo type="num">
                <xm:f>25</xm:f>
              </x14:cfvo>
              <x14:negativeFillColor rgb="FFFF0000"/>
              <x14:axisColor rgb="FF000000"/>
            </x14:dataBar>
          </x14:cfRule>
          <xm:sqref>W200</xm:sqref>
        </x14:conditionalFormatting>
        <x14:conditionalFormatting xmlns:xm="http://schemas.microsoft.com/office/excel/2006/main">
          <x14:cfRule type="dataBar" id="{7D35C31E-3AA9-4761-9E19-526604B6BF30}">
            <x14:dataBar minLength="0" maxLength="100" border="1" gradient="0" axisPosition="middle">
              <x14:cfvo type="num">
                <xm:f>-25</xm:f>
              </x14:cfvo>
              <x14:cfvo type="num">
                <xm:f>25</xm:f>
              </x14:cfvo>
              <x14:borderColor rgb="FF000000"/>
              <x14:negativeFillColor rgb="FFFF0000"/>
              <x14:axisColor rgb="FF000000"/>
            </x14:dataBar>
          </x14:cfRule>
          <xm:sqref>W202:W203</xm:sqref>
        </x14:conditionalFormatting>
        <x14:conditionalFormatting xmlns:xm="http://schemas.microsoft.com/office/excel/2006/main">
          <x14:cfRule type="dataBar" id="{73C8E834-CDE0-4792-9FA5-62646B4CFFB5}">
            <x14:dataBar minLength="0" maxLength="100" gradient="0" axisPosition="middle">
              <x14:cfvo type="num">
                <xm:f>-25</xm:f>
              </x14:cfvo>
              <x14:cfvo type="num">
                <xm:f>25</xm:f>
              </x14:cfvo>
              <x14:negativeFillColor rgb="FFFF0000"/>
              <x14:axisColor rgb="FF000000"/>
            </x14:dataBar>
          </x14:cfRule>
          <xm:sqref>W201</xm:sqref>
        </x14:conditionalFormatting>
        <x14:conditionalFormatting xmlns:xm="http://schemas.microsoft.com/office/excel/2006/main">
          <x14:cfRule type="dataBar" id="{C1EDD185-5589-4AA4-838A-80562DDB7F13}">
            <x14:dataBar minLength="0" maxLength="100" gradient="0" axisPosition="middle">
              <x14:cfvo type="num">
                <xm:f>-25</xm:f>
              </x14:cfvo>
              <x14:cfvo type="num">
                <xm:f>25</xm:f>
              </x14:cfvo>
              <x14:negativeFillColor rgb="FFFF0000"/>
              <x14:axisColor rgb="FF000000"/>
            </x14:dataBar>
          </x14:cfRule>
          <xm:sqref>W204</xm:sqref>
        </x14:conditionalFormatting>
        <x14:conditionalFormatting xmlns:xm="http://schemas.microsoft.com/office/excel/2006/main">
          <x14:cfRule type="dataBar" id="{B6190B92-1958-41DC-8BFD-00DC9A9862D5}">
            <x14:dataBar minLength="0" maxLength="100" border="1" gradient="0" axisPosition="middle">
              <x14:cfvo type="num">
                <xm:f>-25</xm:f>
              </x14:cfvo>
              <x14:cfvo type="num">
                <xm:f>25</xm:f>
              </x14:cfvo>
              <x14:borderColor rgb="FF000000"/>
              <x14:negativeFillColor rgb="FFFF0000"/>
              <x14:axisColor rgb="FF000000"/>
            </x14:dataBar>
          </x14:cfRule>
          <xm:sqref>W206:W207</xm:sqref>
        </x14:conditionalFormatting>
        <x14:conditionalFormatting xmlns:xm="http://schemas.microsoft.com/office/excel/2006/main">
          <x14:cfRule type="dataBar" id="{6609D933-5D58-482F-B931-B96264B13FE3}">
            <x14:dataBar minLength="0" maxLength="100" gradient="0" axisPosition="middle">
              <x14:cfvo type="num">
                <xm:f>-25</xm:f>
              </x14:cfvo>
              <x14:cfvo type="num">
                <xm:f>25</xm:f>
              </x14:cfvo>
              <x14:negativeFillColor rgb="FFFF0000"/>
              <x14:axisColor rgb="FF000000"/>
            </x14:dataBar>
          </x14:cfRule>
          <xm:sqref>W205</xm:sqref>
        </x14:conditionalFormatting>
        <x14:conditionalFormatting xmlns:xm="http://schemas.microsoft.com/office/excel/2006/main">
          <x14:cfRule type="dataBar" id="{728B82F1-6523-44BD-9743-028493FC837A}">
            <x14:dataBar minLength="0" maxLength="100" gradient="0" axisPosition="middle">
              <x14:cfvo type="num">
                <xm:f>-25</xm:f>
              </x14:cfvo>
              <x14:cfvo type="num">
                <xm:f>25</xm:f>
              </x14:cfvo>
              <x14:negativeFillColor rgb="FFFF0000"/>
              <x14:axisColor rgb="FF000000"/>
            </x14:dataBar>
          </x14:cfRule>
          <xm:sqref>W208</xm:sqref>
        </x14:conditionalFormatting>
        <x14:conditionalFormatting xmlns:xm="http://schemas.microsoft.com/office/excel/2006/main">
          <x14:cfRule type="dataBar" id="{A3483ECB-40C6-4BD4-8C22-A6ACE2E70703}">
            <x14:dataBar minLength="0" maxLength="100" border="1" gradient="0" axisPosition="middle">
              <x14:cfvo type="num">
                <xm:f>-25</xm:f>
              </x14:cfvo>
              <x14:cfvo type="num">
                <xm:f>25</xm:f>
              </x14:cfvo>
              <x14:borderColor rgb="FF000000"/>
              <x14:negativeFillColor rgb="FFFF0000"/>
              <x14:axisColor rgb="FF000000"/>
            </x14:dataBar>
          </x14:cfRule>
          <xm:sqref>W210:W211</xm:sqref>
        </x14:conditionalFormatting>
        <x14:conditionalFormatting xmlns:xm="http://schemas.microsoft.com/office/excel/2006/main">
          <x14:cfRule type="dataBar" id="{83C3A02C-6D63-403F-BB30-D62BD81A38EE}">
            <x14:dataBar minLength="0" maxLength="100" gradient="0" axisPosition="middle">
              <x14:cfvo type="num">
                <xm:f>-25</xm:f>
              </x14:cfvo>
              <x14:cfvo type="num">
                <xm:f>25</xm:f>
              </x14:cfvo>
              <x14:negativeFillColor rgb="FFFF0000"/>
              <x14:axisColor rgb="FF000000"/>
            </x14:dataBar>
          </x14:cfRule>
          <xm:sqref>W209</xm:sqref>
        </x14:conditionalFormatting>
        <x14:conditionalFormatting xmlns:xm="http://schemas.microsoft.com/office/excel/2006/main">
          <x14:cfRule type="dataBar" id="{3FF9D822-B687-4093-B409-12144A4A2D95}">
            <x14:dataBar minLength="0" maxLength="100" gradient="0" axisPosition="middle">
              <x14:cfvo type="num">
                <xm:f>-25</xm:f>
              </x14:cfvo>
              <x14:cfvo type="num">
                <xm:f>25</xm:f>
              </x14:cfvo>
              <x14:negativeFillColor rgb="FFFF0000"/>
              <x14:axisColor rgb="FF000000"/>
            </x14:dataBar>
          </x14:cfRule>
          <xm:sqref>W212</xm:sqref>
        </x14:conditionalFormatting>
        <x14:conditionalFormatting xmlns:xm="http://schemas.microsoft.com/office/excel/2006/main">
          <x14:cfRule type="dataBar" id="{683B25F9-7295-4523-945A-A5065FF4AE4F}">
            <x14:dataBar minLength="0" maxLength="100" border="1" gradient="0" axisPosition="middle">
              <x14:cfvo type="num">
                <xm:f>-25</xm:f>
              </x14:cfvo>
              <x14:cfvo type="num">
                <xm:f>25</xm:f>
              </x14:cfvo>
              <x14:borderColor rgb="FF000000"/>
              <x14:negativeFillColor rgb="FFFF0000"/>
              <x14:axisColor rgb="FF000000"/>
            </x14:dataBar>
          </x14:cfRule>
          <xm:sqref>W214:W215</xm:sqref>
        </x14:conditionalFormatting>
        <x14:conditionalFormatting xmlns:xm="http://schemas.microsoft.com/office/excel/2006/main">
          <x14:cfRule type="dataBar" id="{F89581F8-F79B-4116-9AD1-7B5A62F68BDC}">
            <x14:dataBar minLength="0" maxLength="100" gradient="0" axisPosition="middle">
              <x14:cfvo type="num">
                <xm:f>-25</xm:f>
              </x14:cfvo>
              <x14:cfvo type="num">
                <xm:f>25</xm:f>
              </x14:cfvo>
              <x14:negativeFillColor rgb="FFFF0000"/>
              <x14:axisColor rgb="FF000000"/>
            </x14:dataBar>
          </x14:cfRule>
          <xm:sqref>W213</xm:sqref>
        </x14:conditionalFormatting>
        <x14:conditionalFormatting xmlns:xm="http://schemas.microsoft.com/office/excel/2006/main">
          <x14:cfRule type="dataBar" id="{9572D0F4-574B-43D4-A102-010C63D89381}">
            <x14:dataBar minLength="0" maxLength="100" gradient="0" axisPosition="middle">
              <x14:cfvo type="num">
                <xm:f>-25</xm:f>
              </x14:cfvo>
              <x14:cfvo type="num">
                <xm:f>25</xm:f>
              </x14:cfvo>
              <x14:negativeFillColor rgb="FFFF0000"/>
              <x14:axisColor rgb="FF000000"/>
            </x14:dataBar>
          </x14:cfRule>
          <xm:sqref>W216</xm:sqref>
        </x14:conditionalFormatting>
        <x14:conditionalFormatting xmlns:xm="http://schemas.microsoft.com/office/excel/2006/main">
          <x14:cfRule type="dataBar" id="{E678C300-9953-46FB-A05B-147ECD8E9F3B}">
            <x14:dataBar minLength="0" maxLength="100" border="1" gradient="0" axisPosition="middle">
              <x14:cfvo type="num">
                <xm:f>-25</xm:f>
              </x14:cfvo>
              <x14:cfvo type="num">
                <xm:f>25</xm:f>
              </x14:cfvo>
              <x14:borderColor rgb="FF000000"/>
              <x14:negativeFillColor rgb="FFFF0000"/>
              <x14:axisColor rgb="FF000000"/>
            </x14:dataBar>
          </x14:cfRule>
          <xm:sqref>W218:W219</xm:sqref>
        </x14:conditionalFormatting>
        <x14:conditionalFormatting xmlns:xm="http://schemas.microsoft.com/office/excel/2006/main">
          <x14:cfRule type="dataBar" id="{93692929-8A1D-4238-96A0-AAF022CB306C}">
            <x14:dataBar minLength="0" maxLength="100" gradient="0" axisPosition="middle">
              <x14:cfvo type="num">
                <xm:f>-25</xm:f>
              </x14:cfvo>
              <x14:cfvo type="num">
                <xm:f>25</xm:f>
              </x14:cfvo>
              <x14:negativeFillColor rgb="FFFF0000"/>
              <x14:axisColor rgb="FF000000"/>
            </x14:dataBar>
          </x14:cfRule>
          <xm:sqref>W217</xm:sqref>
        </x14:conditionalFormatting>
        <x14:conditionalFormatting xmlns:xm="http://schemas.microsoft.com/office/excel/2006/main">
          <x14:cfRule type="dataBar" id="{1522A09A-695F-4C06-9B44-8DD9663ABD39}">
            <x14:dataBar minLength="0" maxLength="100" gradient="0" axisPosition="middle">
              <x14:cfvo type="num">
                <xm:f>-25</xm:f>
              </x14:cfvo>
              <x14:cfvo type="num">
                <xm:f>25</xm:f>
              </x14:cfvo>
              <x14:negativeFillColor rgb="FFFF0000"/>
              <x14:axisColor rgb="FF000000"/>
            </x14:dataBar>
          </x14:cfRule>
          <xm:sqref>W220</xm:sqref>
        </x14:conditionalFormatting>
        <x14:conditionalFormatting xmlns:xm="http://schemas.microsoft.com/office/excel/2006/main">
          <x14:cfRule type="dataBar" id="{00A46C22-D7F2-445F-ADE7-642840FD8EE7}">
            <x14:dataBar minLength="0" maxLength="100" border="1" gradient="0" axisPosition="middle">
              <x14:cfvo type="num">
                <xm:f>-25</xm:f>
              </x14:cfvo>
              <x14:cfvo type="num">
                <xm:f>25</xm:f>
              </x14:cfvo>
              <x14:borderColor rgb="FF000000"/>
              <x14:negativeFillColor rgb="FFFF0000"/>
              <x14:axisColor rgb="FF000000"/>
            </x14:dataBar>
          </x14:cfRule>
          <xm:sqref>W222:W223</xm:sqref>
        </x14:conditionalFormatting>
        <x14:conditionalFormatting xmlns:xm="http://schemas.microsoft.com/office/excel/2006/main">
          <x14:cfRule type="dataBar" id="{F9C5DAC0-5D30-4567-A81D-9940CDF5F22D}">
            <x14:dataBar minLength="0" maxLength="100" gradient="0" axisPosition="middle">
              <x14:cfvo type="num">
                <xm:f>-25</xm:f>
              </x14:cfvo>
              <x14:cfvo type="num">
                <xm:f>25</xm:f>
              </x14:cfvo>
              <x14:negativeFillColor rgb="FFFF0000"/>
              <x14:axisColor rgb="FF000000"/>
            </x14:dataBar>
          </x14:cfRule>
          <xm:sqref>W221</xm:sqref>
        </x14:conditionalFormatting>
        <x14:conditionalFormatting xmlns:xm="http://schemas.microsoft.com/office/excel/2006/main">
          <x14:cfRule type="dataBar" id="{7893649A-09A7-4B76-BA19-77D5A5FBA8C0}">
            <x14:dataBar minLength="0" maxLength="100" gradient="0" axisPosition="middle">
              <x14:cfvo type="num">
                <xm:f>-25</xm:f>
              </x14:cfvo>
              <x14:cfvo type="num">
                <xm:f>25</xm:f>
              </x14:cfvo>
              <x14:negativeFillColor rgb="FFFF0000"/>
              <x14:axisColor rgb="FF000000"/>
            </x14:dataBar>
          </x14:cfRule>
          <xm:sqref>W224</xm:sqref>
        </x14:conditionalFormatting>
        <x14:conditionalFormatting xmlns:xm="http://schemas.microsoft.com/office/excel/2006/main">
          <x14:cfRule type="dataBar" id="{52620A16-B061-44CF-BA05-2A6F3A975A90}">
            <x14:dataBar minLength="0" maxLength="100" border="1" gradient="0" axisPosition="middle">
              <x14:cfvo type="num">
                <xm:f>-25</xm:f>
              </x14:cfvo>
              <x14:cfvo type="num">
                <xm:f>25</xm:f>
              </x14:cfvo>
              <x14:borderColor rgb="FF000000"/>
              <x14:negativeFillColor rgb="FFFF0000"/>
              <x14:axisColor rgb="FF000000"/>
            </x14:dataBar>
          </x14:cfRule>
          <xm:sqref>W226:W227</xm:sqref>
        </x14:conditionalFormatting>
        <x14:conditionalFormatting xmlns:xm="http://schemas.microsoft.com/office/excel/2006/main">
          <x14:cfRule type="dataBar" id="{263E4201-3E20-4585-9F4F-E314CB5E9EF1}">
            <x14:dataBar minLength="0" maxLength="100" gradient="0" axisPosition="middle">
              <x14:cfvo type="num">
                <xm:f>-25</xm:f>
              </x14:cfvo>
              <x14:cfvo type="num">
                <xm:f>25</xm:f>
              </x14:cfvo>
              <x14:negativeFillColor rgb="FFFF0000"/>
              <x14:axisColor rgb="FF000000"/>
            </x14:dataBar>
          </x14:cfRule>
          <xm:sqref>W225</xm:sqref>
        </x14:conditionalFormatting>
        <x14:conditionalFormatting xmlns:xm="http://schemas.microsoft.com/office/excel/2006/main">
          <x14:cfRule type="dataBar" id="{FD536A8E-FB86-4890-B623-F15EC724AB4B}">
            <x14:dataBar minLength="0" maxLength="100" gradient="0" axisPosition="middle">
              <x14:cfvo type="num">
                <xm:f>-25</xm:f>
              </x14:cfvo>
              <x14:cfvo type="num">
                <xm:f>25</xm:f>
              </x14:cfvo>
              <x14:negativeFillColor rgb="FFFF0000"/>
              <x14:axisColor rgb="FF000000"/>
            </x14:dataBar>
          </x14:cfRule>
          <xm:sqref>W228</xm:sqref>
        </x14:conditionalFormatting>
        <x14:conditionalFormatting xmlns:xm="http://schemas.microsoft.com/office/excel/2006/main">
          <x14:cfRule type="dataBar" id="{4E75F07E-D94D-46E3-A0D7-C66984413C18}">
            <x14:dataBar minLength="0" maxLength="100" border="1" gradient="0" axisPosition="middle">
              <x14:cfvo type="num">
                <xm:f>-25</xm:f>
              </x14:cfvo>
              <x14:cfvo type="num">
                <xm:f>25</xm:f>
              </x14:cfvo>
              <x14:borderColor rgb="FF000000"/>
              <x14:negativeFillColor rgb="FFFF0000"/>
              <x14:axisColor rgb="FF000000"/>
            </x14:dataBar>
          </x14:cfRule>
          <xm:sqref>W230:W231</xm:sqref>
        </x14:conditionalFormatting>
        <x14:conditionalFormatting xmlns:xm="http://schemas.microsoft.com/office/excel/2006/main">
          <x14:cfRule type="dataBar" id="{77E8FD6D-6F5D-4F4E-8722-1A3BE0C41DC0}">
            <x14:dataBar minLength="0" maxLength="100" gradient="0" axisPosition="middle">
              <x14:cfvo type="num">
                <xm:f>-25</xm:f>
              </x14:cfvo>
              <x14:cfvo type="num">
                <xm:f>25</xm:f>
              </x14:cfvo>
              <x14:negativeFillColor rgb="FFFF0000"/>
              <x14:axisColor rgb="FF000000"/>
            </x14:dataBar>
          </x14:cfRule>
          <xm:sqref>W229</xm:sqref>
        </x14:conditionalFormatting>
        <x14:conditionalFormatting xmlns:xm="http://schemas.microsoft.com/office/excel/2006/main">
          <x14:cfRule type="dataBar" id="{01439F96-3CD7-4AA6-9125-411C7CB55DDA}">
            <x14:dataBar minLength="0" maxLength="100" gradient="0" axisPosition="middle">
              <x14:cfvo type="num">
                <xm:f>-25</xm:f>
              </x14:cfvo>
              <x14:cfvo type="num">
                <xm:f>25</xm:f>
              </x14:cfvo>
              <x14:negativeFillColor rgb="FFFF0000"/>
              <x14:axisColor rgb="FF000000"/>
            </x14:dataBar>
          </x14:cfRule>
          <xm:sqref>W232</xm:sqref>
        </x14:conditionalFormatting>
        <x14:conditionalFormatting xmlns:xm="http://schemas.microsoft.com/office/excel/2006/main">
          <x14:cfRule type="dataBar" id="{C43973B7-80FF-47AD-BB27-44991B7A44CA}">
            <x14:dataBar minLength="0" maxLength="100" border="1" gradient="0" axisPosition="middle">
              <x14:cfvo type="num">
                <xm:f>-25</xm:f>
              </x14:cfvo>
              <x14:cfvo type="num">
                <xm:f>25</xm:f>
              </x14:cfvo>
              <x14:borderColor rgb="FF000000"/>
              <x14:negativeFillColor rgb="FFFF0000"/>
              <x14:axisColor rgb="FF000000"/>
            </x14:dataBar>
          </x14:cfRule>
          <xm:sqref>W234:W235</xm:sqref>
        </x14:conditionalFormatting>
        <x14:conditionalFormatting xmlns:xm="http://schemas.microsoft.com/office/excel/2006/main">
          <x14:cfRule type="dataBar" id="{883AB6D6-8CF2-4ADB-9D34-F3D36650AB81}">
            <x14:dataBar minLength="0" maxLength="100" gradient="0" axisPosition="middle">
              <x14:cfvo type="num">
                <xm:f>-25</xm:f>
              </x14:cfvo>
              <x14:cfvo type="num">
                <xm:f>25</xm:f>
              </x14:cfvo>
              <x14:negativeFillColor rgb="FFFF0000"/>
              <x14:axisColor rgb="FF000000"/>
            </x14:dataBar>
          </x14:cfRule>
          <xm:sqref>W233</xm:sqref>
        </x14:conditionalFormatting>
        <x14:conditionalFormatting xmlns:xm="http://schemas.microsoft.com/office/excel/2006/main">
          <x14:cfRule type="dataBar" id="{BA297907-77FA-4D04-9C4E-25851BFF72F8}">
            <x14:dataBar minLength="0" maxLength="100" gradient="0" axisPosition="middle">
              <x14:cfvo type="num">
                <xm:f>-25</xm:f>
              </x14:cfvo>
              <x14:cfvo type="num">
                <xm:f>25</xm:f>
              </x14:cfvo>
              <x14:negativeFillColor rgb="FFFF0000"/>
              <x14:axisColor rgb="FF000000"/>
            </x14:dataBar>
          </x14:cfRule>
          <xm:sqref>W236</xm:sqref>
        </x14:conditionalFormatting>
        <x14:conditionalFormatting xmlns:xm="http://schemas.microsoft.com/office/excel/2006/main">
          <x14:cfRule type="dataBar" id="{03DC40B5-CD74-4715-8350-F7AC67C9F237}">
            <x14:dataBar minLength="0" maxLength="100" border="1" gradient="0" axisPosition="middle">
              <x14:cfvo type="num">
                <xm:f>-25</xm:f>
              </x14:cfvo>
              <x14:cfvo type="num">
                <xm:f>25</xm:f>
              </x14:cfvo>
              <x14:borderColor rgb="FF000000"/>
              <x14:negativeFillColor rgb="FFFF0000"/>
              <x14:axisColor rgb="FF000000"/>
            </x14:dataBar>
          </x14:cfRule>
          <xm:sqref>W238:W239</xm:sqref>
        </x14:conditionalFormatting>
        <x14:conditionalFormatting xmlns:xm="http://schemas.microsoft.com/office/excel/2006/main">
          <x14:cfRule type="dataBar" id="{7B3D465F-5286-4D6E-9E02-C6AF9B244F93}">
            <x14:dataBar minLength="0" maxLength="100" gradient="0" axisPosition="middle">
              <x14:cfvo type="num">
                <xm:f>-25</xm:f>
              </x14:cfvo>
              <x14:cfvo type="num">
                <xm:f>25</xm:f>
              </x14:cfvo>
              <x14:negativeFillColor rgb="FFFF0000"/>
              <x14:axisColor rgb="FF000000"/>
            </x14:dataBar>
          </x14:cfRule>
          <xm:sqref>W237</xm:sqref>
        </x14:conditionalFormatting>
        <x14:conditionalFormatting xmlns:xm="http://schemas.microsoft.com/office/excel/2006/main">
          <x14:cfRule type="dataBar" id="{B75AD318-93AE-405F-B6C8-6AF7405877BE}">
            <x14:dataBar minLength="0" maxLength="100" gradient="0" axisPosition="middle">
              <x14:cfvo type="num">
                <xm:f>-25</xm:f>
              </x14:cfvo>
              <x14:cfvo type="num">
                <xm:f>25</xm:f>
              </x14:cfvo>
              <x14:negativeFillColor rgb="FFFF0000"/>
              <x14:axisColor rgb="FF000000"/>
            </x14:dataBar>
          </x14:cfRule>
          <xm:sqref>W240</xm:sqref>
        </x14:conditionalFormatting>
        <x14:conditionalFormatting xmlns:xm="http://schemas.microsoft.com/office/excel/2006/main">
          <x14:cfRule type="dataBar" id="{5820BC16-C12F-469A-8C25-D76B521CF3C9}">
            <x14:dataBar minLength="0" maxLength="100" border="1" gradient="0" axisPosition="middle">
              <x14:cfvo type="num">
                <xm:f>-25</xm:f>
              </x14:cfvo>
              <x14:cfvo type="num">
                <xm:f>25</xm:f>
              </x14:cfvo>
              <x14:borderColor rgb="FF000000"/>
              <x14:negativeFillColor rgb="FFFF0000"/>
              <x14:axisColor rgb="FF000000"/>
            </x14:dataBar>
          </x14:cfRule>
          <xm:sqref>W242:W243</xm:sqref>
        </x14:conditionalFormatting>
        <x14:conditionalFormatting xmlns:xm="http://schemas.microsoft.com/office/excel/2006/main">
          <x14:cfRule type="dataBar" id="{329675DB-505C-4667-A4E2-FF619456828F}">
            <x14:dataBar minLength="0" maxLength="100" gradient="0" axisPosition="middle">
              <x14:cfvo type="num">
                <xm:f>-25</xm:f>
              </x14:cfvo>
              <x14:cfvo type="num">
                <xm:f>25</xm:f>
              </x14:cfvo>
              <x14:negativeFillColor rgb="FFFF0000"/>
              <x14:axisColor rgb="FF000000"/>
            </x14:dataBar>
          </x14:cfRule>
          <xm:sqref>W241</xm:sqref>
        </x14:conditionalFormatting>
        <x14:conditionalFormatting xmlns:xm="http://schemas.microsoft.com/office/excel/2006/main">
          <x14:cfRule type="dataBar" id="{2B8BD01F-C392-4344-8109-3E0B82285376}">
            <x14:dataBar minLength="0" maxLength="100" gradient="0" axisPosition="middle">
              <x14:cfvo type="num">
                <xm:f>-25</xm:f>
              </x14:cfvo>
              <x14:cfvo type="num">
                <xm:f>25</xm:f>
              </x14:cfvo>
              <x14:negativeFillColor rgb="FFFF0000"/>
              <x14:axisColor rgb="FF000000"/>
            </x14:dataBar>
          </x14:cfRule>
          <xm:sqref>W244</xm:sqref>
        </x14:conditionalFormatting>
        <x14:conditionalFormatting xmlns:xm="http://schemas.microsoft.com/office/excel/2006/main">
          <x14:cfRule type="dataBar" id="{995A1D75-349F-4ACF-9404-EB8006E349CF}">
            <x14:dataBar minLength="0" maxLength="100" border="1" gradient="0" axisPosition="middle">
              <x14:cfvo type="num">
                <xm:f>-25</xm:f>
              </x14:cfvo>
              <x14:cfvo type="num">
                <xm:f>25</xm:f>
              </x14:cfvo>
              <x14:borderColor rgb="FF000000"/>
              <x14:negativeFillColor rgb="FFFF0000"/>
              <x14:axisColor rgb="FF000000"/>
            </x14:dataBar>
          </x14:cfRule>
          <xm:sqref>W246:W247</xm:sqref>
        </x14:conditionalFormatting>
        <x14:conditionalFormatting xmlns:xm="http://schemas.microsoft.com/office/excel/2006/main">
          <x14:cfRule type="dataBar" id="{168C1036-C79C-41FC-B94C-334C0103702A}">
            <x14:dataBar minLength="0" maxLength="100" gradient="0" axisPosition="middle">
              <x14:cfvo type="num">
                <xm:f>-25</xm:f>
              </x14:cfvo>
              <x14:cfvo type="num">
                <xm:f>25</xm:f>
              </x14:cfvo>
              <x14:negativeFillColor rgb="FFFF0000"/>
              <x14:axisColor rgb="FF000000"/>
            </x14:dataBar>
          </x14:cfRule>
          <xm:sqref>W245</xm:sqref>
        </x14:conditionalFormatting>
        <x14:conditionalFormatting xmlns:xm="http://schemas.microsoft.com/office/excel/2006/main">
          <x14:cfRule type="dataBar" id="{1D6FA63F-3075-471B-95A2-91FA8F71F443}">
            <x14:dataBar minLength="0" maxLength="100" gradient="0" axisPosition="middle">
              <x14:cfvo type="num">
                <xm:f>-25</xm:f>
              </x14:cfvo>
              <x14:cfvo type="num">
                <xm:f>25</xm:f>
              </x14:cfvo>
              <x14:negativeFillColor rgb="FFFF0000"/>
              <x14:axisColor rgb="FF000000"/>
            </x14:dataBar>
          </x14:cfRule>
          <xm:sqref>W248</xm:sqref>
        </x14:conditionalFormatting>
        <x14:conditionalFormatting xmlns:xm="http://schemas.microsoft.com/office/excel/2006/main">
          <x14:cfRule type="dataBar" id="{9CCBF29D-55B5-488B-AFDE-FB109506FF72}">
            <x14:dataBar minLength="0" maxLength="100" border="1" gradient="0" axisPosition="middle">
              <x14:cfvo type="num">
                <xm:f>-25</xm:f>
              </x14:cfvo>
              <x14:cfvo type="num">
                <xm:f>25</xm:f>
              </x14:cfvo>
              <x14:borderColor rgb="FF000000"/>
              <x14:negativeFillColor rgb="FFFF0000"/>
              <x14:axisColor rgb="FF000000"/>
            </x14:dataBar>
          </x14:cfRule>
          <xm:sqref>W250:W251</xm:sqref>
        </x14:conditionalFormatting>
        <x14:conditionalFormatting xmlns:xm="http://schemas.microsoft.com/office/excel/2006/main">
          <x14:cfRule type="dataBar" id="{401EDE6F-531D-4516-922D-0B4038809B0B}">
            <x14:dataBar minLength="0" maxLength="100" gradient="0" axisPosition="middle">
              <x14:cfvo type="num">
                <xm:f>-25</xm:f>
              </x14:cfvo>
              <x14:cfvo type="num">
                <xm:f>25</xm:f>
              </x14:cfvo>
              <x14:negativeFillColor rgb="FFFF0000"/>
              <x14:axisColor rgb="FF000000"/>
            </x14:dataBar>
          </x14:cfRule>
          <xm:sqref>W249</xm:sqref>
        </x14:conditionalFormatting>
        <x14:conditionalFormatting xmlns:xm="http://schemas.microsoft.com/office/excel/2006/main">
          <x14:cfRule type="dataBar" id="{580A0047-6754-48D2-823B-7F5E9CF11637}">
            <x14:dataBar minLength="0" maxLength="100" gradient="0" axisPosition="middle">
              <x14:cfvo type="num">
                <xm:f>-25</xm:f>
              </x14:cfvo>
              <x14:cfvo type="num">
                <xm:f>25</xm:f>
              </x14:cfvo>
              <x14:negativeFillColor rgb="FFFF0000"/>
              <x14:axisColor rgb="FF000000"/>
            </x14:dataBar>
          </x14:cfRule>
          <xm:sqref>W252</xm:sqref>
        </x14:conditionalFormatting>
        <x14:conditionalFormatting xmlns:xm="http://schemas.microsoft.com/office/excel/2006/main">
          <x14:cfRule type="dataBar" id="{7193BA8F-DBAC-4BE2-87D6-53DF9F542EF1}">
            <x14:dataBar minLength="0" maxLength="100" border="1" gradient="0" axisPosition="middle">
              <x14:cfvo type="num">
                <xm:f>-25</xm:f>
              </x14:cfvo>
              <x14:cfvo type="num">
                <xm:f>25</xm:f>
              </x14:cfvo>
              <x14:borderColor rgb="FF000000"/>
              <x14:negativeFillColor rgb="FFFF0000"/>
              <x14:axisColor rgb="FF000000"/>
            </x14:dataBar>
          </x14:cfRule>
          <xm:sqref>W254:W255</xm:sqref>
        </x14:conditionalFormatting>
        <x14:conditionalFormatting xmlns:xm="http://schemas.microsoft.com/office/excel/2006/main">
          <x14:cfRule type="dataBar" id="{68C81114-40B5-4DC7-81E0-D7E7127357D2}">
            <x14:dataBar minLength="0" maxLength="100" gradient="0" axisPosition="middle">
              <x14:cfvo type="num">
                <xm:f>-25</xm:f>
              </x14:cfvo>
              <x14:cfvo type="num">
                <xm:f>25</xm:f>
              </x14:cfvo>
              <x14:negativeFillColor rgb="FFFF0000"/>
              <x14:axisColor rgb="FF000000"/>
            </x14:dataBar>
          </x14:cfRule>
          <xm:sqref>W253</xm:sqref>
        </x14:conditionalFormatting>
        <x14:conditionalFormatting xmlns:xm="http://schemas.microsoft.com/office/excel/2006/main">
          <x14:cfRule type="dataBar" id="{645FA355-389D-4CE5-83D6-4BA35D206CE6}">
            <x14:dataBar minLength="0" maxLength="100" gradient="0" axisPosition="middle">
              <x14:cfvo type="num">
                <xm:f>-25</xm:f>
              </x14:cfvo>
              <x14:cfvo type="num">
                <xm:f>25</xm:f>
              </x14:cfvo>
              <x14:negativeFillColor rgb="FFFF0000"/>
              <x14:axisColor rgb="FF000000"/>
            </x14:dataBar>
          </x14:cfRule>
          <xm:sqref>W256</xm:sqref>
        </x14:conditionalFormatting>
        <x14:conditionalFormatting xmlns:xm="http://schemas.microsoft.com/office/excel/2006/main">
          <x14:cfRule type="dataBar" id="{0CE5AF4C-BCB0-4C1D-A2E8-AF9919368C80}">
            <x14:dataBar minLength="0" maxLength="100" border="1" gradient="0" axisPosition="middle">
              <x14:cfvo type="num">
                <xm:f>-25</xm:f>
              </x14:cfvo>
              <x14:cfvo type="num">
                <xm:f>25</xm:f>
              </x14:cfvo>
              <x14:borderColor rgb="FF000000"/>
              <x14:negativeFillColor rgb="FFFF0000"/>
              <x14:axisColor rgb="FF000000"/>
            </x14:dataBar>
          </x14:cfRule>
          <xm:sqref>W258:W259</xm:sqref>
        </x14:conditionalFormatting>
        <x14:conditionalFormatting xmlns:xm="http://schemas.microsoft.com/office/excel/2006/main">
          <x14:cfRule type="dataBar" id="{BA89BE66-2072-45D1-B003-09119023D9CC}">
            <x14:dataBar minLength="0" maxLength="100" gradient="0" axisPosition="middle">
              <x14:cfvo type="num">
                <xm:f>-25</xm:f>
              </x14:cfvo>
              <x14:cfvo type="num">
                <xm:f>25</xm:f>
              </x14:cfvo>
              <x14:negativeFillColor rgb="FFFF0000"/>
              <x14:axisColor rgb="FF000000"/>
            </x14:dataBar>
          </x14:cfRule>
          <xm:sqref>W257</xm:sqref>
        </x14:conditionalFormatting>
        <x14:conditionalFormatting xmlns:xm="http://schemas.microsoft.com/office/excel/2006/main">
          <x14:cfRule type="dataBar" id="{80835699-90AD-4AEB-BE8D-EAC07EFC5F9A}">
            <x14:dataBar minLength="0" maxLength="100" gradient="0" axisPosition="middle">
              <x14:cfvo type="num">
                <xm:f>-25</xm:f>
              </x14:cfvo>
              <x14:cfvo type="num">
                <xm:f>25</xm:f>
              </x14:cfvo>
              <x14:negativeFillColor rgb="FFFF0000"/>
              <x14:axisColor rgb="FF000000"/>
            </x14:dataBar>
          </x14:cfRule>
          <xm:sqref>W260</xm:sqref>
        </x14:conditionalFormatting>
        <x14:conditionalFormatting xmlns:xm="http://schemas.microsoft.com/office/excel/2006/main">
          <x14:cfRule type="dataBar" id="{E1D06B9A-C2ED-4F96-95B7-DD35E72ECA5D}">
            <x14:dataBar minLength="0" maxLength="100" border="1" gradient="0" axisPosition="middle">
              <x14:cfvo type="num">
                <xm:f>-25</xm:f>
              </x14:cfvo>
              <x14:cfvo type="num">
                <xm:f>25</xm:f>
              </x14:cfvo>
              <x14:borderColor rgb="FF000000"/>
              <x14:negativeFillColor rgb="FFFF0000"/>
              <x14:axisColor rgb="FF000000"/>
            </x14:dataBar>
          </x14:cfRule>
          <xm:sqref>W262:W263</xm:sqref>
        </x14:conditionalFormatting>
        <x14:conditionalFormatting xmlns:xm="http://schemas.microsoft.com/office/excel/2006/main">
          <x14:cfRule type="dataBar" id="{9200677E-9367-41E9-B40D-0E883E21E2DD}">
            <x14:dataBar minLength="0" maxLength="100" gradient="0" axisPosition="middle">
              <x14:cfvo type="num">
                <xm:f>-25</xm:f>
              </x14:cfvo>
              <x14:cfvo type="num">
                <xm:f>25</xm:f>
              </x14:cfvo>
              <x14:negativeFillColor rgb="FFFF0000"/>
              <x14:axisColor rgb="FF000000"/>
            </x14:dataBar>
          </x14:cfRule>
          <xm:sqref>W261</xm:sqref>
        </x14:conditionalFormatting>
        <x14:conditionalFormatting xmlns:xm="http://schemas.microsoft.com/office/excel/2006/main">
          <x14:cfRule type="dataBar" id="{E1EAB71D-8206-4047-A56C-333EE8CC6BC5}">
            <x14:dataBar minLength="0" maxLength="100" gradient="0" axisPosition="middle">
              <x14:cfvo type="num">
                <xm:f>-25</xm:f>
              </x14:cfvo>
              <x14:cfvo type="num">
                <xm:f>25</xm:f>
              </x14:cfvo>
              <x14:negativeFillColor rgb="FFFF0000"/>
              <x14:axisColor rgb="FF000000"/>
            </x14:dataBar>
          </x14:cfRule>
          <xm:sqref>W264</xm:sqref>
        </x14:conditionalFormatting>
        <x14:conditionalFormatting xmlns:xm="http://schemas.microsoft.com/office/excel/2006/main">
          <x14:cfRule type="dataBar" id="{CA6793AA-718F-480D-9393-8F25B7CF7CAF}">
            <x14:dataBar minLength="0" maxLength="100" border="1" gradient="0" axisPosition="middle">
              <x14:cfvo type="num">
                <xm:f>-25</xm:f>
              </x14:cfvo>
              <x14:cfvo type="num">
                <xm:f>25</xm:f>
              </x14:cfvo>
              <x14:borderColor rgb="FF000000"/>
              <x14:negativeFillColor rgb="FFFF0000"/>
              <x14:axisColor rgb="FF000000"/>
            </x14:dataBar>
          </x14:cfRule>
          <xm:sqref>W266:W267</xm:sqref>
        </x14:conditionalFormatting>
        <x14:conditionalFormatting xmlns:xm="http://schemas.microsoft.com/office/excel/2006/main">
          <x14:cfRule type="dataBar" id="{6720095A-5388-49EC-8760-628CB978607E}">
            <x14:dataBar minLength="0" maxLength="100" gradient="0" axisPosition="middle">
              <x14:cfvo type="num">
                <xm:f>-25</xm:f>
              </x14:cfvo>
              <x14:cfvo type="num">
                <xm:f>25</xm:f>
              </x14:cfvo>
              <x14:negativeFillColor rgb="FFFF0000"/>
              <x14:axisColor rgb="FF000000"/>
            </x14:dataBar>
          </x14:cfRule>
          <xm:sqref>W265</xm:sqref>
        </x14:conditionalFormatting>
        <x14:conditionalFormatting xmlns:xm="http://schemas.microsoft.com/office/excel/2006/main">
          <x14:cfRule type="dataBar" id="{35A3B379-6005-43C6-859D-BC3E09757DED}">
            <x14:dataBar minLength="0" maxLength="100" gradient="0" axisPosition="middle">
              <x14:cfvo type="num">
                <xm:f>-25</xm:f>
              </x14:cfvo>
              <x14:cfvo type="num">
                <xm:f>25</xm:f>
              </x14:cfvo>
              <x14:negativeFillColor rgb="FFFF0000"/>
              <x14:axisColor rgb="FF000000"/>
            </x14:dataBar>
          </x14:cfRule>
          <xm:sqref>W268</xm:sqref>
        </x14:conditionalFormatting>
        <x14:conditionalFormatting xmlns:xm="http://schemas.microsoft.com/office/excel/2006/main">
          <x14:cfRule type="dataBar" id="{770117D1-13F2-40A0-847D-70218EF5DE5F}">
            <x14:dataBar minLength="0" maxLength="100" border="1" gradient="0" axisPosition="middle">
              <x14:cfvo type="num">
                <xm:f>-25</xm:f>
              </x14:cfvo>
              <x14:cfvo type="num">
                <xm:f>25</xm:f>
              </x14:cfvo>
              <x14:borderColor rgb="FF000000"/>
              <x14:negativeFillColor rgb="FFFF0000"/>
              <x14:axisColor rgb="FF000000"/>
            </x14:dataBar>
          </x14:cfRule>
          <xm:sqref>W270:W271</xm:sqref>
        </x14:conditionalFormatting>
        <x14:conditionalFormatting xmlns:xm="http://schemas.microsoft.com/office/excel/2006/main">
          <x14:cfRule type="dataBar" id="{81479541-3D91-440F-A394-42ACDEF7718B}">
            <x14:dataBar minLength="0" maxLength="100" gradient="0" axisPosition="middle">
              <x14:cfvo type="num">
                <xm:f>-25</xm:f>
              </x14:cfvo>
              <x14:cfvo type="num">
                <xm:f>25</xm:f>
              </x14:cfvo>
              <x14:negativeFillColor rgb="FFFF0000"/>
              <x14:axisColor rgb="FF000000"/>
            </x14:dataBar>
          </x14:cfRule>
          <xm:sqref>W269</xm:sqref>
        </x14:conditionalFormatting>
        <x14:conditionalFormatting xmlns:xm="http://schemas.microsoft.com/office/excel/2006/main">
          <x14:cfRule type="dataBar" id="{0295EFAE-BD7B-4548-9357-7DF22D6123D7}">
            <x14:dataBar minLength="0" maxLength="100" gradient="0" axisPosition="middle">
              <x14:cfvo type="num">
                <xm:f>-25</xm:f>
              </x14:cfvo>
              <x14:cfvo type="num">
                <xm:f>25</xm:f>
              </x14:cfvo>
              <x14:negativeFillColor rgb="FFFF0000"/>
              <x14:axisColor rgb="FF000000"/>
            </x14:dataBar>
          </x14:cfRule>
          <xm:sqref>W272</xm:sqref>
        </x14:conditionalFormatting>
        <x14:conditionalFormatting xmlns:xm="http://schemas.microsoft.com/office/excel/2006/main">
          <x14:cfRule type="dataBar" id="{26593B1B-D3D9-4C85-932C-9B86EB8B9493}">
            <x14:dataBar minLength="0" maxLength="100" border="1" gradient="0" axisPosition="middle">
              <x14:cfvo type="num">
                <xm:f>-25</xm:f>
              </x14:cfvo>
              <x14:cfvo type="num">
                <xm:f>25</xm:f>
              </x14:cfvo>
              <x14:borderColor rgb="FF000000"/>
              <x14:negativeFillColor rgb="FFFF0000"/>
              <x14:axisColor rgb="FF000000"/>
            </x14:dataBar>
          </x14:cfRule>
          <xm:sqref>W274:W275</xm:sqref>
        </x14:conditionalFormatting>
        <x14:conditionalFormatting xmlns:xm="http://schemas.microsoft.com/office/excel/2006/main">
          <x14:cfRule type="dataBar" id="{58FB0F01-A1CF-492B-99F8-E8F898976787}">
            <x14:dataBar minLength="0" maxLength="100" gradient="0" axisPosition="middle">
              <x14:cfvo type="num">
                <xm:f>-25</xm:f>
              </x14:cfvo>
              <x14:cfvo type="num">
                <xm:f>25</xm:f>
              </x14:cfvo>
              <x14:negativeFillColor rgb="FFFF0000"/>
              <x14:axisColor rgb="FF000000"/>
            </x14:dataBar>
          </x14:cfRule>
          <xm:sqref>W273</xm:sqref>
        </x14:conditionalFormatting>
        <x14:conditionalFormatting xmlns:xm="http://schemas.microsoft.com/office/excel/2006/main">
          <x14:cfRule type="dataBar" id="{839EFB65-DC0B-40F2-B676-EA4885C8C027}">
            <x14:dataBar minLength="0" maxLength="100" gradient="0" axisPosition="middle">
              <x14:cfvo type="num">
                <xm:f>-25</xm:f>
              </x14:cfvo>
              <x14:cfvo type="num">
                <xm:f>25</xm:f>
              </x14:cfvo>
              <x14:negativeFillColor rgb="FFFF0000"/>
              <x14:axisColor rgb="FF000000"/>
            </x14:dataBar>
          </x14:cfRule>
          <xm:sqref>W276</xm:sqref>
        </x14:conditionalFormatting>
        <x14:conditionalFormatting xmlns:xm="http://schemas.microsoft.com/office/excel/2006/main">
          <x14:cfRule type="dataBar" id="{C26A4D06-7277-4099-8A0D-7CB87B27BC1B}">
            <x14:dataBar minLength="0" maxLength="100" border="1" gradient="0" axisPosition="middle">
              <x14:cfvo type="num">
                <xm:f>-25</xm:f>
              </x14:cfvo>
              <x14:cfvo type="num">
                <xm:f>25</xm:f>
              </x14:cfvo>
              <x14:borderColor rgb="FF000000"/>
              <x14:negativeFillColor rgb="FFFF0000"/>
              <x14:axisColor rgb="FF000000"/>
            </x14:dataBar>
          </x14:cfRule>
          <xm:sqref>W278:W279</xm:sqref>
        </x14:conditionalFormatting>
        <x14:conditionalFormatting xmlns:xm="http://schemas.microsoft.com/office/excel/2006/main">
          <x14:cfRule type="dataBar" id="{60179A18-1BDB-45E0-B00F-7E795207BB2B}">
            <x14:dataBar minLength="0" maxLength="100" gradient="0" axisPosition="middle">
              <x14:cfvo type="num">
                <xm:f>-25</xm:f>
              </x14:cfvo>
              <x14:cfvo type="num">
                <xm:f>25</xm:f>
              </x14:cfvo>
              <x14:negativeFillColor rgb="FFFF0000"/>
              <x14:axisColor rgb="FF000000"/>
            </x14:dataBar>
          </x14:cfRule>
          <xm:sqref>W277</xm:sqref>
        </x14:conditionalFormatting>
        <x14:conditionalFormatting xmlns:xm="http://schemas.microsoft.com/office/excel/2006/main">
          <x14:cfRule type="dataBar" id="{DD37813F-6485-4FC8-93DB-59D6D5C3000E}">
            <x14:dataBar minLength="0" maxLength="100" gradient="0" axisPosition="middle">
              <x14:cfvo type="num">
                <xm:f>-25</xm:f>
              </x14:cfvo>
              <x14:cfvo type="num">
                <xm:f>25</xm:f>
              </x14:cfvo>
              <x14:negativeFillColor rgb="FFFF0000"/>
              <x14:axisColor rgb="FF000000"/>
            </x14:dataBar>
          </x14:cfRule>
          <xm:sqref>W280</xm:sqref>
        </x14:conditionalFormatting>
        <x14:conditionalFormatting xmlns:xm="http://schemas.microsoft.com/office/excel/2006/main">
          <x14:cfRule type="dataBar" id="{4C75548B-92C4-43A7-8B11-120F630EA0D3}">
            <x14:dataBar minLength="0" maxLength="100" border="1" gradient="0" axisPosition="middle">
              <x14:cfvo type="num">
                <xm:f>-25</xm:f>
              </x14:cfvo>
              <x14:cfvo type="num">
                <xm:f>25</xm:f>
              </x14:cfvo>
              <x14:borderColor rgb="FF000000"/>
              <x14:negativeFillColor rgb="FFFF0000"/>
              <x14:axisColor rgb="FF000000"/>
            </x14:dataBar>
          </x14:cfRule>
          <xm:sqref>W282:W283</xm:sqref>
        </x14:conditionalFormatting>
        <x14:conditionalFormatting xmlns:xm="http://schemas.microsoft.com/office/excel/2006/main">
          <x14:cfRule type="dataBar" id="{AD79503A-E604-4CCC-9D8F-C4CC0D944271}">
            <x14:dataBar minLength="0" maxLength="100" gradient="0" axisPosition="middle">
              <x14:cfvo type="num">
                <xm:f>-25</xm:f>
              </x14:cfvo>
              <x14:cfvo type="num">
                <xm:f>25</xm:f>
              </x14:cfvo>
              <x14:negativeFillColor rgb="FFFF0000"/>
              <x14:axisColor rgb="FF000000"/>
            </x14:dataBar>
          </x14:cfRule>
          <xm:sqref>W281</xm:sqref>
        </x14:conditionalFormatting>
        <x14:conditionalFormatting xmlns:xm="http://schemas.microsoft.com/office/excel/2006/main">
          <x14:cfRule type="dataBar" id="{E88F7B98-5D06-4FB2-822D-CFDCB62454EA}">
            <x14:dataBar minLength="0" maxLength="100" gradient="0" axisPosition="middle">
              <x14:cfvo type="num">
                <xm:f>-25</xm:f>
              </x14:cfvo>
              <x14:cfvo type="num">
                <xm:f>25</xm:f>
              </x14:cfvo>
              <x14:negativeFillColor rgb="FFFF0000"/>
              <x14:axisColor rgb="FF000000"/>
            </x14:dataBar>
          </x14:cfRule>
          <xm:sqref>W284</xm:sqref>
        </x14:conditionalFormatting>
        <x14:conditionalFormatting xmlns:xm="http://schemas.microsoft.com/office/excel/2006/main">
          <x14:cfRule type="dataBar" id="{6B377AF8-84EB-49B7-98B5-75A9E6F9F886}">
            <x14:dataBar minLength="0" maxLength="100" border="1" gradient="0" axisPosition="middle">
              <x14:cfvo type="num">
                <xm:f>-25</xm:f>
              </x14:cfvo>
              <x14:cfvo type="num">
                <xm:f>25</xm:f>
              </x14:cfvo>
              <x14:borderColor rgb="FF000000"/>
              <x14:negativeFillColor rgb="FFFF0000"/>
              <x14:axisColor rgb="FF000000"/>
            </x14:dataBar>
          </x14:cfRule>
          <xm:sqref>W286:W287</xm:sqref>
        </x14:conditionalFormatting>
        <x14:conditionalFormatting xmlns:xm="http://schemas.microsoft.com/office/excel/2006/main">
          <x14:cfRule type="dataBar" id="{8F3671EE-9E69-423F-A03E-922E2180537D}">
            <x14:dataBar minLength="0" maxLength="100" gradient="0" axisPosition="middle">
              <x14:cfvo type="num">
                <xm:f>-25</xm:f>
              </x14:cfvo>
              <x14:cfvo type="num">
                <xm:f>25</xm:f>
              </x14:cfvo>
              <x14:negativeFillColor rgb="FFFF0000"/>
              <x14:axisColor rgb="FF000000"/>
            </x14:dataBar>
          </x14:cfRule>
          <xm:sqref>W285</xm:sqref>
        </x14:conditionalFormatting>
        <x14:conditionalFormatting xmlns:xm="http://schemas.microsoft.com/office/excel/2006/main">
          <x14:cfRule type="dataBar" id="{6C492A0E-CC36-40BF-ABB4-97E63C4E70AD}">
            <x14:dataBar minLength="0" maxLength="100" gradient="0" axisPosition="middle">
              <x14:cfvo type="num">
                <xm:f>-25</xm:f>
              </x14:cfvo>
              <x14:cfvo type="num">
                <xm:f>25</xm:f>
              </x14:cfvo>
              <x14:negativeFillColor rgb="FFFF0000"/>
              <x14:axisColor rgb="FF000000"/>
            </x14:dataBar>
          </x14:cfRule>
          <xm:sqref>W288</xm:sqref>
        </x14:conditionalFormatting>
        <x14:conditionalFormatting xmlns:xm="http://schemas.microsoft.com/office/excel/2006/main">
          <x14:cfRule type="dataBar" id="{85856D55-09C3-4EA0-83A1-0979628693BD}">
            <x14:dataBar minLength="0" maxLength="100" border="1" gradient="0" axisPosition="middle">
              <x14:cfvo type="num">
                <xm:f>-25</xm:f>
              </x14:cfvo>
              <x14:cfvo type="num">
                <xm:f>25</xm:f>
              </x14:cfvo>
              <x14:borderColor rgb="FF000000"/>
              <x14:negativeFillColor rgb="FFFF0000"/>
              <x14:axisColor rgb="FF000000"/>
            </x14:dataBar>
          </x14:cfRule>
          <xm:sqref>W290:W291</xm:sqref>
        </x14:conditionalFormatting>
        <x14:conditionalFormatting xmlns:xm="http://schemas.microsoft.com/office/excel/2006/main">
          <x14:cfRule type="dataBar" id="{EACD67CC-343D-4F96-A1FB-22F767A1A145}">
            <x14:dataBar minLength="0" maxLength="100" gradient="0" axisPosition="middle">
              <x14:cfvo type="num">
                <xm:f>-25</xm:f>
              </x14:cfvo>
              <x14:cfvo type="num">
                <xm:f>25</xm:f>
              </x14:cfvo>
              <x14:negativeFillColor rgb="FFFF0000"/>
              <x14:axisColor rgb="FF000000"/>
            </x14:dataBar>
          </x14:cfRule>
          <xm:sqref>W289</xm:sqref>
        </x14:conditionalFormatting>
        <x14:conditionalFormatting xmlns:xm="http://schemas.microsoft.com/office/excel/2006/main">
          <x14:cfRule type="dataBar" id="{E4802642-1577-4F86-85D1-0E9542653872}">
            <x14:dataBar minLength="0" maxLength="100" gradient="0" axisPosition="middle">
              <x14:cfvo type="num">
                <xm:f>-25</xm:f>
              </x14:cfvo>
              <x14:cfvo type="num">
                <xm:f>25</xm:f>
              </x14:cfvo>
              <x14:negativeFillColor rgb="FFFF0000"/>
              <x14:axisColor rgb="FF000000"/>
            </x14:dataBar>
          </x14:cfRule>
          <xm:sqref>W292</xm:sqref>
        </x14:conditionalFormatting>
        <x14:conditionalFormatting xmlns:xm="http://schemas.microsoft.com/office/excel/2006/main">
          <x14:cfRule type="dataBar" id="{11F7D15C-234F-46A0-AA37-9ECE636B2A59}">
            <x14:dataBar minLength="0" maxLength="100" border="1" gradient="0" axisPosition="middle">
              <x14:cfvo type="num">
                <xm:f>-25</xm:f>
              </x14:cfvo>
              <x14:cfvo type="num">
                <xm:f>25</xm:f>
              </x14:cfvo>
              <x14:borderColor rgb="FF000000"/>
              <x14:negativeFillColor rgb="FFFF0000"/>
              <x14:axisColor rgb="FF000000"/>
            </x14:dataBar>
          </x14:cfRule>
          <xm:sqref>W294:W295</xm:sqref>
        </x14:conditionalFormatting>
        <x14:conditionalFormatting xmlns:xm="http://schemas.microsoft.com/office/excel/2006/main">
          <x14:cfRule type="dataBar" id="{61F78362-2463-4218-813B-E10978C0E986}">
            <x14:dataBar minLength="0" maxLength="100" gradient="0" axisPosition="middle">
              <x14:cfvo type="num">
                <xm:f>-25</xm:f>
              </x14:cfvo>
              <x14:cfvo type="num">
                <xm:f>25</xm:f>
              </x14:cfvo>
              <x14:negativeFillColor rgb="FFFF0000"/>
              <x14:axisColor rgb="FF000000"/>
            </x14:dataBar>
          </x14:cfRule>
          <xm:sqref>W293</xm:sqref>
        </x14:conditionalFormatting>
        <x14:conditionalFormatting xmlns:xm="http://schemas.microsoft.com/office/excel/2006/main">
          <x14:cfRule type="dataBar" id="{31450CB1-9BC2-4A38-9ACA-E14EF262445A}">
            <x14:dataBar minLength="0" maxLength="100" gradient="0" axisPosition="middle">
              <x14:cfvo type="num">
                <xm:f>-25</xm:f>
              </x14:cfvo>
              <x14:cfvo type="num">
                <xm:f>25</xm:f>
              </x14:cfvo>
              <x14:negativeFillColor rgb="FFFF0000"/>
              <x14:axisColor rgb="FF000000"/>
            </x14:dataBar>
          </x14:cfRule>
          <xm:sqref>W296</xm:sqref>
        </x14:conditionalFormatting>
        <x14:conditionalFormatting xmlns:xm="http://schemas.microsoft.com/office/excel/2006/main">
          <x14:cfRule type="dataBar" id="{9D013D04-0E5C-4AA3-9664-98776B2F9CBE}">
            <x14:dataBar minLength="0" maxLength="100" border="1" gradient="0" axisPosition="middle">
              <x14:cfvo type="num">
                <xm:f>-25</xm:f>
              </x14:cfvo>
              <x14:cfvo type="num">
                <xm:f>25</xm:f>
              </x14:cfvo>
              <x14:borderColor rgb="FF000000"/>
              <x14:negativeFillColor rgb="FFFF0000"/>
              <x14:axisColor rgb="FF000000"/>
            </x14:dataBar>
          </x14:cfRule>
          <xm:sqref>W298:W299</xm:sqref>
        </x14:conditionalFormatting>
        <x14:conditionalFormatting xmlns:xm="http://schemas.microsoft.com/office/excel/2006/main">
          <x14:cfRule type="dataBar" id="{C6654742-F8AB-42D0-80FF-7ECB1F5ACD28}">
            <x14:dataBar minLength="0" maxLength="100" gradient="0" axisPosition="middle">
              <x14:cfvo type="num">
                <xm:f>-25</xm:f>
              </x14:cfvo>
              <x14:cfvo type="num">
                <xm:f>25</xm:f>
              </x14:cfvo>
              <x14:negativeFillColor rgb="FFFF0000"/>
              <x14:axisColor rgb="FF000000"/>
            </x14:dataBar>
          </x14:cfRule>
          <xm:sqref>W297</xm:sqref>
        </x14:conditionalFormatting>
        <x14:conditionalFormatting xmlns:xm="http://schemas.microsoft.com/office/excel/2006/main">
          <x14:cfRule type="dataBar" id="{B528AB97-BD99-4962-B5F5-C9FC3C796065}">
            <x14:dataBar minLength="0" maxLength="100" gradient="0" axisPosition="middle">
              <x14:cfvo type="num">
                <xm:f>-25</xm:f>
              </x14:cfvo>
              <x14:cfvo type="num">
                <xm:f>25</xm:f>
              </x14:cfvo>
              <x14:negativeFillColor rgb="FFFF0000"/>
              <x14:axisColor rgb="FF000000"/>
            </x14:dataBar>
          </x14:cfRule>
          <xm:sqref>W300</xm:sqref>
        </x14:conditionalFormatting>
        <x14:conditionalFormatting xmlns:xm="http://schemas.microsoft.com/office/excel/2006/main">
          <x14:cfRule type="dataBar" id="{4D90A8DE-E059-4929-B8F2-17067431402D}">
            <x14:dataBar minLength="0" maxLength="100" border="1" gradient="0" axisPosition="middle">
              <x14:cfvo type="num">
                <xm:f>-25</xm:f>
              </x14:cfvo>
              <x14:cfvo type="num">
                <xm:f>25</xm:f>
              </x14:cfvo>
              <x14:borderColor rgb="FF000000"/>
              <x14:negativeFillColor rgb="FFFF0000"/>
              <x14:axisColor rgb="FF000000"/>
            </x14:dataBar>
          </x14:cfRule>
          <xm:sqref>W302:W303</xm:sqref>
        </x14:conditionalFormatting>
        <x14:conditionalFormatting xmlns:xm="http://schemas.microsoft.com/office/excel/2006/main">
          <x14:cfRule type="dataBar" id="{EF373ECC-3D6B-4A8D-A8F9-861A11FC2F59}">
            <x14:dataBar minLength="0" maxLength="100" gradient="0" axisPosition="middle">
              <x14:cfvo type="num">
                <xm:f>-25</xm:f>
              </x14:cfvo>
              <x14:cfvo type="num">
                <xm:f>25</xm:f>
              </x14:cfvo>
              <x14:negativeFillColor rgb="FFFF0000"/>
              <x14:axisColor rgb="FF000000"/>
            </x14:dataBar>
          </x14:cfRule>
          <xm:sqref>W301</xm:sqref>
        </x14:conditionalFormatting>
        <x14:conditionalFormatting xmlns:xm="http://schemas.microsoft.com/office/excel/2006/main">
          <x14:cfRule type="dataBar" id="{425DBE0E-0EE3-4E56-A577-4594927FA37D}">
            <x14:dataBar minLength="0" maxLength="100" gradient="0" axisPosition="middle">
              <x14:cfvo type="num">
                <xm:f>-25</xm:f>
              </x14:cfvo>
              <x14:cfvo type="num">
                <xm:f>25</xm:f>
              </x14:cfvo>
              <x14:negativeFillColor rgb="FFFF0000"/>
              <x14:axisColor rgb="FF000000"/>
            </x14:dataBar>
          </x14:cfRule>
          <xm:sqref>W304</xm:sqref>
        </x14:conditionalFormatting>
        <x14:conditionalFormatting xmlns:xm="http://schemas.microsoft.com/office/excel/2006/main">
          <x14:cfRule type="dataBar" id="{11D8812F-0326-49BD-811E-31DBD199A47A}">
            <x14:dataBar minLength="0" maxLength="100" border="1" gradient="0" axisPosition="middle">
              <x14:cfvo type="num">
                <xm:f>-25</xm:f>
              </x14:cfvo>
              <x14:cfvo type="num">
                <xm:f>25</xm:f>
              </x14:cfvo>
              <x14:borderColor rgb="FF000000"/>
              <x14:negativeFillColor rgb="FFFF0000"/>
              <x14:axisColor rgb="FF000000"/>
            </x14:dataBar>
          </x14:cfRule>
          <xm:sqref>W306:W307</xm:sqref>
        </x14:conditionalFormatting>
        <x14:conditionalFormatting xmlns:xm="http://schemas.microsoft.com/office/excel/2006/main">
          <x14:cfRule type="dataBar" id="{CF36C5D8-0B33-40E0-97E3-835516DE5C0A}">
            <x14:dataBar minLength="0" maxLength="100" gradient="0" axisPosition="middle">
              <x14:cfvo type="num">
                <xm:f>-25</xm:f>
              </x14:cfvo>
              <x14:cfvo type="num">
                <xm:f>25</xm:f>
              </x14:cfvo>
              <x14:negativeFillColor rgb="FFFF0000"/>
              <x14:axisColor rgb="FF000000"/>
            </x14:dataBar>
          </x14:cfRule>
          <xm:sqref>W305</xm:sqref>
        </x14:conditionalFormatting>
        <x14:conditionalFormatting xmlns:xm="http://schemas.microsoft.com/office/excel/2006/main">
          <x14:cfRule type="dataBar" id="{9FFA5C42-EDDB-4638-8DE4-C4480E24BC25}">
            <x14:dataBar minLength="0" maxLength="100" gradient="0" axisPosition="middle">
              <x14:cfvo type="num">
                <xm:f>-25</xm:f>
              </x14:cfvo>
              <x14:cfvo type="num">
                <xm:f>25</xm:f>
              </x14:cfvo>
              <x14:negativeFillColor rgb="FFFF0000"/>
              <x14:axisColor rgb="FF000000"/>
            </x14:dataBar>
          </x14:cfRule>
          <xm:sqref>W308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児童質問紙　回答結果集計表</vt:lpstr>
      <vt:lpstr>'児童質問紙　回答結果集計表'!Print_Titles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N.Takahashi</cp:lastModifiedBy>
  <cp:lastPrinted>2014-08-27T11:05:16Z</cp:lastPrinted>
  <dcterms:created xsi:type="dcterms:W3CDTF">2014-05-21T08:14:46Z</dcterms:created>
  <dcterms:modified xsi:type="dcterms:W3CDTF">2014-08-31T12:21:06Z</dcterms:modified>
  <cp:category/>
</cp:coreProperties>
</file>