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00_SHD-PEHU3\00_学力向上対策班\分析ツール作成（全国）\H26_分析・プラン作成支援ツール（中学校版）\"/>
    </mc:Choice>
  </mc:AlternateContent>
  <bookViews>
    <workbookView xWindow="5745" yWindow="-30" windowWidth="8070" windowHeight="8880"/>
  </bookViews>
  <sheets>
    <sheet name="生徒質問紙　回答結果集計表" sheetId="1" r:id="rId1"/>
  </sheets>
  <definedNames>
    <definedName name="_xlnm.Print_Titles" localSheetId="0">'生徒質問紙　回答結果集計表'!$1:$13</definedName>
  </definedNames>
  <calcPr calcId="152511"/>
</workbook>
</file>

<file path=xl/calcChain.xml><?xml version="1.0" encoding="utf-8"?>
<calcChain xmlns="http://schemas.openxmlformats.org/spreadsheetml/2006/main">
  <c r="W309" i="1" l="1"/>
  <c r="U309" i="1"/>
  <c r="V308" i="1"/>
  <c r="W308" i="1" s="1"/>
  <c r="U308" i="1"/>
  <c r="U307" i="1"/>
  <c r="V307" i="1" s="1"/>
  <c r="W307" i="1" s="1"/>
  <c r="W306" i="1"/>
  <c r="W305" i="1"/>
  <c r="U305" i="1"/>
  <c r="U304" i="1"/>
  <c r="V304" i="1" s="1"/>
  <c r="W304" i="1" s="1"/>
  <c r="U303" i="1"/>
  <c r="V303" i="1" s="1"/>
  <c r="W303" i="1" s="1"/>
  <c r="W302" i="1"/>
  <c r="W301" i="1"/>
  <c r="U301" i="1"/>
  <c r="U300" i="1"/>
  <c r="V300" i="1" s="1"/>
  <c r="W300" i="1" s="1"/>
  <c r="U299" i="1"/>
  <c r="W298" i="1"/>
  <c r="W297" i="1"/>
  <c r="U297" i="1"/>
  <c r="U296" i="1"/>
  <c r="V296" i="1" s="1"/>
  <c r="W296" i="1" s="1"/>
  <c r="U295" i="1"/>
  <c r="V295" i="1" s="1"/>
  <c r="W295" i="1" s="1"/>
  <c r="W294" i="1"/>
  <c r="W293" i="1"/>
  <c r="U293" i="1"/>
  <c r="V292" i="1"/>
  <c r="W292" i="1" s="1"/>
  <c r="U292" i="1"/>
  <c r="U291" i="1"/>
  <c r="V291" i="1" s="1"/>
  <c r="W291" i="1" s="1"/>
  <c r="W290" i="1"/>
  <c r="W289" i="1"/>
  <c r="U289" i="1"/>
  <c r="U288" i="1"/>
  <c r="V288" i="1" s="1"/>
  <c r="W288" i="1" s="1"/>
  <c r="V287" i="1"/>
  <c r="W287" i="1" s="1"/>
  <c r="U287" i="1"/>
  <c r="W286" i="1"/>
  <c r="W285" i="1"/>
  <c r="U285" i="1"/>
  <c r="U284" i="1"/>
  <c r="V284" i="1" s="1"/>
  <c r="W284" i="1" s="1"/>
  <c r="U283" i="1"/>
  <c r="W282" i="1"/>
  <c r="W281" i="1"/>
  <c r="U281" i="1"/>
  <c r="U280" i="1"/>
  <c r="V280" i="1" s="1"/>
  <c r="W280" i="1" s="1"/>
  <c r="U279" i="1"/>
  <c r="V279" i="1" s="1"/>
  <c r="W279" i="1" s="1"/>
  <c r="W278" i="1"/>
  <c r="W277" i="1"/>
  <c r="U277" i="1"/>
  <c r="V276" i="1"/>
  <c r="W276" i="1" s="1"/>
  <c r="U276" i="1"/>
  <c r="U275" i="1"/>
  <c r="V275" i="1" s="1"/>
  <c r="W275" i="1" s="1"/>
  <c r="W274" i="1"/>
  <c r="W273" i="1"/>
  <c r="U273" i="1"/>
  <c r="U272" i="1"/>
  <c r="V272" i="1" s="1"/>
  <c r="W272" i="1" s="1"/>
  <c r="U271" i="1"/>
  <c r="V271" i="1" s="1"/>
  <c r="W271" i="1" s="1"/>
  <c r="W270" i="1"/>
  <c r="W269" i="1"/>
  <c r="U269" i="1"/>
  <c r="U268" i="1"/>
  <c r="V268" i="1" s="1"/>
  <c r="W268" i="1" s="1"/>
  <c r="U267" i="1"/>
  <c r="W266" i="1"/>
  <c r="W265" i="1"/>
  <c r="U265" i="1"/>
  <c r="U264" i="1"/>
  <c r="V264" i="1" s="1"/>
  <c r="W264" i="1" s="1"/>
  <c r="U263" i="1"/>
  <c r="V263" i="1" s="1"/>
  <c r="W263" i="1" s="1"/>
  <c r="W262" i="1"/>
  <c r="W261" i="1"/>
  <c r="U261" i="1"/>
  <c r="V260" i="1"/>
  <c r="W260" i="1" s="1"/>
  <c r="U260" i="1"/>
  <c r="U259" i="1"/>
  <c r="V259" i="1" s="1"/>
  <c r="W259" i="1" s="1"/>
  <c r="W258" i="1"/>
  <c r="W257" i="1"/>
  <c r="U257" i="1"/>
  <c r="U256" i="1"/>
  <c r="V256" i="1" s="1"/>
  <c r="W256" i="1" s="1"/>
  <c r="V255" i="1"/>
  <c r="W255" i="1" s="1"/>
  <c r="U255" i="1"/>
  <c r="W254" i="1"/>
  <c r="W253" i="1"/>
  <c r="U253" i="1"/>
  <c r="U252" i="1"/>
  <c r="V252" i="1" s="1"/>
  <c r="W252" i="1" s="1"/>
  <c r="U251" i="1"/>
  <c r="W250" i="1"/>
  <c r="W249" i="1"/>
  <c r="U249" i="1"/>
  <c r="U248" i="1"/>
  <c r="V248" i="1" s="1"/>
  <c r="W248" i="1" s="1"/>
  <c r="U247" i="1"/>
  <c r="V247" i="1" s="1"/>
  <c r="W247" i="1" s="1"/>
  <c r="W246" i="1"/>
  <c r="W245" i="1"/>
  <c r="U245" i="1"/>
  <c r="V244" i="1"/>
  <c r="W244" i="1" s="1"/>
  <c r="U244" i="1"/>
  <c r="U243" i="1"/>
  <c r="V243" i="1" s="1"/>
  <c r="W243" i="1" s="1"/>
  <c r="W242" i="1"/>
  <c r="W241" i="1"/>
  <c r="U241" i="1"/>
  <c r="U240" i="1"/>
  <c r="V240" i="1" s="1"/>
  <c r="W240" i="1" s="1"/>
  <c r="U239" i="1"/>
  <c r="V239" i="1" s="1"/>
  <c r="W239" i="1" s="1"/>
  <c r="W238" i="1"/>
  <c r="W237" i="1"/>
  <c r="U237" i="1"/>
  <c r="U236" i="1"/>
  <c r="V236" i="1" s="1"/>
  <c r="W236" i="1" s="1"/>
  <c r="U235" i="1"/>
  <c r="W234" i="1"/>
  <c r="W233" i="1"/>
  <c r="U233" i="1"/>
  <c r="U232" i="1"/>
  <c r="V232" i="1" s="1"/>
  <c r="W232" i="1" s="1"/>
  <c r="U231" i="1"/>
  <c r="V231" i="1" s="1"/>
  <c r="W231" i="1" s="1"/>
  <c r="W230" i="1"/>
  <c r="W229" i="1"/>
  <c r="U229" i="1"/>
  <c r="V228" i="1"/>
  <c r="W228" i="1" s="1"/>
  <c r="U228" i="1"/>
  <c r="U227" i="1"/>
  <c r="V227" i="1" s="1"/>
  <c r="W227" i="1" s="1"/>
  <c r="W226" i="1"/>
  <c r="W225" i="1"/>
  <c r="U225" i="1"/>
  <c r="U224" i="1"/>
  <c r="U223" i="1"/>
  <c r="W222" i="1"/>
  <c r="W221" i="1"/>
  <c r="U221" i="1"/>
  <c r="U220" i="1"/>
  <c r="U219" i="1"/>
  <c r="W218" i="1"/>
  <c r="W217" i="1"/>
  <c r="U217" i="1"/>
  <c r="U216" i="1"/>
  <c r="V216" i="1" s="1"/>
  <c r="W216" i="1" s="1"/>
  <c r="U215" i="1"/>
  <c r="V215" i="1" s="1"/>
  <c r="W215" i="1" s="1"/>
  <c r="W214" i="1"/>
  <c r="W213" i="1"/>
  <c r="U213" i="1"/>
  <c r="V212" i="1"/>
  <c r="W212" i="1" s="1"/>
  <c r="U212" i="1"/>
  <c r="V211" i="1"/>
  <c r="W211" i="1" s="1"/>
  <c r="U211" i="1"/>
  <c r="W210" i="1"/>
  <c r="W209" i="1"/>
  <c r="U209" i="1"/>
  <c r="V207" i="1" s="1"/>
  <c r="W207" i="1" s="1"/>
  <c r="U208" i="1"/>
  <c r="U207" i="1"/>
  <c r="W206" i="1"/>
  <c r="W205" i="1"/>
  <c r="U205" i="1"/>
  <c r="U204" i="1"/>
  <c r="U203" i="1"/>
  <c r="W202" i="1"/>
  <c r="W201" i="1"/>
  <c r="U201" i="1"/>
  <c r="U200" i="1"/>
  <c r="V200" i="1" s="1"/>
  <c r="W200" i="1" s="1"/>
  <c r="U199" i="1"/>
  <c r="V199" i="1" s="1"/>
  <c r="W199" i="1" s="1"/>
  <c r="W198" i="1"/>
  <c r="W197" i="1"/>
  <c r="U197" i="1"/>
  <c r="W196" i="1"/>
  <c r="V196" i="1"/>
  <c r="U196" i="1"/>
  <c r="U195" i="1"/>
  <c r="V195" i="1" s="1"/>
  <c r="W195" i="1" s="1"/>
  <c r="W194" i="1"/>
  <c r="W193" i="1"/>
  <c r="U193" i="1"/>
  <c r="V191" i="1" s="1"/>
  <c r="W191" i="1" s="1"/>
  <c r="U192" i="1"/>
  <c r="U191" i="1"/>
  <c r="W190" i="1"/>
  <c r="W189" i="1"/>
  <c r="U189" i="1"/>
  <c r="U188" i="1"/>
  <c r="U187" i="1"/>
  <c r="W186" i="1"/>
  <c r="W185" i="1"/>
  <c r="U185" i="1"/>
  <c r="U184" i="1"/>
  <c r="V184" i="1" s="1"/>
  <c r="W184" i="1" s="1"/>
  <c r="U183" i="1"/>
  <c r="V183" i="1" s="1"/>
  <c r="W183" i="1" s="1"/>
  <c r="W182" i="1"/>
  <c r="W181" i="1"/>
  <c r="U181" i="1"/>
  <c r="W180" i="1"/>
  <c r="V180" i="1"/>
  <c r="U180" i="1"/>
  <c r="U179" i="1"/>
  <c r="V179" i="1" s="1"/>
  <c r="W179" i="1" s="1"/>
  <c r="W178" i="1"/>
  <c r="W177" i="1"/>
  <c r="U177" i="1"/>
  <c r="U176" i="1"/>
  <c r="U175" i="1"/>
  <c r="W174" i="1"/>
  <c r="W173" i="1"/>
  <c r="U173" i="1"/>
  <c r="U172" i="1"/>
  <c r="U171" i="1"/>
  <c r="W170" i="1"/>
  <c r="W169" i="1"/>
  <c r="U169" i="1"/>
  <c r="U168" i="1"/>
  <c r="V168" i="1" s="1"/>
  <c r="W168" i="1" s="1"/>
  <c r="U167" i="1"/>
  <c r="V167" i="1" s="1"/>
  <c r="W167" i="1" s="1"/>
  <c r="W166" i="1"/>
  <c r="W165" i="1"/>
  <c r="U165" i="1"/>
  <c r="W164" i="1"/>
  <c r="V164" i="1"/>
  <c r="U164" i="1"/>
  <c r="V163" i="1"/>
  <c r="W163" i="1" s="1"/>
  <c r="U163" i="1"/>
  <c r="W162" i="1"/>
  <c r="W161" i="1"/>
  <c r="U161" i="1"/>
  <c r="U160" i="1"/>
  <c r="U159" i="1"/>
  <c r="W158" i="1"/>
  <c r="W157" i="1"/>
  <c r="U157" i="1"/>
  <c r="U156" i="1"/>
  <c r="U155" i="1"/>
  <c r="W154" i="1"/>
  <c r="W153" i="1"/>
  <c r="U153" i="1"/>
  <c r="U152" i="1"/>
  <c r="V152" i="1" s="1"/>
  <c r="W152" i="1" s="1"/>
  <c r="U151" i="1"/>
  <c r="V151" i="1" s="1"/>
  <c r="W151" i="1" s="1"/>
  <c r="W150" i="1"/>
  <c r="W149" i="1"/>
  <c r="U149" i="1"/>
  <c r="W148" i="1"/>
  <c r="V148" i="1"/>
  <c r="U148" i="1"/>
  <c r="V147" i="1"/>
  <c r="W147" i="1" s="1"/>
  <c r="U147" i="1"/>
  <c r="W146" i="1"/>
  <c r="W145" i="1"/>
  <c r="U145" i="1"/>
  <c r="V143" i="1" s="1"/>
  <c r="W143" i="1" s="1"/>
  <c r="U144" i="1"/>
  <c r="U143" i="1"/>
  <c r="W142" i="1"/>
  <c r="W141" i="1"/>
  <c r="U141" i="1"/>
  <c r="U140" i="1"/>
  <c r="U139" i="1"/>
  <c r="W138" i="1"/>
  <c r="W137" i="1"/>
  <c r="U137" i="1"/>
  <c r="U136" i="1"/>
  <c r="V136" i="1" s="1"/>
  <c r="W136" i="1" s="1"/>
  <c r="U135" i="1"/>
  <c r="V135" i="1" s="1"/>
  <c r="W135" i="1" s="1"/>
  <c r="W134" i="1"/>
  <c r="W133" i="1"/>
  <c r="U133" i="1"/>
  <c r="W132" i="1"/>
  <c r="V132" i="1"/>
  <c r="U132" i="1"/>
  <c r="U131" i="1"/>
  <c r="V131" i="1" s="1"/>
  <c r="W131" i="1" s="1"/>
  <c r="W130" i="1"/>
  <c r="W129" i="1"/>
  <c r="U129" i="1"/>
  <c r="V127" i="1" s="1"/>
  <c r="W127" i="1" s="1"/>
  <c r="U128" i="1"/>
  <c r="U127" i="1"/>
  <c r="W126" i="1"/>
  <c r="W125" i="1"/>
  <c r="U125" i="1"/>
  <c r="U124" i="1"/>
  <c r="U123" i="1"/>
  <c r="W122" i="1"/>
  <c r="W121" i="1"/>
  <c r="U121" i="1"/>
  <c r="U120" i="1"/>
  <c r="V120" i="1" s="1"/>
  <c r="W120" i="1" s="1"/>
  <c r="U119" i="1"/>
  <c r="V119" i="1" s="1"/>
  <c r="W119" i="1" s="1"/>
  <c r="W118" i="1"/>
  <c r="W117" i="1"/>
  <c r="U117" i="1"/>
  <c r="W116" i="1"/>
  <c r="V116" i="1"/>
  <c r="U116" i="1"/>
  <c r="U115" i="1"/>
  <c r="V115" i="1" s="1"/>
  <c r="W115" i="1" s="1"/>
  <c r="W114" i="1"/>
  <c r="W113" i="1"/>
  <c r="U113" i="1"/>
  <c r="U112" i="1"/>
  <c r="U111" i="1"/>
  <c r="W110" i="1"/>
  <c r="W109" i="1"/>
  <c r="U109" i="1"/>
  <c r="U108" i="1"/>
  <c r="U107" i="1"/>
  <c r="W106" i="1"/>
  <c r="W105" i="1"/>
  <c r="U105" i="1"/>
  <c r="U104" i="1"/>
  <c r="V104" i="1" s="1"/>
  <c r="W104" i="1" s="1"/>
  <c r="U103" i="1"/>
  <c r="V103" i="1" s="1"/>
  <c r="W103" i="1" s="1"/>
  <c r="W102" i="1"/>
  <c r="W101" i="1"/>
  <c r="U101" i="1"/>
  <c r="W100" i="1"/>
  <c r="V100" i="1"/>
  <c r="U100" i="1"/>
  <c r="U99" i="1"/>
  <c r="V99" i="1" s="1"/>
  <c r="W99" i="1" s="1"/>
  <c r="W98" i="1"/>
  <c r="W97" i="1"/>
  <c r="U97" i="1"/>
  <c r="U96" i="1"/>
  <c r="U95" i="1"/>
  <c r="W94" i="1"/>
  <c r="W93" i="1"/>
  <c r="U93" i="1"/>
  <c r="U92" i="1"/>
  <c r="U91" i="1"/>
  <c r="W90" i="1"/>
  <c r="W89" i="1"/>
  <c r="U89" i="1"/>
  <c r="U88" i="1"/>
  <c r="V88" i="1" s="1"/>
  <c r="W88" i="1" s="1"/>
  <c r="U87" i="1"/>
  <c r="V87" i="1" s="1"/>
  <c r="W87" i="1" s="1"/>
  <c r="W86" i="1"/>
  <c r="W85" i="1"/>
  <c r="U85" i="1"/>
  <c r="W84" i="1"/>
  <c r="V84" i="1"/>
  <c r="U84" i="1"/>
  <c r="U83" i="1"/>
  <c r="V83" i="1" s="1"/>
  <c r="W83" i="1" s="1"/>
  <c r="W82" i="1"/>
  <c r="W81" i="1"/>
  <c r="U81" i="1"/>
  <c r="V79" i="1" s="1"/>
  <c r="W79" i="1" s="1"/>
  <c r="U80" i="1"/>
  <c r="U79" i="1"/>
  <c r="W78" i="1"/>
  <c r="W77" i="1"/>
  <c r="U77" i="1"/>
  <c r="U76" i="1"/>
  <c r="U75" i="1"/>
  <c r="W74" i="1"/>
  <c r="W73" i="1"/>
  <c r="U73" i="1"/>
  <c r="U72" i="1"/>
  <c r="V72" i="1" s="1"/>
  <c r="W72" i="1" s="1"/>
  <c r="U71" i="1"/>
  <c r="V71" i="1" s="1"/>
  <c r="W71" i="1" s="1"/>
  <c r="W70" i="1"/>
  <c r="W69" i="1"/>
  <c r="U69" i="1"/>
  <c r="W68" i="1"/>
  <c r="V68" i="1"/>
  <c r="U68" i="1"/>
  <c r="U67" i="1"/>
  <c r="V67" i="1" s="1"/>
  <c r="W67" i="1" s="1"/>
  <c r="W66" i="1"/>
  <c r="W65" i="1"/>
  <c r="U65" i="1"/>
  <c r="V63" i="1" s="1"/>
  <c r="W63" i="1" s="1"/>
  <c r="U64" i="1"/>
  <c r="U63" i="1"/>
  <c r="W62" i="1"/>
  <c r="W61" i="1"/>
  <c r="U61" i="1"/>
  <c r="U60" i="1"/>
  <c r="U59" i="1"/>
  <c r="W58" i="1"/>
  <c r="W57" i="1"/>
  <c r="U57" i="1"/>
  <c r="U56" i="1"/>
  <c r="V56" i="1" s="1"/>
  <c r="W56" i="1" s="1"/>
  <c r="U55" i="1"/>
  <c r="V55" i="1" s="1"/>
  <c r="W55" i="1" s="1"/>
  <c r="W54" i="1"/>
  <c r="W53" i="1"/>
  <c r="U53" i="1"/>
  <c r="W52" i="1"/>
  <c r="V52" i="1"/>
  <c r="U52" i="1"/>
  <c r="U51" i="1"/>
  <c r="V51" i="1" s="1"/>
  <c r="W51" i="1" s="1"/>
  <c r="W50" i="1"/>
  <c r="W49" i="1"/>
  <c r="U49" i="1"/>
  <c r="U48" i="1"/>
  <c r="V47" i="1"/>
  <c r="W47" i="1" s="1"/>
  <c r="U47" i="1"/>
  <c r="W46" i="1"/>
  <c r="W45" i="1"/>
  <c r="U45" i="1"/>
  <c r="U44" i="1"/>
  <c r="U43" i="1"/>
  <c r="W42" i="1"/>
  <c r="W41" i="1"/>
  <c r="U41" i="1"/>
  <c r="U40" i="1"/>
  <c r="V40" i="1" s="1"/>
  <c r="W40" i="1" s="1"/>
  <c r="U39" i="1"/>
  <c r="V39" i="1" s="1"/>
  <c r="W39" i="1" s="1"/>
  <c r="W38" i="1"/>
  <c r="W37" i="1"/>
  <c r="U37" i="1"/>
  <c r="W36" i="1"/>
  <c r="V36" i="1"/>
  <c r="U36" i="1"/>
  <c r="U35" i="1"/>
  <c r="V35" i="1" s="1"/>
  <c r="W35" i="1" s="1"/>
  <c r="W34" i="1"/>
  <c r="W33" i="1"/>
  <c r="U33" i="1"/>
  <c r="U32" i="1"/>
  <c r="U31" i="1"/>
  <c r="W30" i="1"/>
  <c r="W29" i="1"/>
  <c r="U29" i="1"/>
  <c r="U28" i="1"/>
  <c r="U27" i="1"/>
  <c r="W26" i="1"/>
  <c r="W25" i="1"/>
  <c r="U25" i="1"/>
  <c r="U24" i="1"/>
  <c r="V24" i="1" s="1"/>
  <c r="W24" i="1" s="1"/>
  <c r="U23" i="1"/>
  <c r="V23" i="1" s="1"/>
  <c r="W23" i="1" s="1"/>
  <c r="W22" i="1"/>
  <c r="W21" i="1"/>
  <c r="U21" i="1"/>
  <c r="W20" i="1"/>
  <c r="V20" i="1"/>
  <c r="U20" i="1"/>
  <c r="U19" i="1"/>
  <c r="V19" i="1" s="1"/>
  <c r="W19" i="1" s="1"/>
  <c r="W18" i="1"/>
  <c r="W17" i="1"/>
  <c r="U17" i="1"/>
  <c r="U16" i="1"/>
  <c r="U15" i="1"/>
  <c r="W14" i="1"/>
  <c r="V223" i="1" l="1"/>
  <c r="W223" i="1" s="1"/>
  <c r="V175" i="1"/>
  <c r="W175" i="1" s="1"/>
  <c r="V159" i="1"/>
  <c r="W159" i="1" s="1"/>
  <c r="V111" i="1"/>
  <c r="W111" i="1" s="1"/>
  <c r="V95" i="1"/>
  <c r="W95" i="1" s="1"/>
  <c r="V31" i="1"/>
  <c r="W31" i="1" s="1"/>
  <c r="V15" i="1"/>
  <c r="W15" i="1" s="1"/>
  <c r="V27" i="1"/>
  <c r="W27" i="1" s="1"/>
  <c r="V43" i="1"/>
  <c r="W43" i="1" s="1"/>
  <c r="V59" i="1"/>
  <c r="W59" i="1" s="1"/>
  <c r="V75" i="1"/>
  <c r="W75" i="1" s="1"/>
  <c r="V91" i="1"/>
  <c r="W91" i="1" s="1"/>
  <c r="V107" i="1"/>
  <c r="W107" i="1" s="1"/>
  <c r="V123" i="1"/>
  <c r="W123" i="1" s="1"/>
  <c r="V139" i="1"/>
  <c r="W139" i="1" s="1"/>
  <c r="V155" i="1"/>
  <c r="W155" i="1" s="1"/>
  <c r="V171" i="1"/>
  <c r="W171" i="1" s="1"/>
  <c r="V187" i="1"/>
  <c r="W187" i="1" s="1"/>
  <c r="V203" i="1"/>
  <c r="W203" i="1" s="1"/>
  <c r="V219" i="1"/>
  <c r="W219" i="1" s="1"/>
  <c r="V16" i="1"/>
  <c r="W16" i="1" s="1"/>
  <c r="V32" i="1"/>
  <c r="W32" i="1" s="1"/>
  <c r="V48" i="1"/>
  <c r="W48" i="1" s="1"/>
  <c r="V64" i="1"/>
  <c r="W64" i="1" s="1"/>
  <c r="V80" i="1"/>
  <c r="W80" i="1" s="1"/>
  <c r="V96" i="1"/>
  <c r="W96" i="1" s="1"/>
  <c r="V112" i="1"/>
  <c r="W112" i="1" s="1"/>
  <c r="V128" i="1"/>
  <c r="W128" i="1" s="1"/>
  <c r="V144" i="1"/>
  <c r="W144" i="1" s="1"/>
  <c r="V160" i="1"/>
  <c r="W160" i="1" s="1"/>
  <c r="V176" i="1"/>
  <c r="W176" i="1" s="1"/>
  <c r="V192" i="1"/>
  <c r="W192" i="1" s="1"/>
  <c r="V208" i="1"/>
  <c r="W208" i="1" s="1"/>
  <c r="V224" i="1"/>
  <c r="W224" i="1" s="1"/>
  <c r="V235" i="1"/>
  <c r="W235" i="1" s="1"/>
  <c r="V251" i="1"/>
  <c r="W251" i="1" s="1"/>
  <c r="V267" i="1"/>
  <c r="W267" i="1" s="1"/>
  <c r="V283" i="1"/>
  <c r="W283" i="1" s="1"/>
  <c r="V299" i="1"/>
  <c r="W299" i="1" s="1"/>
  <c r="V28" i="1"/>
  <c r="W28" i="1" s="1"/>
  <c r="V44" i="1"/>
  <c r="W44" i="1" s="1"/>
  <c r="V60" i="1"/>
  <c r="W60" i="1" s="1"/>
  <c r="V76" i="1"/>
  <c r="W76" i="1" s="1"/>
  <c r="V92" i="1"/>
  <c r="W92" i="1" s="1"/>
  <c r="V108" i="1"/>
  <c r="W108" i="1" s="1"/>
  <c r="V124" i="1"/>
  <c r="W124" i="1" s="1"/>
  <c r="V140" i="1"/>
  <c r="W140" i="1" s="1"/>
  <c r="V156" i="1"/>
  <c r="W156" i="1" s="1"/>
  <c r="V172" i="1"/>
  <c r="W172" i="1" s="1"/>
  <c r="V188" i="1"/>
  <c r="W188" i="1" s="1"/>
  <c r="V204" i="1"/>
  <c r="W204" i="1" s="1"/>
  <c r="V220" i="1"/>
  <c r="W220" i="1" s="1"/>
</calcChain>
</file>

<file path=xl/sharedStrings.xml><?xml version="1.0" encoding="utf-8"?>
<sst xmlns="http://schemas.openxmlformats.org/spreadsheetml/2006/main" count="181" uniqueCount="179">
  <si>
    <t>２</t>
  </si>
  <si>
    <t>３</t>
  </si>
  <si>
    <t>４</t>
  </si>
  <si>
    <t>５</t>
  </si>
  <si>
    <t>６</t>
  </si>
  <si>
    <t>７</t>
  </si>
  <si>
    <t>８</t>
  </si>
  <si>
    <t>質問事項</t>
    <rPh sb="0" eb="2">
      <t>シツモン</t>
    </rPh>
    <rPh sb="2" eb="4">
      <t>ジコウ</t>
    </rPh>
    <phoneticPr fontId="2"/>
  </si>
  <si>
    <t>選　択　肢</t>
    <rPh sb="0" eb="1">
      <t>セン</t>
    </rPh>
    <rPh sb="2" eb="3">
      <t>タク</t>
    </rPh>
    <rPh sb="4" eb="5">
      <t>アシ</t>
    </rPh>
    <phoneticPr fontId="2"/>
  </si>
  <si>
    <t>質問
番号</t>
    <rPh sb="0" eb="2">
      <t>シツモン</t>
    </rPh>
    <rPh sb="3" eb="5">
      <t>バンゴウ</t>
    </rPh>
    <phoneticPr fontId="2"/>
  </si>
  <si>
    <t>１</t>
    <phoneticPr fontId="2"/>
  </si>
  <si>
    <t>※【その他】とは，『選択肢以外の回答や複数回答』されたものである。</t>
    <rPh sb="4" eb="5">
      <t>タ</t>
    </rPh>
    <rPh sb="10" eb="13">
      <t>センタクシ</t>
    </rPh>
    <rPh sb="13" eb="15">
      <t>イガイ</t>
    </rPh>
    <rPh sb="16" eb="18">
      <t>カイトウ</t>
    </rPh>
    <rPh sb="19" eb="21">
      <t>フクスウ</t>
    </rPh>
    <rPh sb="21" eb="23">
      <t>カイトウ</t>
    </rPh>
    <phoneticPr fontId="2"/>
  </si>
  <si>
    <t>中学校調査</t>
    <rPh sb="0" eb="3">
      <t>チュウガッコウ</t>
    </rPh>
    <rPh sb="3" eb="5">
      <t>チョウサ</t>
    </rPh>
    <phoneticPr fontId="2"/>
  </si>
  <si>
    <t>回答結果集計　［生徒質問紙］</t>
    <rPh sb="8" eb="10">
      <t>セイト</t>
    </rPh>
    <phoneticPr fontId="3"/>
  </si>
  <si>
    <t>・以下の集計値は，４月２２日に実施した調査の結果を集計した値である。</t>
    <phoneticPr fontId="2"/>
  </si>
  <si>
    <t>その他</t>
    <rPh sb="2" eb="3">
      <t>タ</t>
    </rPh>
    <phoneticPr fontId="2"/>
  </si>
  <si>
    <t>無回答</t>
    <rPh sb="0" eb="3">
      <t>ムカイトウ</t>
    </rPh>
    <phoneticPr fontId="2"/>
  </si>
  <si>
    <t>(１)</t>
    <phoneticPr fontId="2"/>
  </si>
  <si>
    <t>朝食を毎日食べていますか</t>
    <phoneticPr fontId="2"/>
  </si>
  <si>
    <t>(２)</t>
    <phoneticPr fontId="2"/>
  </si>
  <si>
    <t>毎日，同じくらいの時刻に寝ていますか</t>
    <phoneticPr fontId="2"/>
  </si>
  <si>
    <t>(３)</t>
    <phoneticPr fontId="2"/>
  </si>
  <si>
    <t>毎日，同じくらいの時刻に起きていますか</t>
    <phoneticPr fontId="2"/>
  </si>
  <si>
    <t>(４)</t>
    <phoneticPr fontId="2"/>
  </si>
  <si>
    <t>ものごとを最後までやり遂げて，うれしかったことがありますか</t>
    <phoneticPr fontId="2"/>
  </si>
  <si>
    <t>(５)</t>
    <phoneticPr fontId="2"/>
  </si>
  <si>
    <t>難しいことでも，失敗を恐れないで挑戦していますか</t>
    <phoneticPr fontId="2"/>
  </si>
  <si>
    <t>(６)</t>
    <phoneticPr fontId="2"/>
  </si>
  <si>
    <t>自分には，よいところがあると思いますか</t>
    <phoneticPr fontId="2"/>
  </si>
  <si>
    <t>(７)</t>
    <phoneticPr fontId="2"/>
  </si>
  <si>
    <t>友達の前で自分の考えや意見を発表することは得意ですか</t>
    <phoneticPr fontId="2"/>
  </si>
  <si>
    <t>(８)</t>
    <phoneticPr fontId="2"/>
  </si>
  <si>
    <t>友達に伝えたいことをうまく伝えることができますか</t>
    <phoneticPr fontId="2"/>
  </si>
  <si>
    <t>(９)</t>
    <phoneticPr fontId="2"/>
  </si>
  <si>
    <t>友達と話し合うとき，友達の話や意見を最後まで聞くことができますか</t>
    <phoneticPr fontId="2"/>
  </si>
  <si>
    <t>(１０)</t>
    <phoneticPr fontId="2"/>
  </si>
  <si>
    <t>将来の夢や目標を持っていますか</t>
    <phoneticPr fontId="2"/>
  </si>
  <si>
    <t>(１１)</t>
    <phoneticPr fontId="2"/>
  </si>
  <si>
    <t>普段（月～金曜日），１日当たりどれくらいの時間，テレビやビデオ・ＤＶＤを見たり，聞いたりしますか（テレビゲームをする時間は除く）</t>
    <phoneticPr fontId="2"/>
  </si>
  <si>
    <t>(１２)</t>
    <phoneticPr fontId="2"/>
  </si>
  <si>
    <t>普段（月～金曜日），１日当たりどれくらいの時間，テレビゲーム（コンピュータゲーム，携帯式のゲーム，携帯電話やスマートフォンを使ったゲームも含む）をしますか</t>
    <phoneticPr fontId="2"/>
  </si>
  <si>
    <t>(１３)</t>
    <phoneticPr fontId="2"/>
  </si>
  <si>
    <t>普段（月～金曜日），１日当たりどれくらいの時間，携帯電話やスマートフォンで通話やメール，インターネットをしますか（携帯電話やスマートフォンを使ってゲームをする時間は除く）</t>
    <phoneticPr fontId="2"/>
  </si>
  <si>
    <t>(１４)</t>
    <phoneticPr fontId="2"/>
  </si>
  <si>
    <t>学校の授業時間以外に，普段（月～金曜日），１日当たりどれくらいの時間，勉強をしますか（学習塾で勉強している時間や家庭教師に教わっている時間も含む）</t>
    <phoneticPr fontId="2"/>
  </si>
  <si>
    <t>(１５)</t>
    <phoneticPr fontId="2"/>
  </si>
  <si>
    <t>土曜日や日曜日など学校が休みの日に，１日当たりどれくらいの時間，勉強をしますか（学習塾で勉強している時間や家庭教師に教わっている時間も含む）</t>
    <phoneticPr fontId="2"/>
  </si>
  <si>
    <t>(１６)</t>
    <phoneticPr fontId="2"/>
  </si>
  <si>
    <t>学習塾（家庭教師を含む）で勉強をしていますか</t>
    <phoneticPr fontId="2"/>
  </si>
  <si>
    <t>(１７)</t>
    <phoneticPr fontId="2"/>
  </si>
  <si>
    <t>学校の授業時間以外に，普段（月～金曜日），１日当たりどれくらいの時間，読書をしますか（教科書や参考書，漫画や雑誌は除く）</t>
    <phoneticPr fontId="2"/>
  </si>
  <si>
    <t>(１８)</t>
    <phoneticPr fontId="2"/>
  </si>
  <si>
    <t>昼休みや放課後，学校が休みの日に，本（教科書や参考書，漫画や雑誌は除く）を読んだり，借りたりするために，学校図書館・学校図書室や地域の図書館にどれくらい行きますか</t>
    <phoneticPr fontId="2"/>
  </si>
  <si>
    <t>(１９)</t>
    <phoneticPr fontId="2"/>
  </si>
  <si>
    <t>家の人（兄弟姉妹を除く）と学校での出来事について話をしますか</t>
    <phoneticPr fontId="2"/>
  </si>
  <si>
    <t>(２０)</t>
    <phoneticPr fontId="2"/>
  </si>
  <si>
    <t>家の人（兄弟姉妹を除く）は，授業参観や運動会などの学校の行事に来ますか</t>
    <phoneticPr fontId="2"/>
  </si>
  <si>
    <t>(２１)</t>
    <phoneticPr fontId="2"/>
  </si>
  <si>
    <t>家で，自分で計画を立てて勉強をしていますか</t>
    <phoneticPr fontId="2"/>
  </si>
  <si>
    <t>(２２)</t>
    <phoneticPr fontId="2"/>
  </si>
  <si>
    <t>家で，学校の宿題をしていますか</t>
    <phoneticPr fontId="2"/>
  </si>
  <si>
    <t>(２３)</t>
    <phoneticPr fontId="2"/>
  </si>
  <si>
    <t>家で，学校の授業の予習をしていますか</t>
    <phoneticPr fontId="2"/>
  </si>
  <si>
    <t>(２４)</t>
    <phoneticPr fontId="2"/>
  </si>
  <si>
    <t>家で，学校の授業の復習をしていますか</t>
    <phoneticPr fontId="2"/>
  </si>
  <si>
    <t>(２５)</t>
    <phoneticPr fontId="2"/>
  </si>
  <si>
    <t>学校に行くのは楽しいと思いますか</t>
    <phoneticPr fontId="2"/>
  </si>
  <si>
    <t>(２６)</t>
    <phoneticPr fontId="2"/>
  </si>
  <si>
    <t>学校生活で，友達関係など何か悩みを抱えたら，誰に相談することが多いですか</t>
    <phoneticPr fontId="2"/>
  </si>
  <si>
    <t>(２７)</t>
    <phoneticPr fontId="2"/>
  </si>
  <si>
    <t>学級みんなで協力して何かをやり遂げ，うれしかったことがありますか</t>
    <phoneticPr fontId="2"/>
  </si>
  <si>
    <t>(２８)</t>
    <phoneticPr fontId="2"/>
  </si>
  <si>
    <t>先生は，あなたのよいところを認めてくれていると思いますか</t>
    <phoneticPr fontId="2"/>
  </si>
  <si>
    <t>(２９)</t>
    <phoneticPr fontId="2"/>
  </si>
  <si>
    <t>今住んでいる地域の行事に参加していますか</t>
    <phoneticPr fontId="2"/>
  </si>
  <si>
    <t>(３０)</t>
    <phoneticPr fontId="2"/>
  </si>
  <si>
    <t>地域や社会で起こっている問題や出来事に関心がありますか</t>
    <phoneticPr fontId="2"/>
  </si>
  <si>
    <t>(３１)</t>
    <phoneticPr fontId="2"/>
  </si>
  <si>
    <t>地域や社会をよくするために何をすべきかを考えることがありますか</t>
    <phoneticPr fontId="2"/>
  </si>
  <si>
    <t>(３２)</t>
    <phoneticPr fontId="2"/>
  </si>
  <si>
    <t>新聞を読んでいますか</t>
    <phoneticPr fontId="2"/>
  </si>
  <si>
    <t>(３３)</t>
    <phoneticPr fontId="2"/>
  </si>
  <si>
    <t>テレビのニュース番組やインターネットのニュースを見ますか（携帯電話やスマートフォンを使ってインターネットのニュースを見る場合も含む）</t>
    <phoneticPr fontId="2"/>
  </si>
  <si>
    <t>(３４)</t>
    <phoneticPr fontId="2"/>
  </si>
  <si>
    <t>学校の規則を守っていますか</t>
    <phoneticPr fontId="2"/>
  </si>
  <si>
    <t>(３５)</t>
    <phoneticPr fontId="2"/>
  </si>
  <si>
    <t>友達との約束を守っていますか</t>
    <phoneticPr fontId="2"/>
  </si>
  <si>
    <t>(３６)</t>
    <phoneticPr fontId="2"/>
  </si>
  <si>
    <t>人の気持ちが分かる人間になりたいと思いますか</t>
    <phoneticPr fontId="2"/>
  </si>
  <si>
    <t>(３７)</t>
    <phoneticPr fontId="2"/>
  </si>
  <si>
    <t>いじめは，どんな理由があってもいけないことだと思いますか</t>
    <phoneticPr fontId="2"/>
  </si>
  <si>
    <t>(３８)</t>
    <phoneticPr fontId="2"/>
  </si>
  <si>
    <t>人の役に立つ人間になりたいと思いますか</t>
    <phoneticPr fontId="2"/>
  </si>
  <si>
    <t>(３９)</t>
    <phoneticPr fontId="2"/>
  </si>
  <si>
    <t>「総合的な学習の時間」の授業で学習したことは，普段の生活や社会に出たときに役に立つと思いますか</t>
    <phoneticPr fontId="2"/>
  </si>
  <si>
    <t>(４０)</t>
    <phoneticPr fontId="2"/>
  </si>
  <si>
    <t>「総合的な学習の時間」では，自分で課題を立てて情報を集め整理して，調べたことを発表するなどの学習活動に取り組んでいますか</t>
    <phoneticPr fontId="2"/>
  </si>
  <si>
    <t>(４１)</t>
    <phoneticPr fontId="2"/>
  </si>
  <si>
    <t>１，２年生のときに受けた授業では，本やインターネットを使って，グループで調べる活動をよく行っていたと思いますか</t>
    <phoneticPr fontId="2"/>
  </si>
  <si>
    <t>(４２)</t>
    <phoneticPr fontId="2"/>
  </si>
  <si>
    <t>１，２年生のときに受けた授業では，自分の考えを発表する機会が与えられていたと思いますか</t>
    <phoneticPr fontId="2"/>
  </si>
  <si>
    <t>(４３)</t>
    <phoneticPr fontId="2"/>
  </si>
  <si>
    <t>１，２年生のときに受けた授業では，生徒の間で話し合う活動をよく行っていたと思いますか</t>
    <phoneticPr fontId="2"/>
  </si>
  <si>
    <t>(４４)</t>
    <phoneticPr fontId="2"/>
  </si>
  <si>
    <t>１，２年生のときに受けた授業のはじめに，目標（めあて・ねらい）が示されていたと思いますか</t>
    <phoneticPr fontId="2"/>
  </si>
  <si>
    <t>(４５)</t>
    <phoneticPr fontId="2"/>
  </si>
  <si>
    <t>１，２年生のときに受けた授業の最後に，学習内容を振り返る活動をよく行っていたと思いますか</t>
    <phoneticPr fontId="2"/>
  </si>
  <si>
    <t>(４６)</t>
    <phoneticPr fontId="2"/>
  </si>
  <si>
    <t>４００字詰め原稿用紙２～３枚の感想文や説明文を書くことは難しいと思いますか</t>
    <phoneticPr fontId="2"/>
  </si>
  <si>
    <t>(４７)</t>
    <phoneticPr fontId="2"/>
  </si>
  <si>
    <t>学校の授業などで，自分の考えを他の人に説明したり，文章に書いたりすることは難しいと思いますか</t>
    <phoneticPr fontId="2"/>
  </si>
  <si>
    <t>(４８)</t>
    <phoneticPr fontId="2"/>
  </si>
  <si>
    <t>生徒の間で話し合う活動を通じて，自分の考えを深めたり，広げたりすることができていると思いますか</t>
    <phoneticPr fontId="2"/>
  </si>
  <si>
    <t>(４９)</t>
    <phoneticPr fontId="2"/>
  </si>
  <si>
    <t>授業の中で分からないことがあったら，どうすることが多いですか</t>
    <phoneticPr fontId="2"/>
  </si>
  <si>
    <t>(５０)</t>
    <phoneticPr fontId="2"/>
  </si>
  <si>
    <t>国語の勉強は好きですか</t>
    <phoneticPr fontId="2"/>
  </si>
  <si>
    <t>(５１)</t>
    <phoneticPr fontId="2"/>
  </si>
  <si>
    <t>国語の勉強は大切だと思いますか</t>
    <phoneticPr fontId="2"/>
  </si>
  <si>
    <t>(５２)</t>
    <phoneticPr fontId="2"/>
  </si>
  <si>
    <t>国語の授業の内容はよく分かりますか</t>
    <phoneticPr fontId="2"/>
  </si>
  <si>
    <t>(５３)</t>
    <phoneticPr fontId="2"/>
  </si>
  <si>
    <t>読書は好きですか</t>
    <phoneticPr fontId="2"/>
  </si>
  <si>
    <t>(５４)</t>
    <phoneticPr fontId="2"/>
  </si>
  <si>
    <t>国語の授業で学習したことは，将来，社会に出たときに役に立つと思いますか</t>
    <phoneticPr fontId="2"/>
  </si>
  <si>
    <t>(５５)</t>
    <phoneticPr fontId="2"/>
  </si>
  <si>
    <t>国語の授業で目的に応じて資料を読み，自分の考えを話したり，書いたりしていますか</t>
    <phoneticPr fontId="2"/>
  </si>
  <si>
    <t>(５６)</t>
    <phoneticPr fontId="2"/>
  </si>
  <si>
    <t>国語の授業で意見などを発表するとき，うまく伝わるように話の組み立てを工夫していますか</t>
    <phoneticPr fontId="2"/>
  </si>
  <si>
    <t>(５７)</t>
    <phoneticPr fontId="2"/>
  </si>
  <si>
    <t>国語の授業で自分の考えを書くとき，考えの理由が分かるように気を付けて書いていますか</t>
    <phoneticPr fontId="2"/>
  </si>
  <si>
    <t>(５８)</t>
    <phoneticPr fontId="2"/>
  </si>
  <si>
    <t>国語の授業で文章を読むとき，段落や話のまとまりごとに内容を理解しながら読んでいますか</t>
    <phoneticPr fontId="2"/>
  </si>
  <si>
    <t>(５９)</t>
    <phoneticPr fontId="2"/>
  </si>
  <si>
    <t>今回の国語の問題について，解答を文章で書く問題がありましたが，最後まで解答を書こうと努力しましたか</t>
    <phoneticPr fontId="2"/>
  </si>
  <si>
    <t>(６０)</t>
    <phoneticPr fontId="2"/>
  </si>
  <si>
    <t>調査問題の解答時間は十分でしたか（国語Ａ）</t>
    <phoneticPr fontId="2"/>
  </si>
  <si>
    <t>(６１)</t>
    <phoneticPr fontId="2"/>
  </si>
  <si>
    <t>調査問題の解答時間は十分でしたか（国語Ｂ）</t>
    <phoneticPr fontId="2"/>
  </si>
  <si>
    <t>(６２)</t>
    <phoneticPr fontId="2"/>
  </si>
  <si>
    <t>数学の勉強は好きですか</t>
    <phoneticPr fontId="2"/>
  </si>
  <si>
    <t>(６３)</t>
    <phoneticPr fontId="2"/>
  </si>
  <si>
    <t>数学の勉強は大切だと思いますか</t>
    <phoneticPr fontId="2"/>
  </si>
  <si>
    <t>(６４)</t>
    <phoneticPr fontId="2"/>
  </si>
  <si>
    <t>数学の授業の内容はよく分かりますか</t>
    <phoneticPr fontId="2"/>
  </si>
  <si>
    <t>(６５)</t>
    <phoneticPr fontId="2"/>
  </si>
  <si>
    <t>数学ができるようになりたいと思いますか</t>
    <phoneticPr fontId="2"/>
  </si>
  <si>
    <t>(６６)</t>
    <phoneticPr fontId="2"/>
  </si>
  <si>
    <t>数学の問題の解き方が分からないときは，諦めずにいろいろな方法を考えますか</t>
    <phoneticPr fontId="2"/>
  </si>
  <si>
    <t>(６７)</t>
    <phoneticPr fontId="2"/>
  </si>
  <si>
    <t>数学の授業で学習したことを普段の生活の中で活用できないか考えますか</t>
    <phoneticPr fontId="2"/>
  </si>
  <si>
    <t>(６８)</t>
    <phoneticPr fontId="2"/>
  </si>
  <si>
    <t>数学の授業で学習したことは，将来，社会に出たときに役に立つと思いますか</t>
    <phoneticPr fontId="2"/>
  </si>
  <si>
    <t>(６９)</t>
    <phoneticPr fontId="2"/>
  </si>
  <si>
    <t>数学の授業で問題を解くとき，もっと簡単に解く方法がないか考えますか</t>
    <phoneticPr fontId="2"/>
  </si>
  <si>
    <t>(７０)</t>
    <phoneticPr fontId="2"/>
  </si>
  <si>
    <t>数学の授業で公式やきまりを習うとき，その根拠を理解するようにしていますか</t>
    <phoneticPr fontId="2"/>
  </si>
  <si>
    <t>(７１)</t>
    <phoneticPr fontId="2"/>
  </si>
  <si>
    <t>数学の授業で問題の解き方や考え方が分かるようにノートに書いていますか</t>
    <phoneticPr fontId="2"/>
  </si>
  <si>
    <t>(７２)</t>
    <phoneticPr fontId="2"/>
  </si>
  <si>
    <t>今回の数学の問題について，解答を言葉や数，式を使って説明する問題がありましたが，最後まで解答を書こうと努力しましたか</t>
    <phoneticPr fontId="2"/>
  </si>
  <si>
    <t>(７３)</t>
    <phoneticPr fontId="2"/>
  </si>
  <si>
    <t>調査問題の解答時間は十分でしたか（数学Ａ）</t>
    <phoneticPr fontId="2"/>
  </si>
  <si>
    <t>(７４)</t>
    <phoneticPr fontId="2"/>
  </si>
  <si>
    <t>調査問題の解答時間は十分でしたか（数学Ｂ）</t>
    <phoneticPr fontId="2"/>
  </si>
  <si>
    <t>平成２６年度全国学力・学習状況調査＜分析、学力・学習状況改善プラン及び公表様式作成支援ツール＞</t>
  </si>
  <si>
    <t>貴校または貴教育委員会</t>
    <rPh sb="0" eb="2">
      <t>キコウ</t>
    </rPh>
    <rPh sb="5" eb="6">
      <t>キ</t>
    </rPh>
    <rPh sb="6" eb="8">
      <t>キョウイク</t>
    </rPh>
    <rPh sb="8" eb="11">
      <t>イインカイ</t>
    </rPh>
    <phoneticPr fontId="2"/>
  </si>
  <si>
    <t>児童数</t>
  </si>
  <si>
    <t>1段目：貴校または貴教育委員会の生徒数　　　　　　　2段目：貴校または貴教育委員会の生徒数の割合(％)_x000D_
3段目：都道府県(公立)の生徒数の割合(％)　　　　　　4段目：全国(公立)の児童数の割合(％)</t>
    <rPh sb="4" eb="6">
      <t>キコウ</t>
    </rPh>
    <rPh sb="9" eb="10">
      <t>キ</t>
    </rPh>
    <rPh sb="10" eb="12">
      <t>キョウイク</t>
    </rPh>
    <rPh sb="12" eb="15">
      <t>イインカイ</t>
    </rPh>
    <rPh sb="16" eb="18">
      <t>セイト</t>
    </rPh>
    <rPh sb="30" eb="32">
      <t>キコウ</t>
    </rPh>
    <rPh sb="35" eb="36">
      <t>キ</t>
    </rPh>
    <rPh sb="36" eb="38">
      <t>キョウイク</t>
    </rPh>
    <rPh sb="38" eb="41">
      <t>イインカイ</t>
    </rPh>
    <rPh sb="42" eb="44">
      <t>セイト</t>
    </rPh>
    <rPh sb="66" eb="68">
      <t>セイト</t>
    </rPh>
    <phoneticPr fontId="2"/>
  </si>
  <si>
    <t>※</t>
    <phoneticPr fontId="2"/>
  </si>
  <si>
    <r>
      <rPr>
        <b/>
        <sz val="11"/>
        <color rgb="FFFF0000"/>
        <rFont val="ＭＳ Ｐゴシック"/>
        <family val="3"/>
        <charset val="128"/>
      </rPr>
      <t>　赤字</t>
    </r>
    <r>
      <rPr>
        <sz val="11"/>
        <rFont val="ＭＳ Ｐゴシック"/>
        <family val="3"/>
        <charset val="128"/>
      </rPr>
      <t>は、選択肢の割合が最も多い項目を示す</t>
    </r>
    <rPh sb="1" eb="3">
      <t>アカジ</t>
    </rPh>
    <rPh sb="5" eb="8">
      <t>センタクシ</t>
    </rPh>
    <rPh sb="9" eb="11">
      <t>ワリアイ</t>
    </rPh>
    <rPh sb="12" eb="13">
      <t>モット</t>
    </rPh>
    <rPh sb="14" eb="15">
      <t>オオ</t>
    </rPh>
    <rPh sb="16" eb="18">
      <t>コウモク</t>
    </rPh>
    <rPh sb="19" eb="20">
      <t>シメ</t>
    </rPh>
    <phoneticPr fontId="2"/>
  </si>
  <si>
    <t>　「参考指標」は、数値が大きいほど肯定的回答の割合が高いことを示す</t>
    <rPh sb="2" eb="4">
      <t>サンコウ</t>
    </rPh>
    <rPh sb="4" eb="6">
      <t>シヒョウ</t>
    </rPh>
    <rPh sb="9" eb="11">
      <t>スウチ</t>
    </rPh>
    <rPh sb="12" eb="13">
      <t>オオ</t>
    </rPh>
    <rPh sb="17" eb="20">
      <t>コウテイテキ</t>
    </rPh>
    <rPh sb="20" eb="22">
      <t>カイトウ</t>
    </rPh>
    <rPh sb="23" eb="25">
      <t>ワリアイ</t>
    </rPh>
    <rPh sb="26" eb="27">
      <t>タカ</t>
    </rPh>
    <rPh sb="31" eb="32">
      <t>シメ</t>
    </rPh>
    <phoneticPr fontId="2"/>
  </si>
  <si>
    <t>（算出方法の例（４件法の場合）：　「選択肢１の割合」×４点＋「選択肢１の割合」×３点＋「選択肢１の割合」×２点＋「選択肢１の割合」×１点</t>
    <rPh sb="9" eb="10">
      <t>ケン</t>
    </rPh>
    <rPh sb="10" eb="11">
      <t>ホウ</t>
    </rPh>
    <rPh sb="12" eb="14">
      <t>バアイ</t>
    </rPh>
    <phoneticPr fontId="2"/>
  </si>
  <si>
    <t>参考指標（※）</t>
    <rPh sb="0" eb="2">
      <t>サンコウ</t>
    </rPh>
    <rPh sb="2" eb="4">
      <t>シヒョウ</t>
    </rPh>
    <phoneticPr fontId="2"/>
  </si>
  <si>
    <t>全国との差</t>
    <rPh sb="0" eb="2">
      <t>ゼンコク</t>
    </rPh>
    <rPh sb="4" eb="5">
      <t>サ</t>
    </rPh>
    <phoneticPr fontId="2"/>
  </si>
  <si>
    <t>◆　児童質問紙分析から明らかになった課題と対応策</t>
    <rPh sb="2" eb="4">
      <t>ジドウ</t>
    </rPh>
    <rPh sb="4" eb="7">
      <t>シツモンシ</t>
    </rPh>
    <rPh sb="7" eb="9">
      <t>ブンセキ</t>
    </rPh>
    <rPh sb="11" eb="12">
      <t>アキ</t>
    </rPh>
    <rPh sb="18" eb="20">
      <t>カダイ</t>
    </rPh>
    <rPh sb="21" eb="24">
      <t>タイオウサク</t>
    </rPh>
    <phoneticPr fontId="2"/>
  </si>
  <si>
    <t>成果が認められる説問とその特徴</t>
    <rPh sb="0" eb="2">
      <t>セイカ</t>
    </rPh>
    <rPh sb="3" eb="4">
      <t>ミト</t>
    </rPh>
    <rPh sb="8" eb="10">
      <t>セツモン</t>
    </rPh>
    <rPh sb="13" eb="15">
      <t>トクチョウ</t>
    </rPh>
    <phoneticPr fontId="2"/>
  </si>
  <si>
    <t>今後の取組</t>
    <rPh sb="0" eb="2">
      <t>コンゴ</t>
    </rPh>
    <rPh sb="3" eb="5">
      <t>トリクミ</t>
    </rPh>
    <phoneticPr fontId="2"/>
  </si>
  <si>
    <t>課題のある説問とその特徴</t>
    <rPh sb="0" eb="2">
      <t>カダイ</t>
    </rPh>
    <rPh sb="5" eb="7">
      <t>セツモン</t>
    </rPh>
    <rPh sb="10" eb="12">
      <t>トクチョウ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</si>
</sst>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_ "/>
    <numFmt numFmtId="177" formatCode="#,##0_ "/>
    <numFmt numFmtId="178" formatCode="0.0\ \ "/>
    <numFmt numFmtId="179" formatCode="0.000_ "/>
    <numFmt numFmtId="180" formatCode="0.0"/>
    <numFmt numFmtId="181" formatCode="0.00_ ;[Red]\-0.00\ "/>
  </numFmts>
  <fonts count="28" x14ac:knownFonts="1">
    <font>
      <sz val="11"/>
      <name val="ＭＳ Ｐゴシック"/>
      <family val="3"/>
      <charset val="128"/>
    </font>
    <font>
      <sz val="11"/>
      <name val="ＭＳ Ｐゴシック"/>
      <family val="3"/>
      <charset val="128"/>
    </font>
    <font>
      <sz val="6"/>
      <name val="ＭＳ Ｐゴシック"/>
      <family val="3"/>
      <charset val="128"/>
    </font>
    <font>
      <b/>
      <sz val="12"/>
      <color indexed="9"/>
      <name val="ＭＳ Ｐゴシック"/>
      <family val="3"/>
      <charset val="128"/>
    </font>
    <font>
      <sz val="11"/>
      <name val="ＭＳ ゴシック"/>
      <family val="3"/>
      <charset val="128"/>
    </font>
    <font>
      <sz val="10"/>
      <name val="ＭＳ ゴシック"/>
      <family val="3"/>
      <charset val="128"/>
    </font>
    <font>
      <sz val="14"/>
      <name val="ＭＳ ゴシック"/>
      <family val="3"/>
      <charset val="128"/>
    </font>
    <font>
      <b/>
      <sz val="11"/>
      <name val="ＭＳ ゴシック"/>
      <family val="3"/>
      <charset val="128"/>
    </font>
    <font>
      <b/>
      <sz val="18"/>
      <color indexed="9"/>
      <name val="ＭＳ ゴシック"/>
      <family val="3"/>
      <charset val="128"/>
    </font>
    <font>
      <b/>
      <sz val="12"/>
      <color indexed="9"/>
      <name val="ＭＳ ゴシック"/>
      <family val="3"/>
      <charset val="128"/>
    </font>
    <font>
      <b/>
      <sz val="14"/>
      <color indexed="9"/>
      <name val="ＭＳ ゴシック"/>
      <family val="3"/>
      <charset val="128"/>
    </font>
    <font>
      <b/>
      <sz val="16"/>
      <color indexed="9"/>
      <name val="ＭＳ ゴシック"/>
      <family val="3"/>
      <charset val="128"/>
    </font>
    <font>
      <sz val="9"/>
      <name val="ＭＳ ゴシック"/>
      <family val="3"/>
      <charset val="128"/>
    </font>
    <font>
      <sz val="16"/>
      <color indexed="9"/>
      <name val="ＭＳ ゴシック"/>
      <family val="3"/>
      <charset val="128"/>
    </font>
    <font>
      <sz val="16"/>
      <name val="ＭＳ ゴシック"/>
      <family val="3"/>
      <charset val="128"/>
    </font>
    <font>
      <b/>
      <sz val="14"/>
      <name val="ＭＳ ゴシック"/>
      <family val="3"/>
      <charset val="128"/>
    </font>
    <font>
      <sz val="14"/>
      <color indexed="9"/>
      <name val="ＭＳ ゴシック"/>
      <family val="3"/>
      <charset val="128"/>
    </font>
    <font>
      <sz val="11"/>
      <name val="ＭＳ 明朝"/>
      <family val="1"/>
      <charset val="128"/>
    </font>
    <font>
      <b/>
      <sz val="11"/>
      <name val="ＭＳ Ｐゴシック"/>
      <family val="3"/>
      <charset val="128"/>
    </font>
    <font>
      <sz val="11"/>
      <color rgb="FFFF0000"/>
      <name val="ＭＳ Ｐゴシック"/>
      <family val="3"/>
      <charset val="128"/>
    </font>
    <font>
      <b/>
      <sz val="11"/>
      <color rgb="FFFF0000"/>
      <name val="ＭＳ Ｐゴシック"/>
      <family val="3"/>
      <charset val="128"/>
    </font>
    <font>
      <sz val="8.5"/>
      <name val="ＭＳ ゴシック"/>
      <family val="3"/>
      <charset val="128"/>
    </font>
    <font>
      <sz val="9"/>
      <name val="ＭＳ Ｐゴシック"/>
      <family val="3"/>
      <charset val="128"/>
    </font>
    <font>
      <b/>
      <sz val="14"/>
      <color indexed="9"/>
      <name val="ＭＳ Ｐゴシック"/>
      <family val="3"/>
      <charset val="128"/>
    </font>
    <font>
      <b/>
      <sz val="16"/>
      <color indexed="9"/>
      <name val="ＭＳ Ｐゴシック"/>
      <family val="3"/>
      <charset val="128"/>
    </font>
    <font>
      <sz val="14"/>
      <name val="ＭＳ Ｐゴシック"/>
      <family val="3"/>
      <charset val="128"/>
    </font>
    <font>
      <sz val="10"/>
      <name val="ＭＳ Ｐゴシック"/>
      <family val="3"/>
      <charset val="128"/>
    </font>
    <font>
      <sz val="16"/>
      <name val="ＭＳ Ｐゴシック"/>
      <family val="3"/>
      <charset val="128"/>
    </font>
  </fonts>
  <fills count="7">
    <fill>
      <patternFill patternType="none"/>
    </fill>
    <fill>
      <patternFill patternType="gray125"/>
    </fill>
    <fill>
      <patternFill patternType="solid">
        <fgColor indexed="8"/>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rgb="FFFF0000"/>
      </left>
      <right style="thin">
        <color indexed="64"/>
      </right>
      <top style="medium">
        <color rgb="FFFF0000"/>
      </top>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medium">
        <color rgb="FFFF0000"/>
      </left>
      <right style="thin">
        <color indexed="64"/>
      </right>
      <top/>
      <bottom style="medium">
        <color rgb="FFFF0000"/>
      </bottom>
      <diagonal/>
    </border>
    <border>
      <left style="thin">
        <color indexed="64"/>
      </left>
      <right style="thin">
        <color indexed="64"/>
      </right>
      <top/>
      <bottom style="medium">
        <color rgb="FFFF0000"/>
      </bottom>
      <diagonal/>
    </border>
    <border>
      <left style="thin">
        <color indexed="64"/>
      </left>
      <right style="medium">
        <color rgb="FFFF0000"/>
      </right>
      <top/>
      <bottom style="medium">
        <color rgb="FFFF0000"/>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s>
  <cellStyleXfs count="5">
    <xf numFmtId="0" fontId="0"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cellStyleXfs>
  <cellXfs count="124">
    <xf numFmtId="0" fontId="0" fillId="0" borderId="0" xfId="0">
      <alignment vertical="center"/>
    </xf>
    <xf numFmtId="0" fontId="9" fillId="2" borderId="0" xfId="1" applyNumberFormat="1" applyFont="1" applyFill="1" applyBorder="1" applyAlignment="1">
      <alignment horizontal="right" vertical="center"/>
    </xf>
    <xf numFmtId="0" fontId="8" fillId="2" borderId="0" xfId="1" applyNumberFormat="1" applyFont="1" applyFill="1" applyBorder="1" applyAlignment="1">
      <alignment vertical="center"/>
    </xf>
    <xf numFmtId="0" fontId="10" fillId="2" borderId="0" xfId="2" applyNumberFormat="1" applyFont="1" applyFill="1" applyBorder="1" applyAlignment="1">
      <alignment vertical="center"/>
    </xf>
    <xf numFmtId="0" fontId="14" fillId="0" borderId="0" xfId="2" applyNumberFormat="1" applyFont="1" applyFill="1" applyBorder="1" applyAlignment="1">
      <alignment vertical="center"/>
    </xf>
    <xf numFmtId="0" fontId="4" fillId="0" borderId="4" xfId="1" applyNumberFormat="1" applyFont="1" applyFill="1" applyBorder="1" applyAlignment="1">
      <alignment horizontal="center" vertical="center"/>
    </xf>
    <xf numFmtId="0" fontId="4" fillId="0" borderId="0" xfId="1" applyNumberFormat="1" applyFont="1"/>
    <xf numFmtId="0" fontId="11" fillId="2" borderId="0" xfId="1" applyNumberFormat="1" applyFont="1" applyFill="1" applyBorder="1" applyAlignment="1">
      <alignment vertical="center"/>
    </xf>
    <xf numFmtId="0" fontId="10" fillId="2" borderId="0" xfId="1" applyNumberFormat="1" applyFont="1" applyFill="1" applyBorder="1" applyAlignment="1">
      <alignment vertical="center"/>
    </xf>
    <xf numFmtId="0" fontId="10" fillId="2" borderId="0" xfId="1" applyNumberFormat="1" applyFont="1" applyFill="1" applyBorder="1" applyAlignment="1">
      <alignment horizontal="center" vertical="center"/>
    </xf>
    <xf numFmtId="0" fontId="15" fillId="2" borderId="0" xfId="1" applyNumberFormat="1" applyFont="1" applyFill="1" applyBorder="1" applyAlignment="1">
      <alignment vertical="center"/>
    </xf>
    <xf numFmtId="0" fontId="4" fillId="0" borderId="0" xfId="1" applyNumberFormat="1" applyFont="1" applyBorder="1" applyAlignment="1">
      <alignment vertical="center"/>
    </xf>
    <xf numFmtId="0" fontId="16" fillId="2" borderId="0" xfId="1" applyNumberFormat="1" applyFont="1" applyFill="1" applyBorder="1" applyAlignment="1">
      <alignment horizontal="right" vertical="center"/>
    </xf>
    <xf numFmtId="0" fontId="11" fillId="2" borderId="0" xfId="2" applyNumberFormat="1" applyFont="1" applyFill="1" applyBorder="1" applyAlignment="1">
      <alignment vertical="center"/>
    </xf>
    <xf numFmtId="0" fontId="11" fillId="2" borderId="0" xfId="2" applyNumberFormat="1" applyFont="1" applyFill="1" applyBorder="1" applyAlignment="1">
      <alignment horizontal="center" vertical="center"/>
    </xf>
    <xf numFmtId="0" fontId="4" fillId="0" borderId="0" xfId="2" applyNumberFormat="1" applyFont="1">
      <alignment vertical="center"/>
    </xf>
    <xf numFmtId="0" fontId="13" fillId="0" borderId="0" xfId="2" applyNumberFormat="1" applyFont="1" applyFill="1" applyBorder="1" applyAlignment="1">
      <alignment vertical="center"/>
    </xf>
    <xf numFmtId="0" fontId="4" fillId="0" borderId="0" xfId="2" applyNumberFormat="1" applyFont="1" applyFill="1">
      <alignment vertical="center"/>
    </xf>
    <xf numFmtId="0" fontId="4" fillId="0" borderId="0" xfId="1" applyNumberFormat="1" applyFont="1" applyFill="1" applyBorder="1" applyAlignment="1">
      <alignment vertical="center"/>
    </xf>
    <xf numFmtId="0" fontId="13" fillId="0" borderId="0" xfId="3" applyNumberFormat="1" applyFont="1" applyFill="1" applyBorder="1" applyAlignment="1">
      <alignment vertical="center"/>
    </xf>
    <xf numFmtId="0" fontId="4" fillId="0" borderId="0" xfId="3" applyNumberFormat="1" applyFont="1" applyFill="1" applyBorder="1" applyAlignment="1">
      <alignment vertical="center"/>
    </xf>
    <xf numFmtId="0" fontId="4" fillId="0" borderId="0" xfId="3" applyNumberFormat="1" applyFont="1">
      <alignment vertical="center"/>
    </xf>
    <xf numFmtId="0" fontId="4" fillId="0" borderId="0" xfId="1" applyNumberFormat="1" applyFont="1" applyFill="1" applyBorder="1" applyAlignment="1">
      <alignment horizontal="center" vertical="center"/>
    </xf>
    <xf numFmtId="38" fontId="17" fillId="0" borderId="0" xfId="1" applyNumberFormat="1" applyFont="1" applyFill="1" applyBorder="1" applyAlignment="1">
      <alignment horizontal="center" vertical="center"/>
    </xf>
    <xf numFmtId="0" fontId="5" fillId="0" borderId="0" xfId="1" applyNumberFormat="1" applyFont="1" applyAlignment="1">
      <alignment horizontal="left"/>
    </xf>
    <xf numFmtId="0" fontId="4" fillId="0" borderId="0" xfId="1" applyNumberFormat="1" applyFont="1"/>
    <xf numFmtId="0" fontId="4" fillId="0" borderId="0" xfId="1" applyNumberFormat="1" applyFont="1" applyBorder="1" applyAlignment="1">
      <alignment vertical="center"/>
    </xf>
    <xf numFmtId="0" fontId="6" fillId="0" borderId="0" xfId="1" applyNumberFormat="1" applyFont="1" applyFill="1" applyBorder="1" applyAlignment="1">
      <alignment vertical="center"/>
    </xf>
    <xf numFmtId="0" fontId="4" fillId="0" borderId="0" xfId="1" applyNumberFormat="1" applyFont="1" applyFill="1" applyBorder="1" applyAlignment="1">
      <alignment vertical="center"/>
    </xf>
    <xf numFmtId="0" fontId="4" fillId="0" borderId="1" xfId="1" applyNumberFormat="1" applyFont="1" applyFill="1" applyBorder="1" applyAlignment="1">
      <alignment horizontal="center" vertical="center"/>
    </xf>
    <xf numFmtId="0" fontId="9" fillId="2" borderId="0" xfId="0" applyFont="1" applyFill="1" applyBorder="1" applyAlignment="1">
      <alignment vertical="center"/>
    </xf>
    <xf numFmtId="0" fontId="19" fillId="0" borderId="0" xfId="0" applyFont="1" applyBorder="1" applyAlignment="1">
      <alignment vertical="center"/>
    </xf>
    <xf numFmtId="0" fontId="1" fillId="0" borderId="0" xfId="0" applyFont="1" applyBorder="1" applyAlignment="1">
      <alignment vertical="center"/>
    </xf>
    <xf numFmtId="178" fontId="12" fillId="0" borderId="0" xfId="0" applyNumberFormat="1" applyFont="1" applyBorder="1" applyAlignment="1">
      <alignment horizontal="right" vertical="center"/>
    </xf>
    <xf numFmtId="0" fontId="4" fillId="6" borderId="0" xfId="4" applyFont="1" applyFill="1" applyBorder="1" applyAlignment="1">
      <alignment horizontal="center" vertical="center"/>
    </xf>
    <xf numFmtId="177" fontId="17" fillId="6" borderId="0" xfId="4" applyNumberFormat="1" applyFont="1" applyFill="1" applyBorder="1" applyAlignment="1">
      <alignment horizontal="right" vertical="center" indent="1"/>
    </xf>
    <xf numFmtId="0" fontId="0" fillId="0" borderId="0" xfId="0" applyFont="1" applyBorder="1" applyAlignment="1">
      <alignment horizontal="right" vertical="center"/>
    </xf>
    <xf numFmtId="0" fontId="0" fillId="0" borderId="0" xfId="0" applyFont="1" applyBorder="1" applyAlignment="1">
      <alignment vertical="center"/>
    </xf>
    <xf numFmtId="0" fontId="22" fillId="0" borderId="0" xfId="0" applyFont="1" applyBorder="1" applyAlignment="1">
      <alignment horizontal="left" vertical="top" indent="2"/>
    </xf>
    <xf numFmtId="0" fontId="23" fillId="2" borderId="0" xfId="0" applyFont="1" applyFill="1" applyBorder="1" applyAlignment="1">
      <alignment horizontal="center" vertical="center"/>
    </xf>
    <xf numFmtId="0" fontId="8" fillId="2" borderId="0" xfId="1" applyFont="1" applyFill="1" applyBorder="1" applyAlignment="1">
      <alignment horizontal="right" vertical="center"/>
    </xf>
    <xf numFmtId="56" fontId="24" fillId="2" borderId="0" xfId="0" applyNumberFormat="1" applyFont="1" applyFill="1" applyBorder="1" applyAlignment="1">
      <alignment horizontal="center" vertical="center"/>
    </xf>
    <xf numFmtId="56" fontId="24" fillId="0" borderId="0" xfId="0" applyNumberFormat="1" applyFont="1" applyFill="1" applyBorder="1" applyAlignment="1">
      <alignment vertical="center"/>
    </xf>
    <xf numFmtId="0" fontId="25" fillId="0" borderId="0" xfId="0" applyFont="1" applyFill="1" applyBorder="1" applyAlignment="1">
      <alignment horizontal="right" vertical="center"/>
    </xf>
    <xf numFmtId="0" fontId="1" fillId="0" borderId="0" xfId="0" applyFont="1" applyFill="1">
      <alignment vertical="center"/>
    </xf>
    <xf numFmtId="56" fontId="1" fillId="0" borderId="0" xfId="0" applyNumberFormat="1" applyFont="1" applyFill="1" applyBorder="1" applyAlignment="1">
      <alignment vertical="center"/>
    </xf>
    <xf numFmtId="0" fontId="1" fillId="0" borderId="0" xfId="0" applyFont="1">
      <alignment vertical="center"/>
    </xf>
    <xf numFmtId="0" fontId="0" fillId="0" borderId="20" xfId="0" applyBorder="1">
      <alignment vertical="center"/>
    </xf>
    <xf numFmtId="0" fontId="0" fillId="0" borderId="21" xfId="0" applyNumberFormat="1" applyFill="1" applyBorder="1" applyAlignment="1">
      <alignment vertical="center"/>
    </xf>
    <xf numFmtId="0" fontId="12" fillId="0" borderId="19" xfId="0" applyNumberFormat="1" applyFont="1" applyFill="1" applyBorder="1" applyAlignment="1">
      <alignment vertical="center"/>
    </xf>
    <xf numFmtId="0" fontId="4" fillId="0" borderId="35" xfId="0" applyFont="1" applyBorder="1">
      <alignment vertical="center"/>
    </xf>
    <xf numFmtId="179" fontId="0" fillId="0" borderId="5" xfId="0" applyNumberFormat="1" applyBorder="1">
      <alignment vertical="center"/>
    </xf>
    <xf numFmtId="180" fontId="12" fillId="0" borderId="0" xfId="0" applyNumberFormat="1" applyFont="1" applyFill="1" applyBorder="1" applyAlignment="1">
      <alignment vertical="center"/>
    </xf>
    <xf numFmtId="181" fontId="12" fillId="0" borderId="36" xfId="0" applyNumberFormat="1" applyFont="1" applyBorder="1">
      <alignment vertical="center"/>
    </xf>
    <xf numFmtId="179" fontId="0" fillId="0" borderId="7" xfId="0" applyNumberFormat="1" applyBorder="1">
      <alignment vertical="center"/>
    </xf>
    <xf numFmtId="180" fontId="12" fillId="0" borderId="13" xfId="0" applyNumberFormat="1" applyFont="1" applyFill="1" applyBorder="1" applyAlignment="1">
      <alignment vertical="center"/>
    </xf>
    <xf numFmtId="180" fontId="12" fillId="0" borderId="21" xfId="0" applyNumberFormat="1" applyFont="1" applyFill="1" applyBorder="1" applyAlignment="1">
      <alignment vertical="center"/>
    </xf>
    <xf numFmtId="181" fontId="4" fillId="0" borderId="37" xfId="0" applyNumberFormat="1" applyFont="1" applyBorder="1">
      <alignment vertical="center"/>
    </xf>
    <xf numFmtId="179" fontId="0" fillId="0" borderId="6" xfId="0" applyNumberFormat="1" applyBorder="1">
      <alignment vertical="center"/>
    </xf>
    <xf numFmtId="181" fontId="4" fillId="0" borderId="35" xfId="0" applyNumberFormat="1" applyFont="1" applyBorder="1">
      <alignment vertical="center"/>
    </xf>
    <xf numFmtId="177" fontId="12" fillId="5" borderId="27" xfId="0" applyNumberFormat="1" applyFont="1" applyFill="1" applyBorder="1" applyAlignment="1">
      <alignment horizontal="right" vertical="center"/>
    </xf>
    <xf numFmtId="177" fontId="12" fillId="5" borderId="28" xfId="0" applyNumberFormat="1" applyFont="1" applyFill="1" applyBorder="1" applyAlignment="1">
      <alignment horizontal="right" vertical="center"/>
    </xf>
    <xf numFmtId="177" fontId="12" fillId="5" borderId="29" xfId="0" applyNumberFormat="1" applyFont="1" applyFill="1" applyBorder="1" applyAlignment="1">
      <alignment horizontal="right" vertical="center"/>
    </xf>
    <xf numFmtId="176" fontId="12" fillId="5" borderId="30" xfId="0" applyNumberFormat="1" applyFont="1" applyFill="1" applyBorder="1" applyAlignment="1">
      <alignment horizontal="right" vertical="center"/>
    </xf>
    <xf numFmtId="176" fontId="12" fillId="5" borderId="31" xfId="0" applyNumberFormat="1" applyFont="1" applyFill="1" applyBorder="1" applyAlignment="1">
      <alignment horizontal="right" vertical="center"/>
    </xf>
    <xf numFmtId="176" fontId="12" fillId="5" borderId="32" xfId="0" applyNumberFormat="1" applyFont="1" applyFill="1" applyBorder="1" applyAlignment="1">
      <alignment horizontal="right" vertical="center"/>
    </xf>
    <xf numFmtId="176" fontId="12" fillId="3" borderId="7" xfId="0" applyNumberFormat="1" applyFont="1" applyFill="1" applyBorder="1" applyAlignment="1">
      <alignment horizontal="right" vertical="center"/>
    </xf>
    <xf numFmtId="176" fontId="12" fillId="4" borderId="8" xfId="0" applyNumberFormat="1" applyFont="1" applyFill="1" applyBorder="1" applyAlignment="1">
      <alignment horizontal="right" vertical="center"/>
    </xf>
    <xf numFmtId="176" fontId="12" fillId="4" borderId="6" xfId="0" applyNumberFormat="1" applyFont="1" applyFill="1" applyBorder="1" applyAlignment="1">
      <alignment horizontal="right" vertical="center"/>
    </xf>
    <xf numFmtId="0" fontId="27" fillId="0" borderId="0" xfId="0" applyFont="1">
      <alignment vertical="center"/>
    </xf>
    <xf numFmtId="0" fontId="4" fillId="0" borderId="0" xfId="0" applyFont="1" applyAlignment="1">
      <alignment horizontal="left"/>
    </xf>
    <xf numFmtId="0" fontId="1" fillId="0" borderId="0" xfId="0" applyFont="1" applyAlignment="1">
      <alignment horizontal="right"/>
    </xf>
    <xf numFmtId="0" fontId="0" fillId="5" borderId="4" xfId="0" applyFill="1" applyBorder="1" applyAlignment="1">
      <alignment horizontal="left" vertical="top"/>
    </xf>
    <xf numFmtId="0" fontId="0" fillId="0" borderId="4" xfId="0" applyBorder="1" applyAlignment="1">
      <alignment horizontal="center" vertical="center"/>
    </xf>
    <xf numFmtId="0" fontId="0" fillId="0" borderId="18" xfId="0" applyNumberFormat="1" applyFill="1" applyBorder="1" applyAlignment="1">
      <alignment horizontal="center" vertical="center"/>
    </xf>
    <xf numFmtId="0" fontId="0" fillId="0" borderId="19" xfId="0" applyNumberFormat="1" applyFill="1" applyBorder="1" applyAlignment="1">
      <alignment horizontal="center" vertical="center"/>
    </xf>
    <xf numFmtId="0" fontId="26" fillId="0" borderId="33" xfId="0" applyFont="1" applyBorder="1" applyAlignment="1">
      <alignment horizontal="center" vertical="center"/>
    </xf>
    <xf numFmtId="0" fontId="26" fillId="0" borderId="34" xfId="0" applyFont="1" applyBorder="1" applyAlignment="1">
      <alignment horizontal="center" vertical="center"/>
    </xf>
    <xf numFmtId="49" fontId="4" fillId="0" borderId="9"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8" xfId="1" applyNumberFormat="1" applyFont="1" applyFill="1" applyBorder="1" applyAlignment="1">
      <alignment horizontal="center" vertical="center"/>
    </xf>
    <xf numFmtId="0" fontId="5" fillId="0" borderId="10" xfId="1" applyNumberFormat="1" applyFont="1" applyFill="1" applyBorder="1" applyAlignment="1">
      <alignment horizontal="left" vertical="center" wrapText="1"/>
    </xf>
    <xf numFmtId="0" fontId="5" fillId="0" borderId="11" xfId="1" applyNumberFormat="1" applyFont="1" applyFill="1" applyBorder="1" applyAlignment="1">
      <alignment horizontal="left" vertical="center" wrapText="1"/>
    </xf>
    <xf numFmtId="0" fontId="5" fillId="0" borderId="12" xfId="1" applyNumberFormat="1" applyFont="1" applyFill="1" applyBorder="1" applyAlignment="1">
      <alignment horizontal="left" vertical="center" wrapText="1"/>
    </xf>
    <xf numFmtId="0" fontId="5" fillId="0" borderId="13" xfId="1" applyNumberFormat="1" applyFont="1" applyFill="1" applyBorder="1" applyAlignment="1">
      <alignment horizontal="left" vertical="center" wrapText="1"/>
    </xf>
    <xf numFmtId="0" fontId="5" fillId="0" borderId="0" xfId="1" applyNumberFormat="1" applyFont="1" applyFill="1" applyBorder="1" applyAlignment="1">
      <alignment horizontal="left" vertical="center" wrapText="1"/>
    </xf>
    <xf numFmtId="0" fontId="5" fillId="0" borderId="14" xfId="1" applyNumberFormat="1" applyFont="1" applyFill="1" applyBorder="1" applyAlignment="1">
      <alignment horizontal="left" vertical="center" wrapText="1"/>
    </xf>
    <xf numFmtId="0" fontId="5" fillId="0" borderId="15" xfId="1" applyNumberFormat="1" applyFont="1" applyFill="1" applyBorder="1" applyAlignment="1">
      <alignment horizontal="left" vertical="center" wrapText="1"/>
    </xf>
    <xf numFmtId="0" fontId="5" fillId="0" borderId="16" xfId="1" applyNumberFormat="1" applyFont="1" applyFill="1" applyBorder="1" applyAlignment="1">
      <alignment horizontal="left" vertical="center" wrapText="1"/>
    </xf>
    <xf numFmtId="0" fontId="5" fillId="0" borderId="17" xfId="1" applyNumberFormat="1" applyFont="1" applyFill="1" applyBorder="1" applyAlignment="1">
      <alignment horizontal="left" vertical="center" wrapText="1"/>
    </xf>
    <xf numFmtId="49" fontId="4" fillId="0" borderId="6" xfId="1" applyNumberFormat="1" applyFont="1" applyFill="1" applyBorder="1" applyAlignment="1">
      <alignment horizontal="center" vertical="center"/>
    </xf>
    <xf numFmtId="0" fontId="5" fillId="0" borderId="21" xfId="1" applyNumberFormat="1" applyFont="1" applyFill="1" applyBorder="1" applyAlignment="1">
      <alignment horizontal="left" vertical="center" wrapText="1"/>
    </xf>
    <xf numFmtId="0" fontId="5" fillId="0" borderId="22" xfId="1" applyNumberFormat="1" applyFont="1" applyFill="1" applyBorder="1" applyAlignment="1">
      <alignment horizontal="left" vertical="center" wrapText="1"/>
    </xf>
    <xf numFmtId="0" fontId="5" fillId="0" borderId="23" xfId="1" applyNumberFormat="1" applyFont="1" applyFill="1" applyBorder="1" applyAlignment="1">
      <alignment horizontal="left" vertical="center" wrapText="1"/>
    </xf>
    <xf numFmtId="49" fontId="4" fillId="0" borderId="5" xfId="1" applyNumberFormat="1" applyFont="1" applyFill="1" applyBorder="1" applyAlignment="1">
      <alignment horizontal="center" vertical="center"/>
    </xf>
    <xf numFmtId="0" fontId="5" fillId="0" borderId="18" xfId="1" applyNumberFormat="1" applyFont="1" applyFill="1" applyBorder="1" applyAlignment="1">
      <alignment horizontal="left" vertical="center" wrapText="1"/>
    </xf>
    <xf numFmtId="0" fontId="5" fillId="0" borderId="19" xfId="1" applyNumberFormat="1" applyFont="1" applyFill="1" applyBorder="1" applyAlignment="1">
      <alignment horizontal="left" vertical="center" wrapText="1"/>
    </xf>
    <xf numFmtId="0" fontId="5" fillId="0" borderId="20" xfId="1" applyNumberFormat="1" applyFont="1" applyFill="1" applyBorder="1" applyAlignment="1">
      <alignment horizontal="left" vertical="center" wrapText="1"/>
    </xf>
    <xf numFmtId="0" fontId="6" fillId="0" borderId="0" xfId="2" applyNumberFormat="1" applyFont="1" applyFill="1" applyBorder="1" applyAlignment="1">
      <alignment vertical="top"/>
    </xf>
    <xf numFmtId="0" fontId="4" fillId="0" borderId="18" xfId="1" applyNumberFormat="1" applyFont="1" applyFill="1" applyBorder="1" applyAlignment="1">
      <alignment horizontal="center" vertical="center"/>
    </xf>
    <xf numFmtId="0" fontId="4" fillId="0" borderId="19" xfId="1" applyNumberFormat="1" applyFont="1" applyFill="1" applyBorder="1" applyAlignment="1">
      <alignment horizontal="center" vertical="center"/>
    </xf>
    <xf numFmtId="0" fontId="4" fillId="0" borderId="20" xfId="1" applyNumberFormat="1" applyFont="1" applyFill="1" applyBorder="1" applyAlignment="1">
      <alignment horizontal="center" vertical="center"/>
    </xf>
    <xf numFmtId="0" fontId="4" fillId="0" borderId="21" xfId="1" applyNumberFormat="1" applyFont="1" applyFill="1" applyBorder="1" applyAlignment="1">
      <alignment horizontal="center" vertical="center"/>
    </xf>
    <xf numFmtId="0" fontId="4" fillId="0" borderId="22" xfId="1" applyNumberFormat="1" applyFont="1" applyFill="1" applyBorder="1" applyAlignment="1">
      <alignment horizontal="center" vertical="center"/>
    </xf>
    <xf numFmtId="0" fontId="4" fillId="0" borderId="23" xfId="1" applyNumberFormat="1" applyFont="1" applyFill="1" applyBorder="1" applyAlignment="1">
      <alignment horizontal="center" vertical="center"/>
    </xf>
    <xf numFmtId="0" fontId="4" fillId="0" borderId="5" xfId="1" applyNumberFormat="1" applyFont="1" applyFill="1" applyBorder="1" applyAlignment="1">
      <alignment horizontal="center" vertical="center" wrapText="1"/>
    </xf>
    <xf numFmtId="0" fontId="4" fillId="0" borderId="6" xfId="1" applyNumberFormat="1" applyFont="1" applyFill="1" applyBorder="1" applyAlignment="1">
      <alignment horizontal="center" vertical="center" wrapText="1"/>
    </xf>
    <xf numFmtId="0" fontId="4" fillId="0" borderId="6" xfId="1" applyNumberFormat="1" applyFont="1" applyFill="1" applyBorder="1" applyAlignment="1">
      <alignment horizontal="center" vertical="center"/>
    </xf>
    <xf numFmtId="177" fontId="17" fillId="5" borderId="24" xfId="4" applyNumberFormat="1" applyFont="1" applyFill="1" applyBorder="1" applyAlignment="1">
      <alignment horizontal="right" vertical="center" indent="1"/>
    </xf>
    <xf numFmtId="177" fontId="17" fillId="5" borderId="25" xfId="4" applyNumberFormat="1" applyFont="1" applyFill="1" applyBorder="1" applyAlignment="1">
      <alignment horizontal="right" vertical="center" indent="1"/>
    </xf>
    <xf numFmtId="177" fontId="17" fillId="5" borderId="26" xfId="4" applyNumberFormat="1" applyFont="1" applyFill="1" applyBorder="1" applyAlignment="1">
      <alignment horizontal="right" vertical="center" indent="1"/>
    </xf>
    <xf numFmtId="0" fontId="4" fillId="5" borderId="24" xfId="4" applyFont="1" applyFill="1" applyBorder="1" applyAlignment="1">
      <alignment horizontal="center" vertical="center"/>
    </xf>
    <xf numFmtId="0" fontId="4" fillId="5" borderId="25" xfId="4" applyFont="1" applyFill="1" applyBorder="1" applyAlignment="1">
      <alignment horizontal="center" vertical="center"/>
    </xf>
    <xf numFmtId="0" fontId="4" fillId="5" borderId="26" xfId="4" applyFont="1" applyFill="1" applyBorder="1" applyAlignment="1">
      <alignment horizontal="center" vertical="center"/>
    </xf>
    <xf numFmtId="0" fontId="7" fillId="0" borderId="5" xfId="4" applyFont="1" applyFill="1" applyBorder="1" applyAlignment="1">
      <alignment horizontal="center" vertical="center"/>
    </xf>
    <xf numFmtId="0" fontId="18" fillId="0" borderId="5" xfId="4" applyFont="1" applyFill="1" applyBorder="1" applyAlignment="1">
      <alignment horizontal="center" vertical="center"/>
    </xf>
    <xf numFmtId="0" fontId="4" fillId="0" borderId="1" xfId="1" applyNumberFormat="1" applyFont="1" applyFill="1" applyBorder="1" applyAlignment="1">
      <alignment horizontal="center" vertical="center"/>
    </xf>
    <xf numFmtId="0" fontId="4" fillId="0" borderId="2" xfId="1" applyNumberFormat="1" applyFont="1" applyFill="1" applyBorder="1" applyAlignment="1">
      <alignment horizontal="center" vertical="center"/>
    </xf>
    <xf numFmtId="0" fontId="4" fillId="0" borderId="3" xfId="1" applyNumberFormat="1" applyFont="1" applyFill="1" applyBorder="1" applyAlignment="1">
      <alignment horizontal="center" vertical="center"/>
    </xf>
    <xf numFmtId="0" fontId="18" fillId="0" borderId="18" xfId="4" applyFont="1" applyFill="1" applyBorder="1" applyAlignment="1">
      <alignment horizontal="center" vertical="center"/>
    </xf>
    <xf numFmtId="0" fontId="18" fillId="0" borderId="19" xfId="4" applyFont="1" applyFill="1" applyBorder="1" applyAlignment="1">
      <alignment horizontal="center" vertical="center"/>
    </xf>
    <xf numFmtId="0" fontId="18" fillId="0" borderId="20" xfId="4" applyFont="1" applyFill="1" applyBorder="1" applyAlignment="1">
      <alignment horizontal="center" vertical="center"/>
    </xf>
    <xf numFmtId="178" fontId="21" fillId="0" borderId="0" xfId="0" applyNumberFormat="1" applyFont="1" applyBorder="1" applyAlignment="1">
      <alignment horizontal="left" wrapText="1"/>
    </xf>
    <xf numFmtId="178" fontId="21" fillId="0" borderId="22" xfId="0" applyNumberFormat="1" applyFont="1" applyBorder="1" applyAlignment="1">
      <alignment horizontal="left" wrapText="1"/>
    </xf>
  </cellXfs>
  <cellStyles count="5">
    <cellStyle name="標準" xfId="0" builtinId="0"/>
    <cellStyle name="標準 2" xfId="4"/>
    <cellStyle name="標準_3.出力帳票ｲﾒｰｼﾞ集_20060922" xfId="1"/>
    <cellStyle name="標準_学力リサーチ集計結果（校内・クラス別）" xfId="2"/>
    <cellStyle name="標準_学力リサーチ集計結果（校内・クラス別）_９／８用出力ｲﾒｰｼﾞ" xfId="3"/>
  </cellStyles>
  <dxfs count="336">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X343"/>
  <sheetViews>
    <sheetView showGridLines="0" tabSelected="1" view="pageBreakPreview" zoomScale="70" zoomScaleNormal="70" zoomScaleSheetLayoutView="70" workbookViewId="0"/>
  </sheetViews>
  <sheetFormatPr defaultColWidth="4.625" defaultRowHeight="13.5" x14ac:dyDescent="0.15"/>
  <cols>
    <col min="1" max="1" width="1.625" style="6" customWidth="1"/>
    <col min="2" max="2" width="8.625" style="6" customWidth="1"/>
    <col min="3" max="10" width="6" style="6" customWidth="1"/>
    <col min="11" max="20" width="10.25" style="6" customWidth="1"/>
    <col min="21" max="21" width="6.375" customWidth="1"/>
    <col min="22" max="22" width="7.25" customWidth="1"/>
    <col min="23" max="23" width="51.125" customWidth="1"/>
    <col min="24" max="24" width="3.125" customWidth="1"/>
    <col min="25" max="16384" width="4.625" style="6"/>
  </cols>
  <sheetData>
    <row r="1" spans="1:24" s="11" customFormat="1" ht="18.75" x14ac:dyDescent="0.15">
      <c r="A1" s="30" t="s">
        <v>165</v>
      </c>
      <c r="B1" s="7"/>
      <c r="C1" s="7"/>
      <c r="D1" s="7"/>
      <c r="E1" s="7"/>
      <c r="F1" s="7"/>
      <c r="G1" s="7"/>
      <c r="H1" s="8"/>
      <c r="I1" s="8"/>
      <c r="J1" s="8"/>
      <c r="K1" s="8"/>
      <c r="L1" s="8"/>
      <c r="M1" s="8"/>
      <c r="N1" s="8"/>
      <c r="O1" s="8"/>
      <c r="P1" s="9"/>
      <c r="Q1" s="10"/>
      <c r="R1" s="9"/>
      <c r="S1" s="9"/>
      <c r="T1" s="1"/>
      <c r="U1" s="39"/>
      <c r="V1" s="39"/>
      <c r="W1" s="1" t="s">
        <v>12</v>
      </c>
      <c r="X1" s="39"/>
    </row>
    <row r="2" spans="1:24" s="11" customFormat="1" ht="21" x14ac:dyDescent="0.15">
      <c r="A2" s="2" t="s">
        <v>13</v>
      </c>
      <c r="B2" s="7"/>
      <c r="C2" s="7"/>
      <c r="D2" s="7"/>
      <c r="E2" s="7"/>
      <c r="F2" s="7"/>
      <c r="G2" s="7"/>
      <c r="H2" s="8"/>
      <c r="I2" s="8"/>
      <c r="J2" s="8"/>
      <c r="K2" s="8"/>
      <c r="L2" s="8"/>
      <c r="M2" s="8"/>
      <c r="N2" s="8"/>
      <c r="O2" s="8"/>
      <c r="P2" s="9"/>
      <c r="Q2" s="2"/>
      <c r="R2" s="9"/>
      <c r="S2" s="9"/>
      <c r="T2" s="12"/>
      <c r="U2" s="39"/>
      <c r="V2" s="39"/>
      <c r="W2" s="40"/>
      <c r="X2" s="39"/>
    </row>
    <row r="3" spans="1:24" s="15" customFormat="1" ht="18.75" x14ac:dyDescent="0.15">
      <c r="A3" s="3"/>
      <c r="B3" s="3"/>
      <c r="C3" s="3"/>
      <c r="D3" s="3"/>
      <c r="E3" s="3"/>
      <c r="F3" s="3"/>
      <c r="G3" s="3"/>
      <c r="H3" s="13"/>
      <c r="I3" s="13"/>
      <c r="J3" s="13"/>
      <c r="K3" s="13"/>
      <c r="L3" s="13"/>
      <c r="M3" s="13"/>
      <c r="N3" s="13"/>
      <c r="O3" s="13"/>
      <c r="P3" s="14"/>
      <c r="Q3" s="13"/>
      <c r="R3" s="14"/>
      <c r="S3" s="14"/>
      <c r="T3" s="14"/>
      <c r="U3" s="41"/>
      <c r="V3" s="41"/>
      <c r="W3" s="41"/>
      <c r="X3" s="41"/>
    </row>
    <row r="4" spans="1:24" s="15" customFormat="1" ht="11.25" customHeight="1" x14ac:dyDescent="0.15">
      <c r="B4" s="16"/>
      <c r="C4" s="16"/>
      <c r="D4" s="16"/>
      <c r="E4" s="16"/>
      <c r="G4" s="16"/>
      <c r="H4" s="16"/>
      <c r="I4" s="16"/>
      <c r="J4" s="16"/>
      <c r="K4" s="16"/>
      <c r="L4" s="16"/>
      <c r="M4" s="16"/>
      <c r="N4" s="16"/>
      <c r="O4" s="16"/>
      <c r="P4" s="16"/>
      <c r="Q4" s="16"/>
      <c r="R4" s="16"/>
      <c r="S4" s="16"/>
      <c r="T4" s="16"/>
      <c r="U4" s="42"/>
      <c r="V4"/>
      <c r="W4"/>
      <c r="X4"/>
    </row>
    <row r="5" spans="1:24" s="17" customFormat="1" ht="18.75" x14ac:dyDescent="0.15">
      <c r="A5" s="4"/>
      <c r="B5" s="98" t="s">
        <v>14</v>
      </c>
      <c r="C5" s="98"/>
      <c r="D5" s="98"/>
      <c r="E5" s="98"/>
      <c r="F5" s="98"/>
      <c r="G5" s="98"/>
      <c r="H5" s="98"/>
      <c r="I5" s="98"/>
      <c r="J5" s="98"/>
      <c r="K5" s="98"/>
      <c r="L5" s="98"/>
      <c r="M5" s="98"/>
      <c r="N5" s="98"/>
      <c r="O5" s="98"/>
      <c r="P5" s="98"/>
      <c r="Q5" s="98"/>
      <c r="R5" s="98"/>
      <c r="S5" s="98"/>
      <c r="T5" s="98"/>
      <c r="U5" s="43"/>
      <c r="V5" s="44"/>
      <c r="W5" s="44"/>
      <c r="X5" s="44"/>
    </row>
    <row r="6" spans="1:24" s="15" customFormat="1" ht="11.25" customHeight="1" x14ac:dyDescent="0.15">
      <c r="B6" s="16"/>
      <c r="C6" s="16"/>
      <c r="D6" s="16"/>
      <c r="E6" s="16"/>
      <c r="G6" s="16"/>
      <c r="H6" s="16"/>
      <c r="I6" s="16"/>
      <c r="J6" s="16"/>
      <c r="K6" s="16"/>
      <c r="L6" s="16"/>
      <c r="M6" s="16"/>
      <c r="N6" s="16"/>
      <c r="O6" s="16"/>
      <c r="P6" s="16"/>
      <c r="Q6" s="16"/>
      <c r="R6" s="16"/>
      <c r="S6" s="16"/>
      <c r="T6" s="16"/>
      <c r="U6" s="45"/>
      <c r="V6" s="46"/>
      <c r="W6" s="46"/>
      <c r="X6" s="46"/>
    </row>
    <row r="7" spans="1:24" s="11" customFormat="1" ht="17.25" customHeight="1" thickBot="1" x14ac:dyDescent="0.2">
      <c r="A7" s="27"/>
      <c r="B7" s="119" t="s">
        <v>166</v>
      </c>
      <c r="C7" s="120"/>
      <c r="D7" s="120"/>
      <c r="E7" s="120"/>
      <c r="F7" s="120"/>
      <c r="G7" s="121"/>
      <c r="H7" s="114" t="s">
        <v>167</v>
      </c>
      <c r="I7" s="114"/>
      <c r="J7" s="115"/>
      <c r="K7" s="26"/>
      <c r="L7" s="36" t="s">
        <v>169</v>
      </c>
      <c r="M7" s="31" t="s">
        <v>170</v>
      </c>
      <c r="N7" s="32"/>
      <c r="O7" s="32"/>
      <c r="P7" s="32"/>
      <c r="Q7" s="32"/>
      <c r="R7" s="32"/>
      <c r="S7" s="32"/>
      <c r="T7" s="32"/>
      <c r="U7" s="32"/>
      <c r="V7" s="32"/>
      <c r="W7" s="32"/>
      <c r="X7" s="32"/>
    </row>
    <row r="8" spans="1:24" s="11" customFormat="1" ht="17.25" customHeight="1" thickBot="1" x14ac:dyDescent="0.2">
      <c r="A8" s="28"/>
      <c r="B8" s="111"/>
      <c r="C8" s="112"/>
      <c r="D8" s="112"/>
      <c r="E8" s="112"/>
      <c r="F8" s="112"/>
      <c r="G8" s="113"/>
      <c r="H8" s="108"/>
      <c r="I8" s="109"/>
      <c r="J8" s="110"/>
      <c r="K8" s="26"/>
      <c r="L8" s="36" t="s">
        <v>169</v>
      </c>
      <c r="M8" s="37" t="s">
        <v>171</v>
      </c>
      <c r="N8" s="32"/>
      <c r="O8" s="32"/>
      <c r="P8" s="32"/>
      <c r="Q8" s="32"/>
      <c r="R8" s="32"/>
      <c r="S8" s="32"/>
      <c r="T8" s="33"/>
      <c r="U8" s="32"/>
      <c r="V8" s="32"/>
      <c r="W8" s="32"/>
      <c r="X8" s="32"/>
    </row>
    <row r="9" spans="1:24" s="26" customFormat="1" ht="17.25" customHeight="1" x14ac:dyDescent="0.15">
      <c r="A9" s="28"/>
      <c r="B9" s="34"/>
      <c r="C9" s="34"/>
      <c r="D9" s="34"/>
      <c r="E9" s="34"/>
      <c r="F9" s="34"/>
      <c r="G9" s="34"/>
      <c r="H9" s="35"/>
      <c r="I9" s="35"/>
      <c r="J9" s="35"/>
      <c r="L9" s="36"/>
      <c r="M9" s="38" t="s">
        <v>172</v>
      </c>
      <c r="N9" s="32"/>
      <c r="O9" s="32"/>
      <c r="P9" s="32"/>
      <c r="Q9" s="32"/>
      <c r="R9" s="32"/>
      <c r="S9" s="32"/>
      <c r="T9" s="33"/>
      <c r="U9" s="32"/>
      <c r="V9" s="32"/>
      <c r="W9" s="32"/>
      <c r="X9" s="32"/>
    </row>
    <row r="10" spans="1:24" s="11" customFormat="1" ht="12" customHeight="1" x14ac:dyDescent="0.15">
      <c r="A10" s="18"/>
      <c r="B10" s="24"/>
      <c r="C10" s="22"/>
      <c r="D10" s="22"/>
      <c r="E10" s="23"/>
      <c r="F10" s="23"/>
      <c r="G10" s="23"/>
      <c r="H10" s="18"/>
      <c r="I10" s="18"/>
      <c r="J10" s="18"/>
      <c r="M10" s="122" t="s">
        <v>168</v>
      </c>
      <c r="N10" s="122"/>
      <c r="O10" s="122"/>
      <c r="P10" s="122"/>
      <c r="Q10" s="122"/>
      <c r="R10" s="122"/>
      <c r="S10" s="122"/>
      <c r="T10" s="122"/>
      <c r="U10" s="32"/>
      <c r="V10" s="32"/>
      <c r="W10" s="32"/>
      <c r="X10"/>
    </row>
    <row r="11" spans="1:24" s="21" customFormat="1" ht="12" customHeight="1" x14ac:dyDescent="0.15">
      <c r="A11" s="19"/>
      <c r="B11" s="24" t="s">
        <v>11</v>
      </c>
      <c r="C11" s="19"/>
      <c r="D11" s="19"/>
      <c r="E11" s="19"/>
      <c r="F11" s="19"/>
      <c r="G11" s="19"/>
      <c r="H11" s="20"/>
      <c r="I11" s="19"/>
      <c r="J11" s="19"/>
      <c r="K11" s="19"/>
      <c r="L11" s="19"/>
      <c r="M11" s="123"/>
      <c r="N11" s="123"/>
      <c r="O11" s="123"/>
      <c r="P11" s="123"/>
      <c r="Q11" s="123"/>
      <c r="R11" s="123"/>
      <c r="S11" s="123"/>
      <c r="T11" s="123"/>
      <c r="U11" s="42"/>
      <c r="V11"/>
      <c r="W11"/>
      <c r="X11"/>
    </row>
    <row r="12" spans="1:24" ht="15.75" customHeight="1" x14ac:dyDescent="0.15">
      <c r="B12" s="105" t="s">
        <v>9</v>
      </c>
      <c r="C12" s="99" t="s">
        <v>7</v>
      </c>
      <c r="D12" s="100"/>
      <c r="E12" s="100"/>
      <c r="F12" s="100"/>
      <c r="G12" s="100"/>
      <c r="H12" s="100"/>
      <c r="I12" s="100"/>
      <c r="J12" s="101"/>
      <c r="K12" s="116" t="s">
        <v>8</v>
      </c>
      <c r="L12" s="117"/>
      <c r="M12" s="117"/>
      <c r="N12" s="117"/>
      <c r="O12" s="117"/>
      <c r="P12" s="117"/>
      <c r="Q12" s="117"/>
      <c r="R12" s="118"/>
      <c r="S12" s="105" t="s">
        <v>15</v>
      </c>
      <c r="T12" s="105" t="s">
        <v>16</v>
      </c>
      <c r="U12" s="74" t="s">
        <v>173</v>
      </c>
      <c r="V12" s="75"/>
      <c r="W12" s="47"/>
    </row>
    <row r="13" spans="1:24" ht="15.75" customHeight="1" thickBot="1" x14ac:dyDescent="0.2">
      <c r="B13" s="107"/>
      <c r="C13" s="102"/>
      <c r="D13" s="103"/>
      <c r="E13" s="103"/>
      <c r="F13" s="103"/>
      <c r="G13" s="103"/>
      <c r="H13" s="103"/>
      <c r="I13" s="103"/>
      <c r="J13" s="104"/>
      <c r="K13" s="5" t="s">
        <v>10</v>
      </c>
      <c r="L13" s="5" t="s">
        <v>0</v>
      </c>
      <c r="M13" s="5" t="s">
        <v>1</v>
      </c>
      <c r="N13" s="5" t="s">
        <v>2</v>
      </c>
      <c r="O13" s="5" t="s">
        <v>3</v>
      </c>
      <c r="P13" s="5" t="s">
        <v>4</v>
      </c>
      <c r="Q13" s="5" t="s">
        <v>5</v>
      </c>
      <c r="R13" s="29" t="s">
        <v>6</v>
      </c>
      <c r="S13" s="106"/>
      <c r="T13" s="106"/>
      <c r="U13" s="48"/>
      <c r="V13" s="76" t="s">
        <v>174</v>
      </c>
      <c r="W13" s="77"/>
    </row>
    <row r="14" spans="1:24" ht="15" customHeight="1" x14ac:dyDescent="0.15">
      <c r="B14" s="94" t="s">
        <v>17</v>
      </c>
      <c r="C14" s="95" t="s">
        <v>18</v>
      </c>
      <c r="D14" s="96"/>
      <c r="E14" s="96"/>
      <c r="F14" s="96"/>
      <c r="G14" s="96"/>
      <c r="H14" s="96"/>
      <c r="I14" s="96"/>
      <c r="J14" s="97"/>
      <c r="K14" s="60"/>
      <c r="L14" s="61"/>
      <c r="M14" s="61"/>
      <c r="N14" s="61"/>
      <c r="O14" s="61"/>
      <c r="P14" s="61"/>
      <c r="Q14" s="61"/>
      <c r="R14" s="61"/>
      <c r="S14" s="61"/>
      <c r="T14" s="62"/>
      <c r="U14" s="49"/>
      <c r="V14" s="50"/>
      <c r="W14" s="51">
        <f t="shared" ref="W14:W77" si="0">V14</f>
        <v>0</v>
      </c>
    </row>
    <row r="15" spans="1:24" ht="15" customHeight="1" thickBot="1" x14ac:dyDescent="0.2">
      <c r="B15" s="79"/>
      <c r="C15" s="84"/>
      <c r="D15" s="85"/>
      <c r="E15" s="85"/>
      <c r="F15" s="85"/>
      <c r="G15" s="85"/>
      <c r="H15" s="85"/>
      <c r="I15" s="85"/>
      <c r="J15" s="86"/>
      <c r="K15" s="63"/>
      <c r="L15" s="64"/>
      <c r="M15" s="64"/>
      <c r="N15" s="64"/>
      <c r="O15" s="64"/>
      <c r="P15" s="64"/>
      <c r="Q15" s="64"/>
      <c r="R15" s="64"/>
      <c r="S15" s="64"/>
      <c r="T15" s="65"/>
      <c r="U15" s="52">
        <f>(K15*4+L15*3+M15*2+N15*1)</f>
        <v>0</v>
      </c>
      <c r="V15" s="53">
        <f>U15-U17</f>
        <v>-375.5</v>
      </c>
      <c r="W15" s="54">
        <f t="shared" si="0"/>
        <v>-375.5</v>
      </c>
    </row>
    <row r="16" spans="1:24" s="25" customFormat="1" ht="15" customHeight="1" x14ac:dyDescent="0.15">
      <c r="B16" s="79"/>
      <c r="C16" s="84"/>
      <c r="D16" s="85"/>
      <c r="E16" s="85"/>
      <c r="F16" s="85"/>
      <c r="G16" s="85"/>
      <c r="H16" s="85"/>
      <c r="I16" s="85"/>
      <c r="J16" s="86"/>
      <c r="K16" s="66">
        <v>83.6</v>
      </c>
      <c r="L16" s="66">
        <v>10</v>
      </c>
      <c r="M16" s="66">
        <v>4.5999999999999996</v>
      </c>
      <c r="N16" s="66">
        <v>1.7</v>
      </c>
      <c r="O16" s="66"/>
      <c r="P16" s="66"/>
      <c r="Q16" s="66"/>
      <c r="R16" s="66"/>
      <c r="S16" s="66">
        <v>0</v>
      </c>
      <c r="T16" s="66">
        <v>0.1</v>
      </c>
      <c r="U16" s="55">
        <f>(K16*4+L16*3+M16*2+N16*1)</f>
        <v>375.29999999999995</v>
      </c>
      <c r="V16" s="53">
        <f>U16-U17</f>
        <v>-0.20000000000004547</v>
      </c>
      <c r="W16" s="54">
        <f t="shared" si="0"/>
        <v>-0.20000000000004547</v>
      </c>
      <c r="X16"/>
    </row>
    <row r="17" spans="2:24" ht="15" customHeight="1" thickBot="1" x14ac:dyDescent="0.2">
      <c r="B17" s="80"/>
      <c r="C17" s="87"/>
      <c r="D17" s="88"/>
      <c r="E17" s="88"/>
      <c r="F17" s="88"/>
      <c r="G17" s="88"/>
      <c r="H17" s="88"/>
      <c r="I17" s="88"/>
      <c r="J17" s="89"/>
      <c r="K17" s="67">
        <v>83.8</v>
      </c>
      <c r="L17" s="67">
        <v>9.6999999999999993</v>
      </c>
      <c r="M17" s="67">
        <v>4.7</v>
      </c>
      <c r="N17" s="67">
        <v>1.8</v>
      </c>
      <c r="O17" s="67"/>
      <c r="P17" s="67"/>
      <c r="Q17" s="67"/>
      <c r="R17" s="67"/>
      <c r="S17" s="67">
        <v>0</v>
      </c>
      <c r="T17" s="67">
        <v>0</v>
      </c>
      <c r="U17" s="56">
        <f>(K17*4+L17*3+M17*2+N17*1)</f>
        <v>375.5</v>
      </c>
      <c r="V17" s="57"/>
      <c r="W17" s="58">
        <f t="shared" si="0"/>
        <v>0</v>
      </c>
    </row>
    <row r="18" spans="2:24" ht="15" customHeight="1" x14ac:dyDescent="0.15">
      <c r="B18" s="78" t="s">
        <v>19</v>
      </c>
      <c r="C18" s="81" t="s">
        <v>20</v>
      </c>
      <c r="D18" s="82"/>
      <c r="E18" s="82"/>
      <c r="F18" s="82"/>
      <c r="G18" s="82"/>
      <c r="H18" s="82"/>
      <c r="I18" s="82"/>
      <c r="J18" s="83"/>
      <c r="K18" s="60"/>
      <c r="L18" s="61"/>
      <c r="M18" s="61"/>
      <c r="N18" s="61"/>
      <c r="O18" s="61"/>
      <c r="P18" s="61"/>
      <c r="Q18" s="61"/>
      <c r="R18" s="61"/>
      <c r="S18" s="61"/>
      <c r="T18" s="62"/>
      <c r="U18" s="49"/>
      <c r="V18" s="59"/>
      <c r="W18" s="51">
        <f t="shared" si="0"/>
        <v>0</v>
      </c>
    </row>
    <row r="19" spans="2:24" ht="15" customHeight="1" thickBot="1" x14ac:dyDescent="0.2">
      <c r="B19" s="79"/>
      <c r="C19" s="84"/>
      <c r="D19" s="85"/>
      <c r="E19" s="85"/>
      <c r="F19" s="85"/>
      <c r="G19" s="85"/>
      <c r="H19" s="85"/>
      <c r="I19" s="85"/>
      <c r="J19" s="86"/>
      <c r="K19" s="63"/>
      <c r="L19" s="64"/>
      <c r="M19" s="64"/>
      <c r="N19" s="64"/>
      <c r="O19" s="64"/>
      <c r="P19" s="64"/>
      <c r="Q19" s="64"/>
      <c r="R19" s="64"/>
      <c r="S19" s="64"/>
      <c r="T19" s="65"/>
      <c r="U19" s="52">
        <f>(K19*4+L19*3+M19*2+N19*1)</f>
        <v>0</v>
      </c>
      <c r="V19" s="53">
        <f>U19-U21</f>
        <v>-297.90000000000003</v>
      </c>
      <c r="W19" s="54">
        <f t="shared" si="0"/>
        <v>-297.90000000000003</v>
      </c>
    </row>
    <row r="20" spans="2:24" s="25" customFormat="1" ht="15" customHeight="1" x14ac:dyDescent="0.15">
      <c r="B20" s="79"/>
      <c r="C20" s="84"/>
      <c r="D20" s="85"/>
      <c r="E20" s="85"/>
      <c r="F20" s="85"/>
      <c r="G20" s="85"/>
      <c r="H20" s="85"/>
      <c r="I20" s="85"/>
      <c r="J20" s="86"/>
      <c r="K20" s="66">
        <v>30.8</v>
      </c>
      <c r="L20" s="66">
        <v>43.2</v>
      </c>
      <c r="M20" s="66">
        <v>20.5</v>
      </c>
      <c r="N20" s="66">
        <v>5.4</v>
      </c>
      <c r="O20" s="66"/>
      <c r="P20" s="66"/>
      <c r="Q20" s="66"/>
      <c r="R20" s="66"/>
      <c r="S20" s="66">
        <v>0</v>
      </c>
      <c r="T20" s="66">
        <v>0.1</v>
      </c>
      <c r="U20" s="55">
        <f>(K20*4+L20*3+M20*2+N20*1)</f>
        <v>299.2</v>
      </c>
      <c r="V20" s="53">
        <f>U20-U21</f>
        <v>1.2999999999999545</v>
      </c>
      <c r="W20" s="54">
        <f t="shared" si="0"/>
        <v>1.2999999999999545</v>
      </c>
      <c r="X20"/>
    </row>
    <row r="21" spans="2:24" ht="15" customHeight="1" thickBot="1" x14ac:dyDescent="0.2">
      <c r="B21" s="80"/>
      <c r="C21" s="87"/>
      <c r="D21" s="88"/>
      <c r="E21" s="88"/>
      <c r="F21" s="88"/>
      <c r="G21" s="88"/>
      <c r="H21" s="88"/>
      <c r="I21" s="88"/>
      <c r="J21" s="89"/>
      <c r="K21" s="67">
        <v>29.4</v>
      </c>
      <c r="L21" s="67">
        <v>44.7</v>
      </c>
      <c r="M21" s="67">
        <v>20.5</v>
      </c>
      <c r="N21" s="67">
        <v>5.2</v>
      </c>
      <c r="O21" s="67"/>
      <c r="P21" s="67"/>
      <c r="Q21" s="67"/>
      <c r="R21" s="67"/>
      <c r="S21" s="67">
        <v>0</v>
      </c>
      <c r="T21" s="67">
        <v>0.1</v>
      </c>
      <c r="U21" s="56">
        <f>(K21*4+L21*3+M21*2+N21*1)</f>
        <v>297.90000000000003</v>
      </c>
      <c r="V21" s="57"/>
      <c r="W21" s="58">
        <f t="shared" si="0"/>
        <v>0</v>
      </c>
    </row>
    <row r="22" spans="2:24" ht="15" customHeight="1" x14ac:dyDescent="0.15">
      <c r="B22" s="78" t="s">
        <v>21</v>
      </c>
      <c r="C22" s="81" t="s">
        <v>22</v>
      </c>
      <c r="D22" s="82"/>
      <c r="E22" s="82"/>
      <c r="F22" s="82"/>
      <c r="G22" s="82"/>
      <c r="H22" s="82"/>
      <c r="I22" s="82"/>
      <c r="J22" s="83"/>
      <c r="K22" s="60"/>
      <c r="L22" s="61"/>
      <c r="M22" s="61"/>
      <c r="N22" s="61"/>
      <c r="O22" s="61"/>
      <c r="P22" s="61"/>
      <c r="Q22" s="61"/>
      <c r="R22" s="61"/>
      <c r="S22" s="61"/>
      <c r="T22" s="62"/>
      <c r="U22" s="49"/>
      <c r="V22" s="59"/>
      <c r="W22" s="51">
        <f t="shared" si="0"/>
        <v>0</v>
      </c>
    </row>
    <row r="23" spans="2:24" ht="15" customHeight="1" thickBot="1" x14ac:dyDescent="0.2">
      <c r="B23" s="79"/>
      <c r="C23" s="84"/>
      <c r="D23" s="85"/>
      <c r="E23" s="85"/>
      <c r="F23" s="85"/>
      <c r="G23" s="85"/>
      <c r="H23" s="85"/>
      <c r="I23" s="85"/>
      <c r="J23" s="86"/>
      <c r="K23" s="63"/>
      <c r="L23" s="64"/>
      <c r="M23" s="64"/>
      <c r="N23" s="64"/>
      <c r="O23" s="64"/>
      <c r="P23" s="64"/>
      <c r="Q23" s="64"/>
      <c r="R23" s="64"/>
      <c r="S23" s="64"/>
      <c r="T23" s="65"/>
      <c r="U23" s="52">
        <f>(K23*4+L23*3+M23*2+N23*1)</f>
        <v>0</v>
      </c>
      <c r="V23" s="53">
        <f>U23-U25</f>
        <v>-346.09999999999997</v>
      </c>
      <c r="W23" s="54">
        <f t="shared" si="0"/>
        <v>-346.09999999999997</v>
      </c>
    </row>
    <row r="24" spans="2:24" s="25" customFormat="1" ht="15" customHeight="1" x14ac:dyDescent="0.15">
      <c r="B24" s="79"/>
      <c r="C24" s="84"/>
      <c r="D24" s="85"/>
      <c r="E24" s="85"/>
      <c r="F24" s="85"/>
      <c r="G24" s="85"/>
      <c r="H24" s="85"/>
      <c r="I24" s="85"/>
      <c r="J24" s="86"/>
      <c r="K24" s="66">
        <v>55.2</v>
      </c>
      <c r="L24" s="66">
        <v>36.200000000000003</v>
      </c>
      <c r="M24" s="66">
        <v>6.8</v>
      </c>
      <c r="N24" s="66">
        <v>1.6</v>
      </c>
      <c r="O24" s="66"/>
      <c r="P24" s="66"/>
      <c r="Q24" s="66"/>
      <c r="R24" s="66"/>
      <c r="S24" s="66">
        <v>0</v>
      </c>
      <c r="T24" s="66">
        <v>0.2</v>
      </c>
      <c r="U24" s="55">
        <f>(K24*4+L24*3+M24*2+N24*1)</f>
        <v>344.60000000000008</v>
      </c>
      <c r="V24" s="53">
        <f>U24-U25</f>
        <v>-1.4999999999998863</v>
      </c>
      <c r="W24" s="54">
        <f t="shared" si="0"/>
        <v>-1.4999999999998863</v>
      </c>
      <c r="X24"/>
    </row>
    <row r="25" spans="2:24" ht="15" customHeight="1" thickBot="1" x14ac:dyDescent="0.2">
      <c r="B25" s="80"/>
      <c r="C25" s="87"/>
      <c r="D25" s="88"/>
      <c r="E25" s="88"/>
      <c r="F25" s="88"/>
      <c r="G25" s="88"/>
      <c r="H25" s="88"/>
      <c r="I25" s="88"/>
      <c r="J25" s="89"/>
      <c r="K25" s="67">
        <v>55.8</v>
      </c>
      <c r="L25" s="67">
        <v>36.299999999999997</v>
      </c>
      <c r="M25" s="67">
        <v>6.3</v>
      </c>
      <c r="N25" s="67">
        <v>1.4</v>
      </c>
      <c r="O25" s="67"/>
      <c r="P25" s="67"/>
      <c r="Q25" s="67"/>
      <c r="R25" s="67"/>
      <c r="S25" s="67">
        <v>0</v>
      </c>
      <c r="T25" s="67">
        <v>0.2</v>
      </c>
      <c r="U25" s="56">
        <f>(K25*4+L25*3+M25*2+N25*1)</f>
        <v>346.09999999999997</v>
      </c>
      <c r="V25" s="57"/>
      <c r="W25" s="58">
        <f t="shared" si="0"/>
        <v>0</v>
      </c>
    </row>
    <row r="26" spans="2:24" ht="15" customHeight="1" x14ac:dyDescent="0.15">
      <c r="B26" s="78" t="s">
        <v>23</v>
      </c>
      <c r="C26" s="81" t="s">
        <v>24</v>
      </c>
      <c r="D26" s="82"/>
      <c r="E26" s="82"/>
      <c r="F26" s="82"/>
      <c r="G26" s="82"/>
      <c r="H26" s="82"/>
      <c r="I26" s="82"/>
      <c r="J26" s="83"/>
      <c r="K26" s="60"/>
      <c r="L26" s="61"/>
      <c r="M26" s="61"/>
      <c r="N26" s="61"/>
      <c r="O26" s="61"/>
      <c r="P26" s="61"/>
      <c r="Q26" s="61"/>
      <c r="R26" s="61"/>
      <c r="S26" s="61"/>
      <c r="T26" s="62"/>
      <c r="U26" s="49"/>
      <c r="V26" s="59"/>
      <c r="W26" s="51">
        <f t="shared" si="0"/>
        <v>0</v>
      </c>
    </row>
    <row r="27" spans="2:24" ht="15" customHeight="1" thickBot="1" x14ac:dyDescent="0.2">
      <c r="B27" s="79"/>
      <c r="C27" s="84"/>
      <c r="D27" s="85"/>
      <c r="E27" s="85"/>
      <c r="F27" s="85"/>
      <c r="G27" s="85"/>
      <c r="H27" s="85"/>
      <c r="I27" s="85"/>
      <c r="J27" s="86"/>
      <c r="K27" s="63"/>
      <c r="L27" s="64"/>
      <c r="M27" s="64"/>
      <c r="N27" s="64"/>
      <c r="O27" s="64"/>
      <c r="P27" s="64"/>
      <c r="Q27" s="64"/>
      <c r="R27" s="64"/>
      <c r="S27" s="64"/>
      <c r="T27" s="65"/>
      <c r="U27" s="52">
        <f>(K27*4+L27*3+M27*2+N27*1)</f>
        <v>0</v>
      </c>
      <c r="V27" s="53">
        <f>U27-U29</f>
        <v>-363.39999999999992</v>
      </c>
      <c r="W27" s="54">
        <f t="shared" si="0"/>
        <v>-363.39999999999992</v>
      </c>
    </row>
    <row r="28" spans="2:24" s="25" customFormat="1" ht="15" customHeight="1" x14ac:dyDescent="0.15">
      <c r="B28" s="79"/>
      <c r="C28" s="84"/>
      <c r="D28" s="85"/>
      <c r="E28" s="85"/>
      <c r="F28" s="85"/>
      <c r="G28" s="85"/>
      <c r="H28" s="85"/>
      <c r="I28" s="85"/>
      <c r="J28" s="86"/>
      <c r="K28" s="66">
        <v>73</v>
      </c>
      <c r="L28" s="66">
        <v>21.2</v>
      </c>
      <c r="M28" s="66">
        <v>4.4000000000000004</v>
      </c>
      <c r="N28" s="66">
        <v>1.4</v>
      </c>
      <c r="O28" s="66"/>
      <c r="P28" s="66"/>
      <c r="Q28" s="66"/>
      <c r="R28" s="66"/>
      <c r="S28" s="66">
        <v>0</v>
      </c>
      <c r="T28" s="66">
        <v>0.1</v>
      </c>
      <c r="U28" s="55">
        <f>(K28*4+L28*3+M28*2+N28*1)</f>
        <v>365.8</v>
      </c>
      <c r="V28" s="53">
        <f>U28-U29</f>
        <v>2.4000000000000909</v>
      </c>
      <c r="W28" s="54">
        <f t="shared" si="0"/>
        <v>2.4000000000000909</v>
      </c>
      <c r="X28"/>
    </row>
    <row r="29" spans="2:24" ht="15" customHeight="1" thickBot="1" x14ac:dyDescent="0.2">
      <c r="B29" s="80"/>
      <c r="C29" s="87"/>
      <c r="D29" s="88"/>
      <c r="E29" s="88"/>
      <c r="F29" s="88"/>
      <c r="G29" s="88"/>
      <c r="H29" s="88"/>
      <c r="I29" s="88"/>
      <c r="J29" s="89"/>
      <c r="K29" s="67">
        <v>71.099999999999994</v>
      </c>
      <c r="L29" s="67">
        <v>22.8</v>
      </c>
      <c r="M29" s="67">
        <v>4.5999999999999996</v>
      </c>
      <c r="N29" s="67">
        <v>1.4</v>
      </c>
      <c r="O29" s="67"/>
      <c r="P29" s="67"/>
      <c r="Q29" s="67"/>
      <c r="R29" s="67"/>
      <c r="S29" s="67">
        <v>0</v>
      </c>
      <c r="T29" s="67">
        <v>0.1</v>
      </c>
      <c r="U29" s="56">
        <f>(K29*4+L29*3+M29*2+N29*1)</f>
        <v>363.39999999999992</v>
      </c>
      <c r="V29" s="57"/>
      <c r="W29" s="58">
        <f t="shared" si="0"/>
        <v>0</v>
      </c>
    </row>
    <row r="30" spans="2:24" ht="15" customHeight="1" x14ac:dyDescent="0.15">
      <c r="B30" s="78" t="s">
        <v>25</v>
      </c>
      <c r="C30" s="81" t="s">
        <v>26</v>
      </c>
      <c r="D30" s="82"/>
      <c r="E30" s="82"/>
      <c r="F30" s="82"/>
      <c r="G30" s="82"/>
      <c r="H30" s="82"/>
      <c r="I30" s="82"/>
      <c r="J30" s="83"/>
      <c r="K30" s="60"/>
      <c r="L30" s="61"/>
      <c r="M30" s="61"/>
      <c r="N30" s="61"/>
      <c r="O30" s="61"/>
      <c r="P30" s="61"/>
      <c r="Q30" s="61"/>
      <c r="R30" s="61"/>
      <c r="S30" s="61"/>
      <c r="T30" s="62"/>
      <c r="U30" s="49"/>
      <c r="V30" s="59"/>
      <c r="W30" s="51">
        <f t="shared" si="0"/>
        <v>0</v>
      </c>
    </row>
    <row r="31" spans="2:24" ht="15" customHeight="1" thickBot="1" x14ac:dyDescent="0.2">
      <c r="B31" s="79"/>
      <c r="C31" s="84"/>
      <c r="D31" s="85"/>
      <c r="E31" s="85"/>
      <c r="F31" s="85"/>
      <c r="G31" s="85"/>
      <c r="H31" s="85"/>
      <c r="I31" s="85"/>
      <c r="J31" s="86"/>
      <c r="K31" s="63"/>
      <c r="L31" s="64"/>
      <c r="M31" s="64"/>
      <c r="N31" s="64"/>
      <c r="O31" s="64"/>
      <c r="P31" s="64"/>
      <c r="Q31" s="64"/>
      <c r="R31" s="64"/>
      <c r="S31" s="64"/>
      <c r="T31" s="65"/>
      <c r="U31" s="52">
        <f>(K31*4+L31*3+M31*2+N31*1)</f>
        <v>0</v>
      </c>
      <c r="V31" s="53">
        <f>U31-U33</f>
        <v>-280.70000000000005</v>
      </c>
      <c r="W31" s="54">
        <f t="shared" si="0"/>
        <v>-280.70000000000005</v>
      </c>
    </row>
    <row r="32" spans="2:24" s="25" customFormat="1" ht="15" customHeight="1" x14ac:dyDescent="0.15">
      <c r="B32" s="79"/>
      <c r="C32" s="84"/>
      <c r="D32" s="85"/>
      <c r="E32" s="85"/>
      <c r="F32" s="85"/>
      <c r="G32" s="85"/>
      <c r="H32" s="85"/>
      <c r="I32" s="85"/>
      <c r="J32" s="86"/>
      <c r="K32" s="66">
        <v>18.100000000000001</v>
      </c>
      <c r="L32" s="66">
        <v>51.3</v>
      </c>
      <c r="M32" s="66">
        <v>26.4</v>
      </c>
      <c r="N32" s="66">
        <v>4.0999999999999996</v>
      </c>
      <c r="O32" s="66"/>
      <c r="P32" s="66"/>
      <c r="Q32" s="66"/>
      <c r="R32" s="66"/>
      <c r="S32" s="66">
        <v>0</v>
      </c>
      <c r="T32" s="66">
        <v>0.1</v>
      </c>
      <c r="U32" s="55">
        <f>(K32*4+L32*3+M32*2+N32*1)</f>
        <v>283.2</v>
      </c>
      <c r="V32" s="53">
        <f>U32-U33</f>
        <v>2.4999999999999432</v>
      </c>
      <c r="W32" s="54">
        <f t="shared" si="0"/>
        <v>2.4999999999999432</v>
      </c>
      <c r="X32"/>
    </row>
    <row r="33" spans="2:24" ht="15" customHeight="1" thickBot="1" x14ac:dyDescent="0.2">
      <c r="B33" s="80"/>
      <c r="C33" s="87"/>
      <c r="D33" s="88"/>
      <c r="E33" s="88"/>
      <c r="F33" s="88"/>
      <c r="G33" s="88"/>
      <c r="H33" s="88"/>
      <c r="I33" s="88"/>
      <c r="J33" s="89"/>
      <c r="K33" s="67">
        <v>17</v>
      </c>
      <c r="L33" s="67">
        <v>51</v>
      </c>
      <c r="M33" s="67">
        <v>27.8</v>
      </c>
      <c r="N33" s="67">
        <v>4.0999999999999996</v>
      </c>
      <c r="O33" s="67"/>
      <c r="P33" s="67"/>
      <c r="Q33" s="67"/>
      <c r="R33" s="67"/>
      <c r="S33" s="67">
        <v>0</v>
      </c>
      <c r="T33" s="67">
        <v>0.1</v>
      </c>
      <c r="U33" s="56">
        <f>(K33*4+L33*3+M33*2+N33*1)</f>
        <v>280.70000000000005</v>
      </c>
      <c r="V33" s="57"/>
      <c r="W33" s="58">
        <f t="shared" si="0"/>
        <v>0</v>
      </c>
    </row>
    <row r="34" spans="2:24" ht="15" customHeight="1" x14ac:dyDescent="0.15">
      <c r="B34" s="78" t="s">
        <v>27</v>
      </c>
      <c r="C34" s="81" t="s">
        <v>28</v>
      </c>
      <c r="D34" s="82"/>
      <c r="E34" s="82"/>
      <c r="F34" s="82"/>
      <c r="G34" s="82"/>
      <c r="H34" s="82"/>
      <c r="I34" s="82"/>
      <c r="J34" s="83"/>
      <c r="K34" s="60"/>
      <c r="L34" s="61"/>
      <c r="M34" s="61"/>
      <c r="N34" s="61"/>
      <c r="O34" s="61"/>
      <c r="P34" s="61"/>
      <c r="Q34" s="61"/>
      <c r="R34" s="61"/>
      <c r="S34" s="61"/>
      <c r="T34" s="62"/>
      <c r="U34" s="49"/>
      <c r="V34" s="59"/>
      <c r="W34" s="51">
        <f t="shared" si="0"/>
        <v>0</v>
      </c>
    </row>
    <row r="35" spans="2:24" ht="15" customHeight="1" thickBot="1" x14ac:dyDescent="0.2">
      <c r="B35" s="79"/>
      <c r="C35" s="84"/>
      <c r="D35" s="85"/>
      <c r="E35" s="85"/>
      <c r="F35" s="85"/>
      <c r="G35" s="85"/>
      <c r="H35" s="85"/>
      <c r="I35" s="85"/>
      <c r="J35" s="86"/>
      <c r="K35" s="63"/>
      <c r="L35" s="64"/>
      <c r="M35" s="64"/>
      <c r="N35" s="64"/>
      <c r="O35" s="64"/>
      <c r="P35" s="64"/>
      <c r="Q35" s="64"/>
      <c r="R35" s="64"/>
      <c r="S35" s="64"/>
      <c r="T35" s="65"/>
      <c r="U35" s="52">
        <f>(K35*4+L35*3+M35*2+N35*1)</f>
        <v>0</v>
      </c>
      <c r="V35" s="53">
        <f>U35-U37</f>
        <v>-281.59999999999997</v>
      </c>
      <c r="W35" s="54">
        <f t="shared" si="0"/>
        <v>-281.59999999999997</v>
      </c>
    </row>
    <row r="36" spans="2:24" s="25" customFormat="1" ht="15" customHeight="1" x14ac:dyDescent="0.15">
      <c r="B36" s="79"/>
      <c r="C36" s="84"/>
      <c r="D36" s="85"/>
      <c r="E36" s="85"/>
      <c r="F36" s="85"/>
      <c r="G36" s="85"/>
      <c r="H36" s="85"/>
      <c r="I36" s="85"/>
      <c r="J36" s="86"/>
      <c r="K36" s="66">
        <v>27.6</v>
      </c>
      <c r="L36" s="66">
        <v>42.6</v>
      </c>
      <c r="M36" s="66">
        <v>21.2</v>
      </c>
      <c r="N36" s="66">
        <v>8.5</v>
      </c>
      <c r="O36" s="66"/>
      <c r="P36" s="66"/>
      <c r="Q36" s="66"/>
      <c r="R36" s="66"/>
      <c r="S36" s="66">
        <v>0</v>
      </c>
      <c r="T36" s="66">
        <v>0.2</v>
      </c>
      <c r="U36" s="55">
        <f>(K36*4+L36*3+M36*2+N36*1)</f>
        <v>289.10000000000002</v>
      </c>
      <c r="V36" s="53">
        <f>U36-U37</f>
        <v>7.5000000000000568</v>
      </c>
      <c r="W36" s="54">
        <f t="shared" si="0"/>
        <v>7.5000000000000568</v>
      </c>
      <c r="X36"/>
    </row>
    <row r="37" spans="2:24" ht="15" customHeight="1" thickBot="1" x14ac:dyDescent="0.2">
      <c r="B37" s="80"/>
      <c r="C37" s="87"/>
      <c r="D37" s="88"/>
      <c r="E37" s="88"/>
      <c r="F37" s="88"/>
      <c r="G37" s="88"/>
      <c r="H37" s="88"/>
      <c r="I37" s="88"/>
      <c r="J37" s="89"/>
      <c r="K37" s="67">
        <v>24.3</v>
      </c>
      <c r="L37" s="67">
        <v>42.8</v>
      </c>
      <c r="M37" s="67">
        <v>23.3</v>
      </c>
      <c r="N37" s="67">
        <v>9.4</v>
      </c>
      <c r="O37" s="67"/>
      <c r="P37" s="67"/>
      <c r="Q37" s="67"/>
      <c r="R37" s="67"/>
      <c r="S37" s="67">
        <v>0</v>
      </c>
      <c r="T37" s="67">
        <v>0.1</v>
      </c>
      <c r="U37" s="56">
        <f>(K37*4+L37*3+M37*2+N37*1)</f>
        <v>281.59999999999997</v>
      </c>
      <c r="V37" s="57"/>
      <c r="W37" s="58">
        <f t="shared" si="0"/>
        <v>0</v>
      </c>
    </row>
    <row r="38" spans="2:24" ht="15" customHeight="1" x14ac:dyDescent="0.15">
      <c r="B38" s="78" t="s">
        <v>29</v>
      </c>
      <c r="C38" s="81" t="s">
        <v>30</v>
      </c>
      <c r="D38" s="82"/>
      <c r="E38" s="82"/>
      <c r="F38" s="82"/>
      <c r="G38" s="82"/>
      <c r="H38" s="82"/>
      <c r="I38" s="82"/>
      <c r="J38" s="83"/>
      <c r="K38" s="60"/>
      <c r="L38" s="61"/>
      <c r="M38" s="61"/>
      <c r="N38" s="61"/>
      <c r="O38" s="61"/>
      <c r="P38" s="61"/>
      <c r="Q38" s="61"/>
      <c r="R38" s="61"/>
      <c r="S38" s="61"/>
      <c r="T38" s="62"/>
      <c r="U38" s="49"/>
      <c r="V38" s="59"/>
      <c r="W38" s="51">
        <f t="shared" si="0"/>
        <v>0</v>
      </c>
    </row>
    <row r="39" spans="2:24" ht="15" customHeight="1" thickBot="1" x14ac:dyDescent="0.2">
      <c r="B39" s="79"/>
      <c r="C39" s="84"/>
      <c r="D39" s="85"/>
      <c r="E39" s="85"/>
      <c r="F39" s="85"/>
      <c r="G39" s="85"/>
      <c r="H39" s="85"/>
      <c r="I39" s="85"/>
      <c r="J39" s="86"/>
      <c r="K39" s="63"/>
      <c r="L39" s="64"/>
      <c r="M39" s="64"/>
      <c r="N39" s="64"/>
      <c r="O39" s="64"/>
      <c r="P39" s="64"/>
      <c r="Q39" s="64"/>
      <c r="R39" s="64"/>
      <c r="S39" s="64"/>
      <c r="T39" s="65"/>
      <c r="U39" s="52">
        <f>(K39*4+L39*3+M39*2+N39*1)</f>
        <v>0</v>
      </c>
      <c r="V39" s="53">
        <f>U39-U41</f>
        <v>-249.1</v>
      </c>
      <c r="W39" s="54">
        <f t="shared" si="0"/>
        <v>-249.1</v>
      </c>
    </row>
    <row r="40" spans="2:24" s="25" customFormat="1" ht="15" customHeight="1" x14ac:dyDescent="0.15">
      <c r="B40" s="79"/>
      <c r="C40" s="84"/>
      <c r="D40" s="85"/>
      <c r="E40" s="85"/>
      <c r="F40" s="85"/>
      <c r="G40" s="85"/>
      <c r="H40" s="85"/>
      <c r="I40" s="85"/>
      <c r="J40" s="86"/>
      <c r="K40" s="66">
        <v>17</v>
      </c>
      <c r="L40" s="66">
        <v>33.4</v>
      </c>
      <c r="M40" s="66">
        <v>34.9</v>
      </c>
      <c r="N40" s="66">
        <v>14.6</v>
      </c>
      <c r="O40" s="66"/>
      <c r="P40" s="66"/>
      <c r="Q40" s="66"/>
      <c r="R40" s="66"/>
      <c r="S40" s="66">
        <v>0</v>
      </c>
      <c r="T40" s="66">
        <v>0.1</v>
      </c>
      <c r="U40" s="55">
        <f>(K40*4+L40*3+M40*2+N40*1)</f>
        <v>252.6</v>
      </c>
      <c r="V40" s="53">
        <f>U40-U41</f>
        <v>3.5</v>
      </c>
      <c r="W40" s="54">
        <f t="shared" si="0"/>
        <v>3.5</v>
      </c>
      <c r="X40"/>
    </row>
    <row r="41" spans="2:24" ht="15" customHeight="1" thickBot="1" x14ac:dyDescent="0.2">
      <c r="B41" s="80"/>
      <c r="C41" s="87"/>
      <c r="D41" s="88"/>
      <c r="E41" s="88"/>
      <c r="F41" s="88"/>
      <c r="G41" s="88"/>
      <c r="H41" s="88"/>
      <c r="I41" s="88"/>
      <c r="J41" s="89"/>
      <c r="K41" s="67">
        <v>15.7</v>
      </c>
      <c r="L41" s="67">
        <v>32.9</v>
      </c>
      <c r="M41" s="67">
        <v>36.200000000000003</v>
      </c>
      <c r="N41" s="67">
        <v>15.2</v>
      </c>
      <c r="O41" s="67"/>
      <c r="P41" s="67"/>
      <c r="Q41" s="67"/>
      <c r="R41" s="67"/>
      <c r="S41" s="67">
        <v>0</v>
      </c>
      <c r="T41" s="67">
        <v>0.1</v>
      </c>
      <c r="U41" s="56">
        <f>(K41*4+L41*3+M41*2+N41*1)</f>
        <v>249.1</v>
      </c>
      <c r="V41" s="57"/>
      <c r="W41" s="58">
        <f t="shared" si="0"/>
        <v>0</v>
      </c>
    </row>
    <row r="42" spans="2:24" ht="15" customHeight="1" x14ac:dyDescent="0.15">
      <c r="B42" s="78" t="s">
        <v>31</v>
      </c>
      <c r="C42" s="81" t="s">
        <v>32</v>
      </c>
      <c r="D42" s="82"/>
      <c r="E42" s="82"/>
      <c r="F42" s="82"/>
      <c r="G42" s="82"/>
      <c r="H42" s="82"/>
      <c r="I42" s="82"/>
      <c r="J42" s="83"/>
      <c r="K42" s="60"/>
      <c r="L42" s="61"/>
      <c r="M42" s="61"/>
      <c r="N42" s="61"/>
      <c r="O42" s="61"/>
      <c r="P42" s="61"/>
      <c r="Q42" s="61"/>
      <c r="R42" s="61"/>
      <c r="S42" s="61"/>
      <c r="T42" s="62"/>
      <c r="U42" s="49"/>
      <c r="V42" s="59"/>
      <c r="W42" s="51">
        <f t="shared" si="0"/>
        <v>0</v>
      </c>
    </row>
    <row r="43" spans="2:24" ht="15" customHeight="1" thickBot="1" x14ac:dyDescent="0.2">
      <c r="B43" s="79"/>
      <c r="C43" s="84"/>
      <c r="D43" s="85"/>
      <c r="E43" s="85"/>
      <c r="F43" s="85"/>
      <c r="G43" s="85"/>
      <c r="H43" s="85"/>
      <c r="I43" s="85"/>
      <c r="J43" s="86"/>
      <c r="K43" s="63"/>
      <c r="L43" s="64"/>
      <c r="M43" s="64"/>
      <c r="N43" s="64"/>
      <c r="O43" s="64"/>
      <c r="P43" s="64"/>
      <c r="Q43" s="64"/>
      <c r="R43" s="64"/>
      <c r="S43" s="64"/>
      <c r="T43" s="65"/>
      <c r="U43" s="52">
        <f>(K43*4+L43*3+M43*2+N43*1)</f>
        <v>0</v>
      </c>
      <c r="V43" s="53">
        <f>U43-U45</f>
        <v>-287.49999999999994</v>
      </c>
      <c r="W43" s="54">
        <f t="shared" si="0"/>
        <v>-287.49999999999994</v>
      </c>
    </row>
    <row r="44" spans="2:24" s="25" customFormat="1" ht="15" customHeight="1" x14ac:dyDescent="0.15">
      <c r="B44" s="79"/>
      <c r="C44" s="84"/>
      <c r="D44" s="85"/>
      <c r="E44" s="85"/>
      <c r="F44" s="85"/>
      <c r="G44" s="85"/>
      <c r="H44" s="85"/>
      <c r="I44" s="85"/>
      <c r="J44" s="86"/>
      <c r="K44" s="66">
        <v>24.9</v>
      </c>
      <c r="L44" s="66">
        <v>47.2</v>
      </c>
      <c r="M44" s="66">
        <v>23.2</v>
      </c>
      <c r="N44" s="66">
        <v>4.5999999999999996</v>
      </c>
      <c r="O44" s="66"/>
      <c r="P44" s="66"/>
      <c r="Q44" s="66"/>
      <c r="R44" s="66"/>
      <c r="S44" s="66">
        <v>0</v>
      </c>
      <c r="T44" s="66">
        <v>0.1</v>
      </c>
      <c r="U44" s="55">
        <f>(K44*4+L44*3+M44*2+N44*1)</f>
        <v>292.20000000000005</v>
      </c>
      <c r="V44" s="53">
        <f>U44-U45</f>
        <v>4.7000000000001023</v>
      </c>
      <c r="W44" s="54">
        <f t="shared" si="0"/>
        <v>4.7000000000001023</v>
      </c>
      <c r="X44"/>
    </row>
    <row r="45" spans="2:24" ht="15" customHeight="1" thickBot="1" x14ac:dyDescent="0.2">
      <c r="B45" s="80"/>
      <c r="C45" s="87"/>
      <c r="D45" s="88"/>
      <c r="E45" s="88"/>
      <c r="F45" s="88"/>
      <c r="G45" s="88"/>
      <c r="H45" s="88"/>
      <c r="I45" s="88"/>
      <c r="J45" s="89"/>
      <c r="K45" s="67">
        <v>22.3</v>
      </c>
      <c r="L45" s="67">
        <v>48</v>
      </c>
      <c r="M45" s="67">
        <v>24.7</v>
      </c>
      <c r="N45" s="67">
        <v>4.9000000000000004</v>
      </c>
      <c r="O45" s="67"/>
      <c r="P45" s="67"/>
      <c r="Q45" s="67"/>
      <c r="R45" s="67"/>
      <c r="S45" s="67">
        <v>0</v>
      </c>
      <c r="T45" s="67">
        <v>0.1</v>
      </c>
      <c r="U45" s="56">
        <f>(K45*4+L45*3+M45*2+N45*1)</f>
        <v>287.49999999999994</v>
      </c>
      <c r="V45" s="57"/>
      <c r="W45" s="58">
        <f t="shared" si="0"/>
        <v>0</v>
      </c>
    </row>
    <row r="46" spans="2:24" ht="15" customHeight="1" x14ac:dyDescent="0.15">
      <c r="B46" s="78" t="s">
        <v>33</v>
      </c>
      <c r="C46" s="81" t="s">
        <v>34</v>
      </c>
      <c r="D46" s="82"/>
      <c r="E46" s="82"/>
      <c r="F46" s="82"/>
      <c r="G46" s="82"/>
      <c r="H46" s="82"/>
      <c r="I46" s="82"/>
      <c r="J46" s="83"/>
      <c r="K46" s="60"/>
      <c r="L46" s="61"/>
      <c r="M46" s="61"/>
      <c r="N46" s="61"/>
      <c r="O46" s="61"/>
      <c r="P46" s="61"/>
      <c r="Q46" s="61"/>
      <c r="R46" s="61"/>
      <c r="S46" s="61"/>
      <c r="T46" s="62"/>
      <c r="U46" s="49"/>
      <c r="V46" s="59"/>
      <c r="W46" s="51">
        <f t="shared" si="0"/>
        <v>0</v>
      </c>
    </row>
    <row r="47" spans="2:24" ht="15" customHeight="1" thickBot="1" x14ac:dyDescent="0.2">
      <c r="B47" s="79"/>
      <c r="C47" s="84"/>
      <c r="D47" s="85"/>
      <c r="E47" s="85"/>
      <c r="F47" s="85"/>
      <c r="G47" s="85"/>
      <c r="H47" s="85"/>
      <c r="I47" s="85"/>
      <c r="J47" s="86"/>
      <c r="K47" s="63"/>
      <c r="L47" s="64"/>
      <c r="M47" s="64"/>
      <c r="N47" s="64"/>
      <c r="O47" s="64"/>
      <c r="P47" s="64"/>
      <c r="Q47" s="64"/>
      <c r="R47" s="64"/>
      <c r="S47" s="64"/>
      <c r="T47" s="65"/>
      <c r="U47" s="52">
        <f>(K47*4+L47*3+M47*2+N47*1)</f>
        <v>0</v>
      </c>
      <c r="V47" s="53">
        <f>U47-U49</f>
        <v>-342.59999999999997</v>
      </c>
      <c r="W47" s="54">
        <f t="shared" si="0"/>
        <v>-342.59999999999997</v>
      </c>
    </row>
    <row r="48" spans="2:24" s="25" customFormat="1" ht="15" customHeight="1" x14ac:dyDescent="0.15">
      <c r="B48" s="79"/>
      <c r="C48" s="84"/>
      <c r="D48" s="85"/>
      <c r="E48" s="85"/>
      <c r="F48" s="85"/>
      <c r="G48" s="85"/>
      <c r="H48" s="85"/>
      <c r="I48" s="85"/>
      <c r="J48" s="86"/>
      <c r="K48" s="66">
        <v>54.4</v>
      </c>
      <c r="L48" s="66">
        <v>37.9</v>
      </c>
      <c r="M48" s="66">
        <v>6.6</v>
      </c>
      <c r="N48" s="66">
        <v>1</v>
      </c>
      <c r="O48" s="66"/>
      <c r="P48" s="66"/>
      <c r="Q48" s="66"/>
      <c r="R48" s="66"/>
      <c r="S48" s="66">
        <v>0</v>
      </c>
      <c r="T48" s="66">
        <v>0.1</v>
      </c>
      <c r="U48" s="55">
        <f>(K48*4+L48*3+M48*2+N48*1)</f>
        <v>345.49999999999994</v>
      </c>
      <c r="V48" s="53">
        <f>U48-U49</f>
        <v>2.8999999999999773</v>
      </c>
      <c r="W48" s="54">
        <f t="shared" si="0"/>
        <v>2.8999999999999773</v>
      </c>
      <c r="X48"/>
    </row>
    <row r="49" spans="2:24" ht="15" customHeight="1" thickBot="1" x14ac:dyDescent="0.2">
      <c r="B49" s="80"/>
      <c r="C49" s="87"/>
      <c r="D49" s="88"/>
      <c r="E49" s="88"/>
      <c r="F49" s="88"/>
      <c r="G49" s="88"/>
      <c r="H49" s="88"/>
      <c r="I49" s="88"/>
      <c r="J49" s="89"/>
      <c r="K49" s="67">
        <v>51.8</v>
      </c>
      <c r="L49" s="67">
        <v>40.4</v>
      </c>
      <c r="M49" s="67">
        <v>6.6</v>
      </c>
      <c r="N49" s="67">
        <v>1</v>
      </c>
      <c r="O49" s="67"/>
      <c r="P49" s="67"/>
      <c r="Q49" s="67"/>
      <c r="R49" s="67"/>
      <c r="S49" s="67">
        <v>0</v>
      </c>
      <c r="T49" s="67">
        <v>0.1</v>
      </c>
      <c r="U49" s="56">
        <f>(K49*4+L49*3+M49*2+N49*1)</f>
        <v>342.59999999999997</v>
      </c>
      <c r="V49" s="57"/>
      <c r="W49" s="58">
        <f t="shared" si="0"/>
        <v>0</v>
      </c>
    </row>
    <row r="50" spans="2:24" ht="15" customHeight="1" x14ac:dyDescent="0.15">
      <c r="B50" s="78" t="s">
        <v>35</v>
      </c>
      <c r="C50" s="81" t="s">
        <v>36</v>
      </c>
      <c r="D50" s="82"/>
      <c r="E50" s="82"/>
      <c r="F50" s="82"/>
      <c r="G50" s="82"/>
      <c r="H50" s="82"/>
      <c r="I50" s="82"/>
      <c r="J50" s="83"/>
      <c r="K50" s="60"/>
      <c r="L50" s="61"/>
      <c r="M50" s="61"/>
      <c r="N50" s="61"/>
      <c r="O50" s="61"/>
      <c r="P50" s="61"/>
      <c r="Q50" s="61"/>
      <c r="R50" s="61"/>
      <c r="S50" s="61"/>
      <c r="T50" s="62"/>
      <c r="U50" s="49"/>
      <c r="V50" s="59"/>
      <c r="W50" s="51">
        <f t="shared" si="0"/>
        <v>0</v>
      </c>
    </row>
    <row r="51" spans="2:24" ht="15" customHeight="1" thickBot="1" x14ac:dyDescent="0.2">
      <c r="B51" s="79"/>
      <c r="C51" s="84"/>
      <c r="D51" s="85"/>
      <c r="E51" s="85"/>
      <c r="F51" s="85"/>
      <c r="G51" s="85"/>
      <c r="H51" s="85"/>
      <c r="I51" s="85"/>
      <c r="J51" s="86"/>
      <c r="K51" s="63"/>
      <c r="L51" s="64"/>
      <c r="M51" s="64"/>
      <c r="N51" s="64"/>
      <c r="O51" s="64"/>
      <c r="P51" s="64"/>
      <c r="Q51" s="64"/>
      <c r="R51" s="64"/>
      <c r="S51" s="64"/>
      <c r="T51" s="65"/>
      <c r="U51" s="52">
        <f>(K51*4+L51*3+M51*2+N51*1)</f>
        <v>0</v>
      </c>
      <c r="V51" s="53">
        <f>U51-U53</f>
        <v>-306.2</v>
      </c>
      <c r="W51" s="54">
        <f t="shared" si="0"/>
        <v>-306.2</v>
      </c>
    </row>
    <row r="52" spans="2:24" s="25" customFormat="1" ht="15" customHeight="1" x14ac:dyDescent="0.15">
      <c r="B52" s="79"/>
      <c r="C52" s="84"/>
      <c r="D52" s="85"/>
      <c r="E52" s="85"/>
      <c r="F52" s="85"/>
      <c r="G52" s="85"/>
      <c r="H52" s="85"/>
      <c r="I52" s="85"/>
      <c r="J52" s="86"/>
      <c r="K52" s="66">
        <v>44.5</v>
      </c>
      <c r="L52" s="66">
        <v>24.9</v>
      </c>
      <c r="M52" s="66">
        <v>18.7</v>
      </c>
      <c r="N52" s="66">
        <v>11.7</v>
      </c>
      <c r="O52" s="66"/>
      <c r="P52" s="66"/>
      <c r="Q52" s="66"/>
      <c r="R52" s="66"/>
      <c r="S52" s="66">
        <v>0</v>
      </c>
      <c r="T52" s="66">
        <v>0.3</v>
      </c>
      <c r="U52" s="55">
        <f>(K52*4+L52*3+M52*2+N52*1)</f>
        <v>301.79999999999995</v>
      </c>
      <c r="V52" s="53">
        <f>U52-U53</f>
        <v>-4.4000000000000341</v>
      </c>
      <c r="W52" s="54">
        <f t="shared" si="0"/>
        <v>-4.4000000000000341</v>
      </c>
      <c r="X52"/>
    </row>
    <row r="53" spans="2:24" ht="15" customHeight="1" thickBot="1" x14ac:dyDescent="0.2">
      <c r="B53" s="80"/>
      <c r="C53" s="87"/>
      <c r="D53" s="88"/>
      <c r="E53" s="88"/>
      <c r="F53" s="88"/>
      <c r="G53" s="88"/>
      <c r="H53" s="88"/>
      <c r="I53" s="88"/>
      <c r="J53" s="89"/>
      <c r="K53" s="67">
        <v>46</v>
      </c>
      <c r="L53" s="67">
        <v>25.4</v>
      </c>
      <c r="M53" s="67">
        <v>17.7</v>
      </c>
      <c r="N53" s="67">
        <v>10.6</v>
      </c>
      <c r="O53" s="67"/>
      <c r="P53" s="67"/>
      <c r="Q53" s="67"/>
      <c r="R53" s="67"/>
      <c r="S53" s="67">
        <v>0</v>
      </c>
      <c r="T53" s="67">
        <v>0.2</v>
      </c>
      <c r="U53" s="56">
        <f>(K53*4+L53*3+M53*2+N53*1)</f>
        <v>306.2</v>
      </c>
      <c r="V53" s="57"/>
      <c r="W53" s="58">
        <f t="shared" si="0"/>
        <v>0</v>
      </c>
    </row>
    <row r="54" spans="2:24" ht="15" customHeight="1" x14ac:dyDescent="0.15">
      <c r="B54" s="78" t="s">
        <v>37</v>
      </c>
      <c r="C54" s="81" t="s">
        <v>38</v>
      </c>
      <c r="D54" s="82"/>
      <c r="E54" s="82"/>
      <c r="F54" s="82"/>
      <c r="G54" s="82"/>
      <c r="H54" s="82"/>
      <c r="I54" s="82"/>
      <c r="J54" s="83"/>
      <c r="K54" s="60"/>
      <c r="L54" s="61"/>
      <c r="M54" s="61"/>
      <c r="N54" s="61"/>
      <c r="O54" s="61"/>
      <c r="P54" s="61"/>
      <c r="Q54" s="61"/>
      <c r="R54" s="61"/>
      <c r="S54" s="61"/>
      <c r="T54" s="62"/>
      <c r="U54" s="49"/>
      <c r="V54" s="59"/>
      <c r="W54" s="51">
        <f t="shared" si="0"/>
        <v>0</v>
      </c>
    </row>
    <row r="55" spans="2:24" ht="15" customHeight="1" thickBot="1" x14ac:dyDescent="0.2">
      <c r="B55" s="79"/>
      <c r="C55" s="84"/>
      <c r="D55" s="85"/>
      <c r="E55" s="85"/>
      <c r="F55" s="85"/>
      <c r="G55" s="85"/>
      <c r="H55" s="85"/>
      <c r="I55" s="85"/>
      <c r="J55" s="86"/>
      <c r="K55" s="63"/>
      <c r="L55" s="64"/>
      <c r="M55" s="64"/>
      <c r="N55" s="64"/>
      <c r="O55" s="64"/>
      <c r="P55" s="64"/>
      <c r="Q55" s="64"/>
      <c r="R55" s="64"/>
      <c r="S55" s="64"/>
      <c r="T55" s="65"/>
      <c r="U55" s="52">
        <f>(K55*1+L55*2+M55*3+N55*4+O55*5+P55*6)</f>
        <v>0</v>
      </c>
      <c r="V55" s="53">
        <f>U55-U57</f>
        <v>-314.2</v>
      </c>
      <c r="W55" s="54">
        <f t="shared" si="0"/>
        <v>-314.2</v>
      </c>
    </row>
    <row r="56" spans="2:24" s="25" customFormat="1" ht="15" customHeight="1" x14ac:dyDescent="0.15">
      <c r="B56" s="79"/>
      <c r="C56" s="84"/>
      <c r="D56" s="85"/>
      <c r="E56" s="85"/>
      <c r="F56" s="85"/>
      <c r="G56" s="85"/>
      <c r="H56" s="85"/>
      <c r="I56" s="85"/>
      <c r="J56" s="86"/>
      <c r="K56" s="66">
        <v>18.3</v>
      </c>
      <c r="L56" s="66">
        <v>16.899999999999999</v>
      </c>
      <c r="M56" s="66">
        <v>25.4</v>
      </c>
      <c r="N56" s="66">
        <v>25.9</v>
      </c>
      <c r="O56" s="66">
        <v>12</v>
      </c>
      <c r="P56" s="66">
        <v>1.4</v>
      </c>
      <c r="Q56" s="66"/>
      <c r="R56" s="66"/>
      <c r="S56" s="66">
        <v>0</v>
      </c>
      <c r="T56" s="66">
        <v>0.1</v>
      </c>
      <c r="U56" s="55">
        <f>(K56*1+L56*2+M56*3+N56*4+O56*5+P56*6)</f>
        <v>300.29999999999995</v>
      </c>
      <c r="V56" s="53">
        <f>U56-U57</f>
        <v>-13.900000000000034</v>
      </c>
      <c r="W56" s="54">
        <f t="shared" si="0"/>
        <v>-13.900000000000034</v>
      </c>
      <c r="X56"/>
    </row>
    <row r="57" spans="2:24" ht="15" customHeight="1" thickBot="1" x14ac:dyDescent="0.2">
      <c r="B57" s="80"/>
      <c r="C57" s="87"/>
      <c r="D57" s="88"/>
      <c r="E57" s="88"/>
      <c r="F57" s="88"/>
      <c r="G57" s="88"/>
      <c r="H57" s="88"/>
      <c r="I57" s="88"/>
      <c r="J57" s="89"/>
      <c r="K57" s="67">
        <v>15.7</v>
      </c>
      <c r="L57" s="67">
        <v>15.8</v>
      </c>
      <c r="M57" s="67">
        <v>25</v>
      </c>
      <c r="N57" s="67">
        <v>27.3</v>
      </c>
      <c r="O57" s="67">
        <v>14.5</v>
      </c>
      <c r="P57" s="67">
        <v>1.7</v>
      </c>
      <c r="Q57" s="67"/>
      <c r="R57" s="67"/>
      <c r="S57" s="67">
        <v>0</v>
      </c>
      <c r="T57" s="67">
        <v>0.1</v>
      </c>
      <c r="U57" s="56">
        <f>(K57*1+L57*2+M57*3+N57*4+O57*5+P57*6)</f>
        <v>314.2</v>
      </c>
      <c r="V57" s="57"/>
      <c r="W57" s="58">
        <f t="shared" si="0"/>
        <v>0</v>
      </c>
    </row>
    <row r="58" spans="2:24" ht="15" customHeight="1" x14ac:dyDescent="0.15">
      <c r="B58" s="78" t="s">
        <v>39</v>
      </c>
      <c r="C58" s="81" t="s">
        <v>40</v>
      </c>
      <c r="D58" s="82"/>
      <c r="E58" s="82"/>
      <c r="F58" s="82"/>
      <c r="G58" s="82"/>
      <c r="H58" s="82"/>
      <c r="I58" s="82"/>
      <c r="J58" s="83"/>
      <c r="K58" s="60"/>
      <c r="L58" s="61"/>
      <c r="M58" s="61"/>
      <c r="N58" s="61"/>
      <c r="O58" s="61"/>
      <c r="P58" s="61"/>
      <c r="Q58" s="61"/>
      <c r="R58" s="61"/>
      <c r="S58" s="61"/>
      <c r="T58" s="62"/>
      <c r="U58" s="49"/>
      <c r="V58" s="59"/>
      <c r="W58" s="51">
        <f t="shared" si="0"/>
        <v>0</v>
      </c>
    </row>
    <row r="59" spans="2:24" ht="15" customHeight="1" thickBot="1" x14ac:dyDescent="0.2">
      <c r="B59" s="79"/>
      <c r="C59" s="84"/>
      <c r="D59" s="85"/>
      <c r="E59" s="85"/>
      <c r="F59" s="85"/>
      <c r="G59" s="85"/>
      <c r="H59" s="85"/>
      <c r="I59" s="85"/>
      <c r="J59" s="86"/>
      <c r="K59" s="63"/>
      <c r="L59" s="64"/>
      <c r="M59" s="64"/>
      <c r="N59" s="64"/>
      <c r="O59" s="64"/>
      <c r="P59" s="64"/>
      <c r="Q59" s="64"/>
      <c r="R59" s="64"/>
      <c r="S59" s="64"/>
      <c r="T59" s="65"/>
      <c r="U59" s="52">
        <f>(K59*1+L59*2+M59*3+N59*4+O59*5+P59*6)</f>
        <v>0</v>
      </c>
      <c r="V59" s="53">
        <f>U59-U61</f>
        <v>-393.2</v>
      </c>
      <c r="W59" s="54">
        <f t="shared" si="0"/>
        <v>-393.2</v>
      </c>
    </row>
    <row r="60" spans="2:24" s="25" customFormat="1" ht="15" customHeight="1" x14ac:dyDescent="0.15">
      <c r="B60" s="79"/>
      <c r="C60" s="84"/>
      <c r="D60" s="85"/>
      <c r="E60" s="85"/>
      <c r="F60" s="85"/>
      <c r="G60" s="85"/>
      <c r="H60" s="85"/>
      <c r="I60" s="85"/>
      <c r="J60" s="86"/>
      <c r="K60" s="66">
        <v>12.8</v>
      </c>
      <c r="L60" s="66">
        <v>10.199999999999999</v>
      </c>
      <c r="M60" s="66">
        <v>15.9</v>
      </c>
      <c r="N60" s="66">
        <v>21.5</v>
      </c>
      <c r="O60" s="66">
        <v>25.3</v>
      </c>
      <c r="P60" s="66">
        <v>14.2</v>
      </c>
      <c r="Q60" s="66"/>
      <c r="R60" s="66"/>
      <c r="S60" s="66">
        <v>0</v>
      </c>
      <c r="T60" s="66">
        <v>0.1</v>
      </c>
      <c r="U60" s="55">
        <f t="shared" ref="U60:U61" si="1">(K60*1+L60*2+M60*3+N60*4+O60*5+P60*6)</f>
        <v>378.59999999999997</v>
      </c>
      <c r="V60" s="53">
        <f>U60-U61</f>
        <v>-14.600000000000023</v>
      </c>
      <c r="W60" s="54">
        <f t="shared" si="0"/>
        <v>-14.600000000000023</v>
      </c>
      <c r="X60"/>
    </row>
    <row r="61" spans="2:24" ht="15" customHeight="1" thickBot="1" x14ac:dyDescent="0.2">
      <c r="B61" s="80"/>
      <c r="C61" s="87"/>
      <c r="D61" s="88"/>
      <c r="E61" s="88"/>
      <c r="F61" s="88"/>
      <c r="G61" s="88"/>
      <c r="H61" s="88"/>
      <c r="I61" s="88"/>
      <c r="J61" s="89"/>
      <c r="K61" s="67">
        <v>11</v>
      </c>
      <c r="L61" s="67">
        <v>9.3000000000000007</v>
      </c>
      <c r="M61" s="67">
        <v>15.1</v>
      </c>
      <c r="N61" s="67">
        <v>21</v>
      </c>
      <c r="O61" s="67">
        <v>26.7</v>
      </c>
      <c r="P61" s="67">
        <v>16.8</v>
      </c>
      <c r="Q61" s="67"/>
      <c r="R61" s="67"/>
      <c r="S61" s="67">
        <v>0</v>
      </c>
      <c r="T61" s="67">
        <v>0.1</v>
      </c>
      <c r="U61" s="56">
        <f t="shared" si="1"/>
        <v>393.2</v>
      </c>
      <c r="V61" s="57"/>
      <c r="W61" s="58">
        <f t="shared" si="0"/>
        <v>0</v>
      </c>
    </row>
    <row r="62" spans="2:24" ht="15" customHeight="1" x14ac:dyDescent="0.15">
      <c r="B62" s="78" t="s">
        <v>41</v>
      </c>
      <c r="C62" s="81" t="s">
        <v>42</v>
      </c>
      <c r="D62" s="82"/>
      <c r="E62" s="82"/>
      <c r="F62" s="82"/>
      <c r="G62" s="82"/>
      <c r="H62" s="82"/>
      <c r="I62" s="82"/>
      <c r="J62" s="83"/>
      <c r="K62" s="60"/>
      <c r="L62" s="61"/>
      <c r="M62" s="61"/>
      <c r="N62" s="61"/>
      <c r="O62" s="61"/>
      <c r="P62" s="61"/>
      <c r="Q62" s="61"/>
      <c r="R62" s="61"/>
      <c r="S62" s="61"/>
      <c r="T62" s="62"/>
      <c r="U62" s="49"/>
      <c r="V62" s="59"/>
      <c r="W62" s="51">
        <f t="shared" si="0"/>
        <v>0</v>
      </c>
    </row>
    <row r="63" spans="2:24" ht="15" customHeight="1" thickBot="1" x14ac:dyDescent="0.2">
      <c r="B63" s="79"/>
      <c r="C63" s="84"/>
      <c r="D63" s="85"/>
      <c r="E63" s="85"/>
      <c r="F63" s="85"/>
      <c r="G63" s="85"/>
      <c r="H63" s="85"/>
      <c r="I63" s="85"/>
      <c r="J63" s="86"/>
      <c r="K63" s="63"/>
      <c r="L63" s="64"/>
      <c r="M63" s="64"/>
      <c r="N63" s="64"/>
      <c r="O63" s="64"/>
      <c r="P63" s="64"/>
      <c r="Q63" s="64"/>
      <c r="R63" s="64"/>
      <c r="S63" s="64"/>
      <c r="T63" s="65"/>
      <c r="U63" s="52">
        <f>(K63*1+L63*2+M63*3+N63*4+O63*5+P63*6+Q63*7)</f>
        <v>0</v>
      </c>
      <c r="V63" s="53">
        <f>U63-U65</f>
        <v>-449.8</v>
      </c>
      <c r="W63" s="54">
        <f t="shared" si="0"/>
        <v>-449.8</v>
      </c>
    </row>
    <row r="64" spans="2:24" s="25" customFormat="1" ht="15" customHeight="1" x14ac:dyDescent="0.15">
      <c r="B64" s="79"/>
      <c r="C64" s="84"/>
      <c r="D64" s="85"/>
      <c r="E64" s="85"/>
      <c r="F64" s="85"/>
      <c r="G64" s="85"/>
      <c r="H64" s="85"/>
      <c r="I64" s="85"/>
      <c r="J64" s="86"/>
      <c r="K64" s="66">
        <v>12.3</v>
      </c>
      <c r="L64" s="66">
        <v>8.6999999999999993</v>
      </c>
      <c r="M64" s="66">
        <v>12.4</v>
      </c>
      <c r="N64" s="66">
        <v>14.6</v>
      </c>
      <c r="O64" s="66">
        <v>12</v>
      </c>
      <c r="P64" s="66">
        <v>15</v>
      </c>
      <c r="Q64" s="66">
        <v>24.7</v>
      </c>
      <c r="R64" s="66"/>
      <c r="S64" s="66">
        <v>0.2</v>
      </c>
      <c r="T64" s="66">
        <v>0.1</v>
      </c>
      <c r="U64" s="55">
        <f>(K64*1+L64*2+M64*3+N64*4+O64*5+P64*6+Q64*7)</f>
        <v>448.20000000000005</v>
      </c>
      <c r="V64" s="53">
        <f>U64-U65</f>
        <v>-1.5999999999999659</v>
      </c>
      <c r="W64" s="54">
        <f t="shared" si="0"/>
        <v>-1.5999999999999659</v>
      </c>
      <c r="X64"/>
    </row>
    <row r="65" spans="2:24" ht="15" customHeight="1" thickBot="1" x14ac:dyDescent="0.2">
      <c r="B65" s="80"/>
      <c r="C65" s="87"/>
      <c r="D65" s="88"/>
      <c r="E65" s="88"/>
      <c r="F65" s="88"/>
      <c r="G65" s="88"/>
      <c r="H65" s="88"/>
      <c r="I65" s="88"/>
      <c r="J65" s="89"/>
      <c r="K65" s="67">
        <v>11</v>
      </c>
      <c r="L65" s="67">
        <v>8.8000000000000007</v>
      </c>
      <c r="M65" s="67">
        <v>12.9</v>
      </c>
      <c r="N65" s="67">
        <v>15</v>
      </c>
      <c r="O65" s="67">
        <v>13</v>
      </c>
      <c r="P65" s="67">
        <v>15.5</v>
      </c>
      <c r="Q65" s="67">
        <v>23.5</v>
      </c>
      <c r="R65" s="67"/>
      <c r="S65" s="67">
        <v>0.3</v>
      </c>
      <c r="T65" s="67">
        <v>0.1</v>
      </c>
      <c r="U65" s="56">
        <f>(K65*1+L65*2+M65*3+N65*4+O65*5+P65*6+Q65*7)</f>
        <v>449.8</v>
      </c>
      <c r="V65" s="57"/>
      <c r="W65" s="58">
        <f t="shared" si="0"/>
        <v>0</v>
      </c>
    </row>
    <row r="66" spans="2:24" ht="15" customHeight="1" x14ac:dyDescent="0.15">
      <c r="B66" s="78" t="s">
        <v>43</v>
      </c>
      <c r="C66" s="81" t="s">
        <v>44</v>
      </c>
      <c r="D66" s="82"/>
      <c r="E66" s="82"/>
      <c r="F66" s="82"/>
      <c r="G66" s="82"/>
      <c r="H66" s="82"/>
      <c r="I66" s="82"/>
      <c r="J66" s="83"/>
      <c r="K66" s="60"/>
      <c r="L66" s="61"/>
      <c r="M66" s="61"/>
      <c r="N66" s="61"/>
      <c r="O66" s="61"/>
      <c r="P66" s="61"/>
      <c r="Q66" s="61"/>
      <c r="R66" s="61"/>
      <c r="S66" s="61"/>
      <c r="T66" s="62"/>
      <c r="U66" s="49"/>
      <c r="V66" s="59"/>
      <c r="W66" s="51">
        <f t="shared" si="0"/>
        <v>0</v>
      </c>
    </row>
    <row r="67" spans="2:24" ht="15" customHeight="1" thickBot="1" x14ac:dyDescent="0.2">
      <c r="B67" s="79"/>
      <c r="C67" s="84"/>
      <c r="D67" s="85"/>
      <c r="E67" s="85"/>
      <c r="F67" s="85"/>
      <c r="G67" s="85"/>
      <c r="H67" s="85"/>
      <c r="I67" s="85"/>
      <c r="J67" s="86"/>
      <c r="K67" s="63"/>
      <c r="L67" s="64"/>
      <c r="M67" s="64"/>
      <c r="N67" s="64"/>
      <c r="O67" s="64"/>
      <c r="P67" s="64"/>
      <c r="Q67" s="64"/>
      <c r="R67" s="64"/>
      <c r="S67" s="64"/>
      <c r="T67" s="65"/>
      <c r="U67" s="52">
        <f>(K67*6+L67*5+M67*4+N67*3+O67*2+P67*1)</f>
        <v>0</v>
      </c>
      <c r="V67" s="53">
        <f>U67-U69</f>
        <v>-392.7</v>
      </c>
      <c r="W67" s="54">
        <f t="shared" si="0"/>
        <v>-392.7</v>
      </c>
    </row>
    <row r="68" spans="2:24" s="25" customFormat="1" ht="15" customHeight="1" x14ac:dyDescent="0.15">
      <c r="B68" s="79"/>
      <c r="C68" s="84"/>
      <c r="D68" s="85"/>
      <c r="E68" s="85"/>
      <c r="F68" s="85"/>
      <c r="G68" s="85"/>
      <c r="H68" s="85"/>
      <c r="I68" s="85"/>
      <c r="J68" s="86"/>
      <c r="K68" s="66">
        <v>6.4</v>
      </c>
      <c r="L68" s="66">
        <v>18.100000000000001</v>
      </c>
      <c r="M68" s="66">
        <v>34.299999999999997</v>
      </c>
      <c r="N68" s="66">
        <v>21</v>
      </c>
      <c r="O68" s="66">
        <v>12.8</v>
      </c>
      <c r="P68" s="66">
        <v>7.3</v>
      </c>
      <c r="Q68" s="66"/>
      <c r="R68" s="66"/>
      <c r="S68" s="66">
        <v>0</v>
      </c>
      <c r="T68" s="66">
        <v>0.1</v>
      </c>
      <c r="U68" s="55">
        <f>(K68*6+L68*5+M68*4+N68*3+O68*2+P68*1)</f>
        <v>362.00000000000006</v>
      </c>
      <c r="V68" s="53">
        <f>U68-U69</f>
        <v>-30.699999999999932</v>
      </c>
      <c r="W68" s="54">
        <f t="shared" si="0"/>
        <v>-30.699999999999932</v>
      </c>
      <c r="X68"/>
    </row>
    <row r="69" spans="2:24" ht="15" customHeight="1" thickBot="1" x14ac:dyDescent="0.2">
      <c r="B69" s="80"/>
      <c r="C69" s="87"/>
      <c r="D69" s="88"/>
      <c r="E69" s="88"/>
      <c r="F69" s="88"/>
      <c r="G69" s="88"/>
      <c r="H69" s="88"/>
      <c r="I69" s="88"/>
      <c r="J69" s="89"/>
      <c r="K69" s="67">
        <v>10.4</v>
      </c>
      <c r="L69" s="67">
        <v>24.7</v>
      </c>
      <c r="M69" s="67">
        <v>32.799999999999997</v>
      </c>
      <c r="N69" s="67">
        <v>17.3</v>
      </c>
      <c r="O69" s="67">
        <v>9</v>
      </c>
      <c r="P69" s="67">
        <v>5.7</v>
      </c>
      <c r="Q69" s="67"/>
      <c r="R69" s="67"/>
      <c r="S69" s="67">
        <v>0</v>
      </c>
      <c r="T69" s="67">
        <v>0.1</v>
      </c>
      <c r="U69" s="56">
        <f>(K69*6+L69*5+M69*4+N69*3+O69*2+P69*1)</f>
        <v>392.7</v>
      </c>
      <c r="V69" s="57"/>
      <c r="W69" s="58">
        <f t="shared" si="0"/>
        <v>0</v>
      </c>
    </row>
    <row r="70" spans="2:24" ht="15" customHeight="1" x14ac:dyDescent="0.15">
      <c r="B70" s="78" t="s">
        <v>45</v>
      </c>
      <c r="C70" s="81" t="s">
        <v>46</v>
      </c>
      <c r="D70" s="82"/>
      <c r="E70" s="82"/>
      <c r="F70" s="82"/>
      <c r="G70" s="82"/>
      <c r="H70" s="82"/>
      <c r="I70" s="82"/>
      <c r="J70" s="83"/>
      <c r="K70" s="60"/>
      <c r="L70" s="61"/>
      <c r="M70" s="61"/>
      <c r="N70" s="61"/>
      <c r="O70" s="61"/>
      <c r="P70" s="61"/>
      <c r="Q70" s="61"/>
      <c r="R70" s="61"/>
      <c r="S70" s="61"/>
      <c r="T70" s="62"/>
      <c r="U70" s="49"/>
      <c r="V70" s="59"/>
      <c r="W70" s="51">
        <f t="shared" si="0"/>
        <v>0</v>
      </c>
    </row>
    <row r="71" spans="2:24" ht="15" customHeight="1" thickBot="1" x14ac:dyDescent="0.2">
      <c r="B71" s="79"/>
      <c r="C71" s="84"/>
      <c r="D71" s="85"/>
      <c r="E71" s="85"/>
      <c r="F71" s="85"/>
      <c r="G71" s="85"/>
      <c r="H71" s="85"/>
      <c r="I71" s="85"/>
      <c r="J71" s="86"/>
      <c r="K71" s="63"/>
      <c r="L71" s="64"/>
      <c r="M71" s="64"/>
      <c r="N71" s="64"/>
      <c r="O71" s="64"/>
      <c r="P71" s="64"/>
      <c r="Q71" s="64"/>
      <c r="R71" s="64"/>
      <c r="S71" s="64"/>
      <c r="T71" s="65"/>
      <c r="U71" s="52">
        <f>(K71*6+L71*5+M71*4+N71*3+O71*2+P71*1)</f>
        <v>0</v>
      </c>
      <c r="V71" s="53">
        <f>U71-U73</f>
        <v>-318.3</v>
      </c>
      <c r="W71" s="54">
        <f t="shared" si="0"/>
        <v>-318.3</v>
      </c>
    </row>
    <row r="72" spans="2:24" s="25" customFormat="1" ht="15" customHeight="1" x14ac:dyDescent="0.15">
      <c r="B72" s="79"/>
      <c r="C72" s="84"/>
      <c r="D72" s="85"/>
      <c r="E72" s="85"/>
      <c r="F72" s="85"/>
      <c r="G72" s="85"/>
      <c r="H72" s="85"/>
      <c r="I72" s="85"/>
      <c r="J72" s="86"/>
      <c r="K72" s="66">
        <v>4.3</v>
      </c>
      <c r="L72" s="66">
        <v>8.1</v>
      </c>
      <c r="M72" s="66">
        <v>18.8</v>
      </c>
      <c r="N72" s="66">
        <v>27.9</v>
      </c>
      <c r="O72" s="66">
        <v>26.7</v>
      </c>
      <c r="P72" s="66">
        <v>14</v>
      </c>
      <c r="Q72" s="66"/>
      <c r="R72" s="66"/>
      <c r="S72" s="66">
        <v>0.1</v>
      </c>
      <c r="T72" s="66">
        <v>0.1</v>
      </c>
      <c r="U72" s="55">
        <f>(K72*6+L72*5+M72*4+N72*3+O72*2+P72*1)</f>
        <v>292.59999999999997</v>
      </c>
      <c r="V72" s="53">
        <f>U72-U73</f>
        <v>-25.700000000000045</v>
      </c>
      <c r="W72" s="54">
        <f t="shared" si="0"/>
        <v>-25.700000000000045</v>
      </c>
      <c r="X72"/>
    </row>
    <row r="73" spans="2:24" ht="15" customHeight="1" thickBot="1" x14ac:dyDescent="0.2">
      <c r="B73" s="79"/>
      <c r="C73" s="84"/>
      <c r="D73" s="85"/>
      <c r="E73" s="85"/>
      <c r="F73" s="85"/>
      <c r="G73" s="85"/>
      <c r="H73" s="85"/>
      <c r="I73" s="85"/>
      <c r="J73" s="86"/>
      <c r="K73" s="67">
        <v>5.2</v>
      </c>
      <c r="L73" s="67">
        <v>11.7</v>
      </c>
      <c r="M73" s="67">
        <v>23.4</v>
      </c>
      <c r="N73" s="67">
        <v>27.1</v>
      </c>
      <c r="O73" s="67">
        <v>21.2</v>
      </c>
      <c r="P73" s="67">
        <v>11.3</v>
      </c>
      <c r="Q73" s="67"/>
      <c r="R73" s="67"/>
      <c r="S73" s="67">
        <v>0</v>
      </c>
      <c r="T73" s="67">
        <v>0.1</v>
      </c>
      <c r="U73" s="56">
        <f>(K73*6+L73*5+M73*4+N73*3+O73*2+P73*1)</f>
        <v>318.3</v>
      </c>
      <c r="V73" s="57"/>
      <c r="W73" s="58">
        <f t="shared" si="0"/>
        <v>0</v>
      </c>
    </row>
    <row r="74" spans="2:24" ht="15" customHeight="1" x14ac:dyDescent="0.15">
      <c r="B74" s="78" t="s">
        <v>47</v>
      </c>
      <c r="C74" s="81" t="s">
        <v>48</v>
      </c>
      <c r="D74" s="82"/>
      <c r="E74" s="82"/>
      <c r="F74" s="82"/>
      <c r="G74" s="82"/>
      <c r="H74" s="82"/>
      <c r="I74" s="82"/>
      <c r="J74" s="83"/>
      <c r="K74" s="60"/>
      <c r="L74" s="61"/>
      <c r="M74" s="61"/>
      <c r="N74" s="61"/>
      <c r="O74" s="61"/>
      <c r="P74" s="61"/>
      <c r="Q74" s="61"/>
      <c r="R74" s="61"/>
      <c r="S74" s="61"/>
      <c r="T74" s="62"/>
      <c r="U74" s="49"/>
      <c r="V74" s="59"/>
      <c r="W74" s="51">
        <f t="shared" si="0"/>
        <v>0</v>
      </c>
    </row>
    <row r="75" spans="2:24" ht="15" customHeight="1" thickBot="1" x14ac:dyDescent="0.2">
      <c r="B75" s="79"/>
      <c r="C75" s="84"/>
      <c r="D75" s="85"/>
      <c r="E75" s="85"/>
      <c r="F75" s="85"/>
      <c r="G75" s="85"/>
      <c r="H75" s="85"/>
      <c r="I75" s="85"/>
      <c r="J75" s="86"/>
      <c r="K75" s="63"/>
      <c r="L75" s="64"/>
      <c r="M75" s="64"/>
      <c r="N75" s="64"/>
      <c r="O75" s="64"/>
      <c r="P75" s="64"/>
      <c r="Q75" s="64"/>
      <c r="R75" s="64"/>
      <c r="S75" s="64"/>
      <c r="T75" s="65"/>
      <c r="U75" s="52">
        <f>(K75*5+L75*4+M75*3+N75*1+O75*1)</f>
        <v>0</v>
      </c>
      <c r="V75" s="53">
        <f>U75-U77</f>
        <v>-330.1</v>
      </c>
      <c r="W75" s="54">
        <f t="shared" si="0"/>
        <v>-330.1</v>
      </c>
    </row>
    <row r="76" spans="2:24" s="25" customFormat="1" ht="15" customHeight="1" x14ac:dyDescent="0.15">
      <c r="B76" s="79"/>
      <c r="C76" s="84"/>
      <c r="D76" s="85"/>
      <c r="E76" s="85"/>
      <c r="F76" s="85"/>
      <c r="G76" s="85"/>
      <c r="H76" s="85"/>
      <c r="I76" s="85"/>
      <c r="J76" s="86"/>
      <c r="K76" s="66">
        <v>38.1</v>
      </c>
      <c r="L76" s="66">
        <v>17.600000000000001</v>
      </c>
      <c r="M76" s="66">
        <v>10.9</v>
      </c>
      <c r="N76" s="66">
        <v>26.7</v>
      </c>
      <c r="O76" s="66">
        <v>6.5</v>
      </c>
      <c r="P76" s="66"/>
      <c r="Q76" s="66"/>
      <c r="R76" s="66"/>
      <c r="S76" s="66">
        <v>0</v>
      </c>
      <c r="T76" s="66">
        <v>0.2</v>
      </c>
      <c r="U76" s="55">
        <f>(K76*5+L76*4+M76*3+N76*1+O76*1)</f>
        <v>326.79999999999995</v>
      </c>
      <c r="V76" s="53">
        <f>U76-U77</f>
        <v>-3.3000000000000682</v>
      </c>
      <c r="W76" s="54">
        <f t="shared" si="0"/>
        <v>-3.3000000000000682</v>
      </c>
      <c r="X76"/>
    </row>
    <row r="77" spans="2:24" ht="15" customHeight="1" thickBot="1" x14ac:dyDescent="0.2">
      <c r="B77" s="80"/>
      <c r="C77" s="87"/>
      <c r="D77" s="88"/>
      <c r="E77" s="88"/>
      <c r="F77" s="88"/>
      <c r="G77" s="88"/>
      <c r="H77" s="88"/>
      <c r="I77" s="88"/>
      <c r="J77" s="89"/>
      <c r="K77" s="67">
        <v>39.5</v>
      </c>
      <c r="L77" s="67">
        <v>18.3</v>
      </c>
      <c r="M77" s="67">
        <v>8.6999999999999993</v>
      </c>
      <c r="N77" s="67">
        <v>27.8</v>
      </c>
      <c r="O77" s="67">
        <v>5.5</v>
      </c>
      <c r="P77" s="67"/>
      <c r="Q77" s="67"/>
      <c r="R77" s="67"/>
      <c r="S77" s="67">
        <v>0</v>
      </c>
      <c r="T77" s="67">
        <v>0.1</v>
      </c>
      <c r="U77" s="56">
        <f>(K77*5+L77*4+M77*3+N77*1+O77*1)</f>
        <v>330.1</v>
      </c>
      <c r="V77" s="57"/>
      <c r="W77" s="58">
        <f t="shared" si="0"/>
        <v>0</v>
      </c>
    </row>
    <row r="78" spans="2:24" ht="15" customHeight="1" x14ac:dyDescent="0.15">
      <c r="B78" s="78" t="s">
        <v>49</v>
      </c>
      <c r="C78" s="81" t="s">
        <v>50</v>
      </c>
      <c r="D78" s="82"/>
      <c r="E78" s="82"/>
      <c r="F78" s="82"/>
      <c r="G78" s="82"/>
      <c r="H78" s="82"/>
      <c r="I78" s="82"/>
      <c r="J78" s="83"/>
      <c r="K78" s="60"/>
      <c r="L78" s="61"/>
      <c r="M78" s="61"/>
      <c r="N78" s="61"/>
      <c r="O78" s="61"/>
      <c r="P78" s="61"/>
      <c r="Q78" s="61"/>
      <c r="R78" s="61"/>
      <c r="S78" s="61"/>
      <c r="T78" s="62"/>
      <c r="U78" s="49"/>
      <c r="V78" s="59"/>
      <c r="W78" s="51">
        <f t="shared" ref="W78:W141" si="2">V78</f>
        <v>0</v>
      </c>
    </row>
    <row r="79" spans="2:24" ht="15" customHeight="1" thickBot="1" x14ac:dyDescent="0.2">
      <c r="B79" s="79"/>
      <c r="C79" s="84"/>
      <c r="D79" s="85"/>
      <c r="E79" s="85"/>
      <c r="F79" s="85"/>
      <c r="G79" s="85"/>
      <c r="H79" s="85"/>
      <c r="I79" s="85"/>
      <c r="J79" s="86"/>
      <c r="K79" s="63"/>
      <c r="L79" s="64"/>
      <c r="M79" s="64"/>
      <c r="N79" s="64"/>
      <c r="O79" s="64"/>
      <c r="P79" s="64"/>
      <c r="Q79" s="64"/>
      <c r="R79" s="64"/>
      <c r="S79" s="64"/>
      <c r="T79" s="65"/>
      <c r="U79" s="52">
        <f>(K79*6+L79*5+M79*4+N79*3+O79*2+P79*1)</f>
        <v>0</v>
      </c>
      <c r="V79" s="53">
        <f>U79-U81</f>
        <v>-272.2</v>
      </c>
      <c r="W79" s="54">
        <f t="shared" si="2"/>
        <v>-272.2</v>
      </c>
    </row>
    <row r="80" spans="2:24" s="25" customFormat="1" ht="15" customHeight="1" x14ac:dyDescent="0.15">
      <c r="B80" s="79"/>
      <c r="C80" s="84"/>
      <c r="D80" s="85"/>
      <c r="E80" s="85"/>
      <c r="F80" s="85"/>
      <c r="G80" s="85"/>
      <c r="H80" s="85"/>
      <c r="I80" s="85"/>
      <c r="J80" s="86"/>
      <c r="K80" s="66">
        <v>7.5</v>
      </c>
      <c r="L80" s="66">
        <v>9.1999999999999993</v>
      </c>
      <c r="M80" s="66">
        <v>15.3</v>
      </c>
      <c r="N80" s="66">
        <v>20.7</v>
      </c>
      <c r="O80" s="66">
        <v>14.3</v>
      </c>
      <c r="P80" s="66">
        <v>32.9</v>
      </c>
      <c r="Q80" s="66"/>
      <c r="R80" s="66"/>
      <c r="S80" s="66">
        <v>0</v>
      </c>
      <c r="T80" s="66">
        <v>0.1</v>
      </c>
      <c r="U80" s="55">
        <f>(K80*6+L80*5+M80*4+N80*3+O80*2+P80*1)</f>
        <v>275.79999999999995</v>
      </c>
      <c r="V80" s="53">
        <f>U80-U81</f>
        <v>3.5999999999999659</v>
      </c>
      <c r="W80" s="54">
        <f t="shared" si="2"/>
        <v>3.5999999999999659</v>
      </c>
      <c r="X80"/>
    </row>
    <row r="81" spans="2:24" ht="15" customHeight="1" thickBot="1" x14ac:dyDescent="0.2">
      <c r="B81" s="80"/>
      <c r="C81" s="87"/>
      <c r="D81" s="88"/>
      <c r="E81" s="88"/>
      <c r="F81" s="88"/>
      <c r="G81" s="88"/>
      <c r="H81" s="88"/>
      <c r="I81" s="88"/>
      <c r="J81" s="89"/>
      <c r="K81" s="67">
        <v>6.7</v>
      </c>
      <c r="L81" s="67">
        <v>8.9</v>
      </c>
      <c r="M81" s="67">
        <v>15.8</v>
      </c>
      <c r="N81" s="67">
        <v>21.6</v>
      </c>
      <c r="O81" s="67">
        <v>12.6</v>
      </c>
      <c r="P81" s="67">
        <v>34.299999999999997</v>
      </c>
      <c r="Q81" s="67"/>
      <c r="R81" s="67"/>
      <c r="S81" s="67">
        <v>0</v>
      </c>
      <c r="T81" s="67">
        <v>0.1</v>
      </c>
      <c r="U81" s="56">
        <f>(K81*6+L81*5+M81*4+N81*3+O81*2+P81*1)</f>
        <v>272.2</v>
      </c>
      <c r="V81" s="57"/>
      <c r="W81" s="58">
        <f t="shared" si="2"/>
        <v>0</v>
      </c>
    </row>
    <row r="82" spans="2:24" ht="15" customHeight="1" x14ac:dyDescent="0.15">
      <c r="B82" s="78" t="s">
        <v>51</v>
      </c>
      <c r="C82" s="81" t="s">
        <v>52</v>
      </c>
      <c r="D82" s="82"/>
      <c r="E82" s="82"/>
      <c r="F82" s="82"/>
      <c r="G82" s="82"/>
      <c r="H82" s="82"/>
      <c r="I82" s="82"/>
      <c r="J82" s="83"/>
      <c r="K82" s="60"/>
      <c r="L82" s="61"/>
      <c r="M82" s="61"/>
      <c r="N82" s="61"/>
      <c r="O82" s="61"/>
      <c r="P82" s="61"/>
      <c r="Q82" s="61"/>
      <c r="R82" s="61"/>
      <c r="S82" s="61"/>
      <c r="T82" s="62"/>
      <c r="U82" s="49"/>
      <c r="V82" s="59"/>
      <c r="W82" s="51">
        <f t="shared" si="2"/>
        <v>0</v>
      </c>
    </row>
    <row r="83" spans="2:24" ht="15" customHeight="1" thickBot="1" x14ac:dyDescent="0.2">
      <c r="B83" s="79"/>
      <c r="C83" s="84"/>
      <c r="D83" s="85"/>
      <c r="E83" s="85"/>
      <c r="F83" s="85"/>
      <c r="G83" s="85"/>
      <c r="H83" s="85"/>
      <c r="I83" s="85"/>
      <c r="J83" s="86"/>
      <c r="K83" s="63"/>
      <c r="L83" s="64"/>
      <c r="M83" s="64"/>
      <c r="N83" s="64"/>
      <c r="O83" s="64"/>
      <c r="P83" s="64"/>
      <c r="Q83" s="64"/>
      <c r="R83" s="64"/>
      <c r="S83" s="64"/>
      <c r="T83" s="65"/>
      <c r="U83" s="52">
        <f>(K83*5+L83*4+M83*3+N83*1+O83*1)</f>
        <v>0</v>
      </c>
      <c r="V83" s="53">
        <f>U83-U85</f>
        <v>-147.9</v>
      </c>
      <c r="W83" s="54">
        <f t="shared" si="2"/>
        <v>-147.9</v>
      </c>
    </row>
    <row r="84" spans="2:24" s="25" customFormat="1" ht="15" customHeight="1" x14ac:dyDescent="0.15">
      <c r="B84" s="79"/>
      <c r="C84" s="84"/>
      <c r="D84" s="85"/>
      <c r="E84" s="85"/>
      <c r="F84" s="85"/>
      <c r="G84" s="85"/>
      <c r="H84" s="85"/>
      <c r="I84" s="85"/>
      <c r="J84" s="86"/>
      <c r="K84" s="66">
        <v>3.5</v>
      </c>
      <c r="L84" s="66">
        <v>8.6</v>
      </c>
      <c r="M84" s="66">
        <v>13.2</v>
      </c>
      <c r="N84" s="66">
        <v>21.9</v>
      </c>
      <c r="O84" s="66">
        <v>52.6</v>
      </c>
      <c r="P84" s="66"/>
      <c r="Q84" s="66"/>
      <c r="R84" s="66"/>
      <c r="S84" s="66">
        <v>0</v>
      </c>
      <c r="T84" s="66">
        <v>0.2</v>
      </c>
      <c r="U84" s="55">
        <f>(K84*5+L84*4+M84*3+N84*1+O84*1)</f>
        <v>166</v>
      </c>
      <c r="V84" s="53">
        <f>U84-U85</f>
        <v>18.099999999999994</v>
      </c>
      <c r="W84" s="54">
        <f t="shared" si="2"/>
        <v>18.099999999999994</v>
      </c>
      <c r="X84"/>
    </row>
    <row r="85" spans="2:24" ht="15" customHeight="1" thickBot="1" x14ac:dyDescent="0.2">
      <c r="B85" s="80"/>
      <c r="C85" s="87"/>
      <c r="D85" s="88"/>
      <c r="E85" s="88"/>
      <c r="F85" s="88"/>
      <c r="G85" s="88"/>
      <c r="H85" s="88"/>
      <c r="I85" s="88"/>
      <c r="J85" s="89"/>
      <c r="K85" s="67">
        <v>2.2000000000000002</v>
      </c>
      <c r="L85" s="67">
        <v>5.8</v>
      </c>
      <c r="M85" s="67">
        <v>10.9</v>
      </c>
      <c r="N85" s="67">
        <v>22.8</v>
      </c>
      <c r="O85" s="67">
        <v>58.2</v>
      </c>
      <c r="P85" s="67"/>
      <c r="Q85" s="67"/>
      <c r="R85" s="67"/>
      <c r="S85" s="67">
        <v>0</v>
      </c>
      <c r="T85" s="67">
        <v>0.2</v>
      </c>
      <c r="U85" s="56">
        <f>(K85*5+L85*4+M85*3+N85*1+O85*1)</f>
        <v>147.9</v>
      </c>
      <c r="V85" s="57"/>
      <c r="W85" s="58">
        <f t="shared" si="2"/>
        <v>0</v>
      </c>
    </row>
    <row r="86" spans="2:24" ht="15" customHeight="1" x14ac:dyDescent="0.15">
      <c r="B86" s="78" t="s">
        <v>53</v>
      </c>
      <c r="C86" s="81" t="s">
        <v>54</v>
      </c>
      <c r="D86" s="82"/>
      <c r="E86" s="82"/>
      <c r="F86" s="82"/>
      <c r="G86" s="82"/>
      <c r="H86" s="82"/>
      <c r="I86" s="82"/>
      <c r="J86" s="83"/>
      <c r="K86" s="60"/>
      <c r="L86" s="61"/>
      <c r="M86" s="61"/>
      <c r="N86" s="61"/>
      <c r="O86" s="61"/>
      <c r="P86" s="61"/>
      <c r="Q86" s="61"/>
      <c r="R86" s="61"/>
      <c r="S86" s="61"/>
      <c r="T86" s="62"/>
      <c r="U86" s="49"/>
      <c r="V86" s="59"/>
      <c r="W86" s="51">
        <f t="shared" si="2"/>
        <v>0</v>
      </c>
    </row>
    <row r="87" spans="2:24" ht="15" customHeight="1" thickBot="1" x14ac:dyDescent="0.2">
      <c r="B87" s="79"/>
      <c r="C87" s="84"/>
      <c r="D87" s="85"/>
      <c r="E87" s="85"/>
      <c r="F87" s="85"/>
      <c r="G87" s="85"/>
      <c r="H87" s="85"/>
      <c r="I87" s="85"/>
      <c r="J87" s="86"/>
      <c r="K87" s="63"/>
      <c r="L87" s="64"/>
      <c r="M87" s="64"/>
      <c r="N87" s="64"/>
      <c r="O87" s="64"/>
      <c r="P87" s="64"/>
      <c r="Q87" s="64"/>
      <c r="R87" s="64"/>
      <c r="S87" s="64"/>
      <c r="T87" s="65"/>
      <c r="U87" s="52">
        <f>(K87*4+L87*3+M87*2+N87*1)</f>
        <v>0</v>
      </c>
      <c r="V87" s="53">
        <f>U87-U89</f>
        <v>-307.89999999999998</v>
      </c>
      <c r="W87" s="54">
        <f t="shared" si="2"/>
        <v>-307.89999999999998</v>
      </c>
    </row>
    <row r="88" spans="2:24" s="25" customFormat="1" ht="15" customHeight="1" x14ac:dyDescent="0.15">
      <c r="B88" s="79"/>
      <c r="C88" s="84"/>
      <c r="D88" s="85"/>
      <c r="E88" s="85"/>
      <c r="F88" s="85"/>
      <c r="G88" s="85"/>
      <c r="H88" s="85"/>
      <c r="I88" s="85"/>
      <c r="J88" s="86"/>
      <c r="K88" s="66">
        <v>43.1</v>
      </c>
      <c r="L88" s="66">
        <v>30.4</v>
      </c>
      <c r="M88" s="66">
        <v>20.399999999999999</v>
      </c>
      <c r="N88" s="66">
        <v>6</v>
      </c>
      <c r="O88" s="66"/>
      <c r="P88" s="66"/>
      <c r="Q88" s="66"/>
      <c r="R88" s="66"/>
      <c r="S88" s="66">
        <v>0</v>
      </c>
      <c r="T88" s="66">
        <v>0.1</v>
      </c>
      <c r="U88" s="55">
        <f>(K88*4+L88*3+M88*2+N88*1)</f>
        <v>310.40000000000003</v>
      </c>
      <c r="V88" s="53">
        <f>U88-U89</f>
        <v>2.5000000000000568</v>
      </c>
      <c r="W88" s="54">
        <f t="shared" si="2"/>
        <v>2.5000000000000568</v>
      </c>
      <c r="X88"/>
    </row>
    <row r="89" spans="2:24" ht="15" customHeight="1" thickBot="1" x14ac:dyDescent="0.2">
      <c r="B89" s="80"/>
      <c r="C89" s="87"/>
      <c r="D89" s="88"/>
      <c r="E89" s="88"/>
      <c r="F89" s="88"/>
      <c r="G89" s="88"/>
      <c r="H89" s="88"/>
      <c r="I89" s="88"/>
      <c r="J89" s="89"/>
      <c r="K89" s="67">
        <v>41.9</v>
      </c>
      <c r="L89" s="67">
        <v>30.7</v>
      </c>
      <c r="M89" s="67">
        <v>20.9</v>
      </c>
      <c r="N89" s="67">
        <v>6.4</v>
      </c>
      <c r="O89" s="67"/>
      <c r="P89" s="67"/>
      <c r="Q89" s="67"/>
      <c r="R89" s="67"/>
      <c r="S89" s="67">
        <v>0</v>
      </c>
      <c r="T89" s="67">
        <v>0.1</v>
      </c>
      <c r="U89" s="56">
        <f>(K89*4+L89*3+M89*2+N89*1)</f>
        <v>307.89999999999998</v>
      </c>
      <c r="V89" s="57"/>
      <c r="W89" s="58">
        <f t="shared" si="2"/>
        <v>0</v>
      </c>
    </row>
    <row r="90" spans="2:24" ht="15" customHeight="1" x14ac:dyDescent="0.15">
      <c r="B90" s="78" t="s">
        <v>55</v>
      </c>
      <c r="C90" s="81" t="s">
        <v>56</v>
      </c>
      <c r="D90" s="82"/>
      <c r="E90" s="82"/>
      <c r="F90" s="82"/>
      <c r="G90" s="82"/>
      <c r="H90" s="82"/>
      <c r="I90" s="82"/>
      <c r="J90" s="83"/>
      <c r="K90" s="60"/>
      <c r="L90" s="61"/>
      <c r="M90" s="61"/>
      <c r="N90" s="61"/>
      <c r="O90" s="61"/>
      <c r="P90" s="61"/>
      <c r="Q90" s="61"/>
      <c r="R90" s="61"/>
      <c r="S90" s="61"/>
      <c r="T90" s="62"/>
      <c r="U90" s="49"/>
      <c r="V90" s="59"/>
      <c r="W90" s="51">
        <f t="shared" si="2"/>
        <v>0</v>
      </c>
    </row>
    <row r="91" spans="2:24" ht="15" customHeight="1" thickBot="1" x14ac:dyDescent="0.2">
      <c r="B91" s="79"/>
      <c r="C91" s="84"/>
      <c r="D91" s="85"/>
      <c r="E91" s="85"/>
      <c r="F91" s="85"/>
      <c r="G91" s="85"/>
      <c r="H91" s="85"/>
      <c r="I91" s="85"/>
      <c r="J91" s="86"/>
      <c r="K91" s="63"/>
      <c r="L91" s="64"/>
      <c r="M91" s="64"/>
      <c r="N91" s="64"/>
      <c r="O91" s="64"/>
      <c r="P91" s="64"/>
      <c r="Q91" s="64"/>
      <c r="R91" s="64"/>
      <c r="S91" s="64"/>
      <c r="T91" s="65"/>
      <c r="U91" s="52">
        <f>(K91*4+L91*3+M91*2+N91*1)</f>
        <v>0</v>
      </c>
      <c r="V91" s="53">
        <f>U91-U93</f>
        <v>-328.4</v>
      </c>
      <c r="W91" s="54">
        <f t="shared" si="2"/>
        <v>-328.4</v>
      </c>
    </row>
    <row r="92" spans="2:24" s="25" customFormat="1" ht="15" customHeight="1" x14ac:dyDescent="0.15">
      <c r="B92" s="79"/>
      <c r="C92" s="84"/>
      <c r="D92" s="85"/>
      <c r="E92" s="85"/>
      <c r="F92" s="85"/>
      <c r="G92" s="85"/>
      <c r="H92" s="85"/>
      <c r="I92" s="85"/>
      <c r="J92" s="86"/>
      <c r="K92" s="66">
        <v>50.3</v>
      </c>
      <c r="L92" s="66">
        <v>32.6</v>
      </c>
      <c r="M92" s="66">
        <v>12.2</v>
      </c>
      <c r="N92" s="66">
        <v>4.3</v>
      </c>
      <c r="O92" s="66"/>
      <c r="P92" s="66"/>
      <c r="Q92" s="66"/>
      <c r="R92" s="66"/>
      <c r="S92" s="66">
        <v>0</v>
      </c>
      <c r="T92" s="66">
        <v>0.5</v>
      </c>
      <c r="U92" s="55">
        <f>(K92*4+L92*3+M92*2+N92*1)</f>
        <v>327.7</v>
      </c>
      <c r="V92" s="53">
        <f>U92-U93</f>
        <v>-0.69999999999998863</v>
      </c>
      <c r="W92" s="54">
        <f t="shared" si="2"/>
        <v>-0.69999999999998863</v>
      </c>
      <c r="X92"/>
    </row>
    <row r="93" spans="2:24" ht="15" customHeight="1" thickBot="1" x14ac:dyDescent="0.2">
      <c r="B93" s="90"/>
      <c r="C93" s="91"/>
      <c r="D93" s="92"/>
      <c r="E93" s="92"/>
      <c r="F93" s="92"/>
      <c r="G93" s="92"/>
      <c r="H93" s="92"/>
      <c r="I93" s="92"/>
      <c r="J93" s="93"/>
      <c r="K93" s="67">
        <v>49.9</v>
      </c>
      <c r="L93" s="67">
        <v>33.200000000000003</v>
      </c>
      <c r="M93" s="67">
        <v>12.6</v>
      </c>
      <c r="N93" s="67">
        <v>4</v>
      </c>
      <c r="O93" s="67"/>
      <c r="P93" s="67"/>
      <c r="Q93" s="67"/>
      <c r="R93" s="67"/>
      <c r="S93" s="67">
        <v>0</v>
      </c>
      <c r="T93" s="67">
        <v>0.4</v>
      </c>
      <c r="U93" s="56">
        <f>(K93*4+L93*3+M93*2+N93*1)</f>
        <v>328.4</v>
      </c>
      <c r="V93" s="57"/>
      <c r="W93" s="58">
        <f t="shared" si="2"/>
        <v>0</v>
      </c>
    </row>
    <row r="94" spans="2:24" ht="15" customHeight="1" x14ac:dyDescent="0.15">
      <c r="B94" s="94" t="s">
        <v>57</v>
      </c>
      <c r="C94" s="95" t="s">
        <v>58</v>
      </c>
      <c r="D94" s="96"/>
      <c r="E94" s="96"/>
      <c r="F94" s="96"/>
      <c r="G94" s="96"/>
      <c r="H94" s="96"/>
      <c r="I94" s="96"/>
      <c r="J94" s="97"/>
      <c r="K94" s="60"/>
      <c r="L94" s="61"/>
      <c r="M94" s="61"/>
      <c r="N94" s="61"/>
      <c r="O94" s="61"/>
      <c r="P94" s="61"/>
      <c r="Q94" s="61"/>
      <c r="R94" s="61"/>
      <c r="S94" s="61"/>
      <c r="T94" s="62"/>
      <c r="U94" s="49"/>
      <c r="V94" s="59"/>
      <c r="W94" s="51">
        <f t="shared" si="2"/>
        <v>0</v>
      </c>
    </row>
    <row r="95" spans="2:24" ht="15" customHeight="1" thickBot="1" x14ac:dyDescent="0.2">
      <c r="B95" s="79"/>
      <c r="C95" s="84"/>
      <c r="D95" s="85"/>
      <c r="E95" s="85"/>
      <c r="F95" s="85"/>
      <c r="G95" s="85"/>
      <c r="H95" s="85"/>
      <c r="I95" s="85"/>
      <c r="J95" s="86"/>
      <c r="K95" s="63"/>
      <c r="L95" s="64"/>
      <c r="M95" s="64"/>
      <c r="N95" s="64"/>
      <c r="O95" s="64"/>
      <c r="P95" s="64"/>
      <c r="Q95" s="64"/>
      <c r="R95" s="64"/>
      <c r="S95" s="64"/>
      <c r="T95" s="65"/>
      <c r="U95" s="52">
        <f>(K95*4+L95*3+M95*2+N95*1)</f>
        <v>0</v>
      </c>
      <c r="V95" s="53">
        <f>U95-U97</f>
        <v>-245.70000000000002</v>
      </c>
      <c r="W95" s="54">
        <f t="shared" si="2"/>
        <v>-245.70000000000002</v>
      </c>
    </row>
    <row r="96" spans="2:24" s="25" customFormat="1" ht="15" customHeight="1" x14ac:dyDescent="0.15">
      <c r="B96" s="79"/>
      <c r="C96" s="84"/>
      <c r="D96" s="85"/>
      <c r="E96" s="85"/>
      <c r="F96" s="85"/>
      <c r="G96" s="85"/>
      <c r="H96" s="85"/>
      <c r="I96" s="85"/>
      <c r="J96" s="86"/>
      <c r="K96" s="66">
        <v>16</v>
      </c>
      <c r="L96" s="66">
        <v>29.2</v>
      </c>
      <c r="M96" s="66">
        <v>36.5</v>
      </c>
      <c r="N96" s="66">
        <v>18.2</v>
      </c>
      <c r="O96" s="66"/>
      <c r="P96" s="66"/>
      <c r="Q96" s="66"/>
      <c r="R96" s="66"/>
      <c r="S96" s="66">
        <v>0</v>
      </c>
      <c r="T96" s="66">
        <v>0.1</v>
      </c>
      <c r="U96" s="55">
        <f>(K96*4+L96*3+M96*2+N96*1)</f>
        <v>242.79999999999998</v>
      </c>
      <c r="V96" s="53">
        <f>U96-U97</f>
        <v>-2.9000000000000341</v>
      </c>
      <c r="W96" s="54">
        <f t="shared" si="2"/>
        <v>-2.9000000000000341</v>
      </c>
      <c r="X96"/>
    </row>
    <row r="97" spans="2:24" ht="15" customHeight="1" thickBot="1" x14ac:dyDescent="0.2">
      <c r="B97" s="80"/>
      <c r="C97" s="87"/>
      <c r="D97" s="88"/>
      <c r="E97" s="88"/>
      <c r="F97" s="88"/>
      <c r="G97" s="88"/>
      <c r="H97" s="88"/>
      <c r="I97" s="88"/>
      <c r="J97" s="89"/>
      <c r="K97" s="67">
        <v>15.2</v>
      </c>
      <c r="L97" s="67">
        <v>31.4</v>
      </c>
      <c r="M97" s="67">
        <v>37.4</v>
      </c>
      <c r="N97" s="67">
        <v>15.9</v>
      </c>
      <c r="O97" s="67"/>
      <c r="P97" s="67"/>
      <c r="Q97" s="67"/>
      <c r="R97" s="67"/>
      <c r="S97" s="67">
        <v>0</v>
      </c>
      <c r="T97" s="67">
        <v>0.1</v>
      </c>
      <c r="U97" s="56">
        <f>(K97*4+L97*3+M97*2+N97*1)</f>
        <v>245.70000000000002</v>
      </c>
      <c r="V97" s="57"/>
      <c r="W97" s="58">
        <f t="shared" si="2"/>
        <v>0</v>
      </c>
    </row>
    <row r="98" spans="2:24" ht="15" customHeight="1" x14ac:dyDescent="0.15">
      <c r="B98" s="78" t="s">
        <v>59</v>
      </c>
      <c r="C98" s="81" t="s">
        <v>60</v>
      </c>
      <c r="D98" s="82"/>
      <c r="E98" s="82"/>
      <c r="F98" s="82"/>
      <c r="G98" s="82"/>
      <c r="H98" s="82"/>
      <c r="I98" s="82"/>
      <c r="J98" s="83"/>
      <c r="K98" s="60"/>
      <c r="L98" s="61"/>
      <c r="M98" s="61"/>
      <c r="N98" s="61"/>
      <c r="O98" s="61"/>
      <c r="P98" s="61"/>
      <c r="Q98" s="61"/>
      <c r="R98" s="61"/>
      <c r="S98" s="61"/>
      <c r="T98" s="62"/>
      <c r="U98" s="49"/>
      <c r="V98" s="59"/>
      <c r="W98" s="51">
        <f t="shared" si="2"/>
        <v>0</v>
      </c>
    </row>
    <row r="99" spans="2:24" ht="15" customHeight="1" thickBot="1" x14ac:dyDescent="0.2">
      <c r="B99" s="79"/>
      <c r="C99" s="84"/>
      <c r="D99" s="85"/>
      <c r="E99" s="85"/>
      <c r="F99" s="85"/>
      <c r="G99" s="85"/>
      <c r="H99" s="85"/>
      <c r="I99" s="85"/>
      <c r="J99" s="86"/>
      <c r="K99" s="63"/>
      <c r="L99" s="64"/>
      <c r="M99" s="64"/>
      <c r="N99" s="64"/>
      <c r="O99" s="64"/>
      <c r="P99" s="64"/>
      <c r="Q99" s="64"/>
      <c r="R99" s="64"/>
      <c r="S99" s="64"/>
      <c r="T99" s="65"/>
      <c r="U99" s="52">
        <f>(K99*4+L99*3+M99*2+N99*1)</f>
        <v>0</v>
      </c>
      <c r="V99" s="53">
        <f>U99-U101</f>
        <v>-348.7</v>
      </c>
      <c r="W99" s="54">
        <f t="shared" si="2"/>
        <v>-348.7</v>
      </c>
    </row>
    <row r="100" spans="2:24" s="25" customFormat="1" ht="15" customHeight="1" x14ac:dyDescent="0.15">
      <c r="B100" s="79"/>
      <c r="C100" s="84"/>
      <c r="D100" s="85"/>
      <c r="E100" s="85"/>
      <c r="F100" s="85"/>
      <c r="G100" s="85"/>
      <c r="H100" s="85"/>
      <c r="I100" s="85"/>
      <c r="J100" s="86"/>
      <c r="K100" s="66">
        <v>63.5</v>
      </c>
      <c r="L100" s="66">
        <v>24.6</v>
      </c>
      <c r="M100" s="66">
        <v>8.8000000000000007</v>
      </c>
      <c r="N100" s="66">
        <v>2.8</v>
      </c>
      <c r="O100" s="66"/>
      <c r="P100" s="66"/>
      <c r="Q100" s="66"/>
      <c r="R100" s="66"/>
      <c r="S100" s="66">
        <v>0.1</v>
      </c>
      <c r="T100" s="66">
        <v>0.1</v>
      </c>
      <c r="U100" s="55">
        <f>(K100*4+L100*3+M100*2+N100*1)</f>
        <v>348.20000000000005</v>
      </c>
      <c r="V100" s="53">
        <f>U100-U101</f>
        <v>-0.49999999999994316</v>
      </c>
      <c r="W100" s="54">
        <f t="shared" si="2"/>
        <v>-0.49999999999994316</v>
      </c>
      <c r="X100"/>
    </row>
    <row r="101" spans="2:24" ht="15" customHeight="1" thickBot="1" x14ac:dyDescent="0.2">
      <c r="B101" s="80"/>
      <c r="C101" s="87"/>
      <c r="D101" s="88"/>
      <c r="E101" s="88"/>
      <c r="F101" s="88"/>
      <c r="G101" s="88"/>
      <c r="H101" s="88"/>
      <c r="I101" s="88"/>
      <c r="J101" s="89"/>
      <c r="K101" s="67">
        <v>63.7</v>
      </c>
      <c r="L101" s="67">
        <v>24.5</v>
      </c>
      <c r="M101" s="67">
        <v>8.6999999999999993</v>
      </c>
      <c r="N101" s="67">
        <v>3</v>
      </c>
      <c r="O101" s="67"/>
      <c r="P101" s="67"/>
      <c r="Q101" s="67"/>
      <c r="R101" s="67"/>
      <c r="S101" s="67">
        <v>0.1</v>
      </c>
      <c r="T101" s="67">
        <v>0.1</v>
      </c>
      <c r="U101" s="56">
        <f>(K101*4+L101*3+M101*2+N101*1)</f>
        <v>348.7</v>
      </c>
      <c r="V101" s="57"/>
      <c r="W101" s="58">
        <f t="shared" si="2"/>
        <v>0</v>
      </c>
    </row>
    <row r="102" spans="2:24" ht="15" customHeight="1" x14ac:dyDescent="0.15">
      <c r="B102" s="78" t="s">
        <v>61</v>
      </c>
      <c r="C102" s="81" t="s">
        <v>62</v>
      </c>
      <c r="D102" s="82"/>
      <c r="E102" s="82"/>
      <c r="F102" s="82"/>
      <c r="G102" s="82"/>
      <c r="H102" s="82"/>
      <c r="I102" s="82"/>
      <c r="J102" s="83"/>
      <c r="K102" s="60"/>
      <c r="L102" s="61"/>
      <c r="M102" s="61"/>
      <c r="N102" s="61"/>
      <c r="O102" s="61"/>
      <c r="P102" s="61"/>
      <c r="Q102" s="61"/>
      <c r="R102" s="61"/>
      <c r="S102" s="61"/>
      <c r="T102" s="62"/>
      <c r="U102" s="49"/>
      <c r="V102" s="59"/>
      <c r="W102" s="51">
        <f t="shared" si="2"/>
        <v>0</v>
      </c>
    </row>
    <row r="103" spans="2:24" ht="15" customHeight="1" thickBot="1" x14ac:dyDescent="0.2">
      <c r="B103" s="79"/>
      <c r="C103" s="84"/>
      <c r="D103" s="85"/>
      <c r="E103" s="85"/>
      <c r="F103" s="85"/>
      <c r="G103" s="85"/>
      <c r="H103" s="85"/>
      <c r="I103" s="85"/>
      <c r="J103" s="86"/>
      <c r="K103" s="63"/>
      <c r="L103" s="64"/>
      <c r="M103" s="64"/>
      <c r="N103" s="64"/>
      <c r="O103" s="64"/>
      <c r="P103" s="64"/>
      <c r="Q103" s="64"/>
      <c r="R103" s="64"/>
      <c r="S103" s="64"/>
      <c r="T103" s="65"/>
      <c r="U103" s="52">
        <f>(K103*4+L103*3+M103*2+N103*1)</f>
        <v>0</v>
      </c>
      <c r="V103" s="53">
        <f>U103-U105</f>
        <v>-216.8</v>
      </c>
      <c r="W103" s="54">
        <f t="shared" si="2"/>
        <v>-216.8</v>
      </c>
    </row>
    <row r="104" spans="2:24" s="25" customFormat="1" ht="15" customHeight="1" x14ac:dyDescent="0.15">
      <c r="B104" s="79"/>
      <c r="C104" s="84"/>
      <c r="D104" s="85"/>
      <c r="E104" s="85"/>
      <c r="F104" s="85"/>
      <c r="G104" s="85"/>
      <c r="H104" s="85"/>
      <c r="I104" s="85"/>
      <c r="J104" s="86"/>
      <c r="K104" s="66">
        <v>9.8000000000000007</v>
      </c>
      <c r="L104" s="66">
        <v>21.9</v>
      </c>
      <c r="M104" s="66">
        <v>36.9</v>
      </c>
      <c r="N104" s="66">
        <v>31.1</v>
      </c>
      <c r="O104" s="66"/>
      <c r="P104" s="66"/>
      <c r="Q104" s="66"/>
      <c r="R104" s="66"/>
      <c r="S104" s="66">
        <v>0</v>
      </c>
      <c r="T104" s="66">
        <v>0.2</v>
      </c>
      <c r="U104" s="55">
        <f>(K104*4+L104*3+M104*2+N104*1)</f>
        <v>209.79999999999998</v>
      </c>
      <c r="V104" s="53">
        <f>U104-U105</f>
        <v>-7.0000000000000284</v>
      </c>
      <c r="W104" s="54">
        <f t="shared" si="2"/>
        <v>-7.0000000000000284</v>
      </c>
      <c r="X104"/>
    </row>
    <row r="105" spans="2:24" ht="15" customHeight="1" thickBot="1" x14ac:dyDescent="0.2">
      <c r="B105" s="80"/>
      <c r="C105" s="87"/>
      <c r="D105" s="88"/>
      <c r="E105" s="88"/>
      <c r="F105" s="88"/>
      <c r="G105" s="88"/>
      <c r="H105" s="88"/>
      <c r="I105" s="88"/>
      <c r="J105" s="89"/>
      <c r="K105" s="67">
        <v>11</v>
      </c>
      <c r="L105" s="67">
        <v>23.2</v>
      </c>
      <c r="M105" s="67">
        <v>37.6</v>
      </c>
      <c r="N105" s="67">
        <v>28</v>
      </c>
      <c r="O105" s="67"/>
      <c r="P105" s="67"/>
      <c r="Q105" s="67"/>
      <c r="R105" s="67"/>
      <c r="S105" s="67">
        <v>0</v>
      </c>
      <c r="T105" s="67">
        <v>0.2</v>
      </c>
      <c r="U105" s="56">
        <f>(K105*4+L105*3+M105*2+N105*1)</f>
        <v>216.8</v>
      </c>
      <c r="V105" s="57"/>
      <c r="W105" s="58">
        <f t="shared" si="2"/>
        <v>0</v>
      </c>
    </row>
    <row r="106" spans="2:24" ht="15" customHeight="1" x14ac:dyDescent="0.15">
      <c r="B106" s="78" t="s">
        <v>63</v>
      </c>
      <c r="C106" s="81" t="s">
        <v>64</v>
      </c>
      <c r="D106" s="82"/>
      <c r="E106" s="82"/>
      <c r="F106" s="82"/>
      <c r="G106" s="82"/>
      <c r="H106" s="82"/>
      <c r="I106" s="82"/>
      <c r="J106" s="83"/>
      <c r="K106" s="60"/>
      <c r="L106" s="61"/>
      <c r="M106" s="61"/>
      <c r="N106" s="61"/>
      <c r="O106" s="61"/>
      <c r="P106" s="61"/>
      <c r="Q106" s="61"/>
      <c r="R106" s="61"/>
      <c r="S106" s="61"/>
      <c r="T106" s="62"/>
      <c r="U106" s="49"/>
      <c r="V106" s="59"/>
      <c r="W106" s="51">
        <f t="shared" si="2"/>
        <v>0</v>
      </c>
    </row>
    <row r="107" spans="2:24" ht="15" customHeight="1" thickBot="1" x14ac:dyDescent="0.2">
      <c r="B107" s="79"/>
      <c r="C107" s="84"/>
      <c r="D107" s="85"/>
      <c r="E107" s="85"/>
      <c r="F107" s="85"/>
      <c r="G107" s="85"/>
      <c r="H107" s="85"/>
      <c r="I107" s="85"/>
      <c r="J107" s="86"/>
      <c r="K107" s="63"/>
      <c r="L107" s="64"/>
      <c r="M107" s="64"/>
      <c r="N107" s="64"/>
      <c r="O107" s="64"/>
      <c r="P107" s="64"/>
      <c r="Q107" s="64"/>
      <c r="R107" s="64"/>
      <c r="S107" s="64"/>
      <c r="T107" s="65"/>
      <c r="U107" s="52">
        <f>(K107*4+L107*3+M107*2+N107*1)</f>
        <v>0</v>
      </c>
      <c r="V107" s="53">
        <f>U107-U109</f>
        <v>-250.39999999999998</v>
      </c>
      <c r="W107" s="54">
        <f t="shared" si="2"/>
        <v>-250.39999999999998</v>
      </c>
    </row>
    <row r="108" spans="2:24" s="25" customFormat="1" ht="15" customHeight="1" x14ac:dyDescent="0.15">
      <c r="B108" s="79"/>
      <c r="C108" s="84"/>
      <c r="D108" s="85"/>
      <c r="E108" s="85"/>
      <c r="F108" s="85"/>
      <c r="G108" s="85"/>
      <c r="H108" s="85"/>
      <c r="I108" s="85"/>
      <c r="J108" s="86"/>
      <c r="K108" s="66">
        <v>12.1</v>
      </c>
      <c r="L108" s="66">
        <v>27.7</v>
      </c>
      <c r="M108" s="66">
        <v>35.799999999999997</v>
      </c>
      <c r="N108" s="66">
        <v>24.2</v>
      </c>
      <c r="O108" s="66"/>
      <c r="P108" s="66"/>
      <c r="Q108" s="66"/>
      <c r="R108" s="66"/>
      <c r="S108" s="66">
        <v>0</v>
      </c>
      <c r="T108" s="66">
        <v>0.2</v>
      </c>
      <c r="U108" s="55">
        <f>(K108*4+L108*3+M108*2+N108*1)</f>
        <v>227.29999999999998</v>
      </c>
      <c r="V108" s="53">
        <f>U108-U109</f>
        <v>-23.099999999999994</v>
      </c>
      <c r="W108" s="54">
        <f t="shared" si="2"/>
        <v>-23.099999999999994</v>
      </c>
      <c r="X108"/>
    </row>
    <row r="109" spans="2:24" ht="15" customHeight="1" thickBot="1" x14ac:dyDescent="0.2">
      <c r="B109" s="80"/>
      <c r="C109" s="87"/>
      <c r="D109" s="88"/>
      <c r="E109" s="88"/>
      <c r="F109" s="88"/>
      <c r="G109" s="88"/>
      <c r="H109" s="88"/>
      <c r="I109" s="88"/>
      <c r="J109" s="89"/>
      <c r="K109" s="67">
        <v>17.5</v>
      </c>
      <c r="L109" s="67">
        <v>32.9</v>
      </c>
      <c r="M109" s="67">
        <v>32.1</v>
      </c>
      <c r="N109" s="67">
        <v>17.5</v>
      </c>
      <c r="O109" s="67"/>
      <c r="P109" s="67"/>
      <c r="Q109" s="67"/>
      <c r="R109" s="67"/>
      <c r="S109" s="67">
        <v>0</v>
      </c>
      <c r="T109" s="67">
        <v>0.1</v>
      </c>
      <c r="U109" s="56">
        <f>(K109*4+L109*3+M109*2+N109*1)</f>
        <v>250.39999999999998</v>
      </c>
      <c r="V109" s="57"/>
      <c r="W109" s="58">
        <f t="shared" si="2"/>
        <v>0</v>
      </c>
    </row>
    <row r="110" spans="2:24" ht="15" customHeight="1" x14ac:dyDescent="0.15">
      <c r="B110" s="78" t="s">
        <v>65</v>
      </c>
      <c r="C110" s="81" t="s">
        <v>66</v>
      </c>
      <c r="D110" s="82"/>
      <c r="E110" s="82"/>
      <c r="F110" s="82"/>
      <c r="G110" s="82"/>
      <c r="H110" s="82"/>
      <c r="I110" s="82"/>
      <c r="J110" s="83"/>
      <c r="K110" s="60"/>
      <c r="L110" s="61"/>
      <c r="M110" s="61"/>
      <c r="N110" s="61"/>
      <c r="O110" s="61"/>
      <c r="P110" s="61"/>
      <c r="Q110" s="61"/>
      <c r="R110" s="61"/>
      <c r="S110" s="61"/>
      <c r="T110" s="62"/>
      <c r="U110" s="49"/>
      <c r="V110" s="59"/>
      <c r="W110" s="51">
        <f t="shared" si="2"/>
        <v>0</v>
      </c>
    </row>
    <row r="111" spans="2:24" ht="15" customHeight="1" thickBot="1" x14ac:dyDescent="0.2">
      <c r="B111" s="79"/>
      <c r="C111" s="84"/>
      <c r="D111" s="85"/>
      <c r="E111" s="85"/>
      <c r="F111" s="85"/>
      <c r="G111" s="85"/>
      <c r="H111" s="85"/>
      <c r="I111" s="85"/>
      <c r="J111" s="86"/>
      <c r="K111" s="63"/>
      <c r="L111" s="64"/>
      <c r="M111" s="64"/>
      <c r="N111" s="64"/>
      <c r="O111" s="64"/>
      <c r="P111" s="64"/>
      <c r="Q111" s="64"/>
      <c r="R111" s="64"/>
      <c r="S111" s="64"/>
      <c r="T111" s="65"/>
      <c r="U111" s="52">
        <f>(K111*4+L111*3+M111*2+N111*1)</f>
        <v>0</v>
      </c>
      <c r="V111" s="53">
        <f>U111-U113</f>
        <v>-322</v>
      </c>
      <c r="W111" s="54">
        <f t="shared" si="2"/>
        <v>-322</v>
      </c>
    </row>
    <row r="112" spans="2:24" s="25" customFormat="1" ht="15" customHeight="1" x14ac:dyDescent="0.15">
      <c r="B112" s="79"/>
      <c r="C112" s="84"/>
      <c r="D112" s="85"/>
      <c r="E112" s="85"/>
      <c r="F112" s="85"/>
      <c r="G112" s="85"/>
      <c r="H112" s="85"/>
      <c r="I112" s="85"/>
      <c r="J112" s="86"/>
      <c r="K112" s="66">
        <v>49.5</v>
      </c>
      <c r="L112" s="66">
        <v>34.4</v>
      </c>
      <c r="M112" s="66">
        <v>10.3</v>
      </c>
      <c r="N112" s="66">
        <v>5.6</v>
      </c>
      <c r="O112" s="66"/>
      <c r="P112" s="66"/>
      <c r="Q112" s="66"/>
      <c r="R112" s="66"/>
      <c r="S112" s="66">
        <v>0</v>
      </c>
      <c r="T112" s="66">
        <v>0.1</v>
      </c>
      <c r="U112" s="55">
        <f>(K112*4+L112*3+M112*2+N112*1)</f>
        <v>327.40000000000003</v>
      </c>
      <c r="V112" s="53">
        <f>U112-U113</f>
        <v>5.4000000000000341</v>
      </c>
      <c r="W112" s="54">
        <f t="shared" si="2"/>
        <v>5.4000000000000341</v>
      </c>
      <c r="X112"/>
    </row>
    <row r="113" spans="2:24" ht="15" customHeight="1" thickBot="1" x14ac:dyDescent="0.2">
      <c r="B113" s="80"/>
      <c r="C113" s="87"/>
      <c r="D113" s="88"/>
      <c r="E113" s="88"/>
      <c r="F113" s="88"/>
      <c r="G113" s="88"/>
      <c r="H113" s="88"/>
      <c r="I113" s="88"/>
      <c r="J113" s="89"/>
      <c r="K113" s="67">
        <v>46.2</v>
      </c>
      <c r="L113" s="67">
        <v>36.200000000000003</v>
      </c>
      <c r="M113" s="67">
        <v>11.2</v>
      </c>
      <c r="N113" s="67">
        <v>6.2</v>
      </c>
      <c r="O113" s="67"/>
      <c r="P113" s="67"/>
      <c r="Q113" s="67"/>
      <c r="R113" s="67"/>
      <c r="S113" s="67">
        <v>0</v>
      </c>
      <c r="T113" s="67">
        <v>0.1</v>
      </c>
      <c r="U113" s="56">
        <f>(K113*4+L113*3+M113*2+N113*1)</f>
        <v>322</v>
      </c>
      <c r="V113" s="57"/>
      <c r="W113" s="58">
        <f t="shared" si="2"/>
        <v>0</v>
      </c>
    </row>
    <row r="114" spans="2:24" ht="15" customHeight="1" x14ac:dyDescent="0.15">
      <c r="B114" s="79" t="s">
        <v>67</v>
      </c>
      <c r="C114" s="84" t="s">
        <v>68</v>
      </c>
      <c r="D114" s="85"/>
      <c r="E114" s="85"/>
      <c r="F114" s="85"/>
      <c r="G114" s="85"/>
      <c r="H114" s="85"/>
      <c r="I114" s="85"/>
      <c r="J114" s="86"/>
      <c r="K114" s="60"/>
      <c r="L114" s="61"/>
      <c r="M114" s="61"/>
      <c r="N114" s="61"/>
      <c r="O114" s="61"/>
      <c r="P114" s="61"/>
      <c r="Q114" s="61"/>
      <c r="R114" s="61"/>
      <c r="S114" s="61"/>
      <c r="T114" s="62"/>
      <c r="U114" s="49"/>
      <c r="V114" s="59"/>
      <c r="W114" s="51">
        <f t="shared" si="2"/>
        <v>0</v>
      </c>
    </row>
    <row r="115" spans="2:24" ht="15" customHeight="1" thickBot="1" x14ac:dyDescent="0.2">
      <c r="B115" s="79"/>
      <c r="C115" s="84"/>
      <c r="D115" s="85"/>
      <c r="E115" s="85"/>
      <c r="F115" s="85"/>
      <c r="G115" s="85"/>
      <c r="H115" s="85"/>
      <c r="I115" s="85"/>
      <c r="J115" s="86"/>
      <c r="K115" s="63"/>
      <c r="L115" s="64"/>
      <c r="M115" s="64"/>
      <c r="N115" s="64"/>
      <c r="O115" s="64"/>
      <c r="P115" s="64"/>
      <c r="Q115" s="64"/>
      <c r="R115" s="64"/>
      <c r="S115" s="64"/>
      <c r="T115" s="65"/>
      <c r="U115" s="52">
        <f>(K115*6+L115*5+M115*4+N115*3+O115*2+P115*1)</f>
        <v>0</v>
      </c>
      <c r="V115" s="53">
        <f>U115-U117</f>
        <v>-367.60000000000008</v>
      </c>
      <c r="W115" s="54">
        <f t="shared" si="2"/>
        <v>-367.60000000000008</v>
      </c>
    </row>
    <row r="116" spans="2:24" s="25" customFormat="1" ht="15" customHeight="1" x14ac:dyDescent="0.15">
      <c r="B116" s="79"/>
      <c r="C116" s="84"/>
      <c r="D116" s="85"/>
      <c r="E116" s="85"/>
      <c r="F116" s="85"/>
      <c r="G116" s="85"/>
      <c r="H116" s="85"/>
      <c r="I116" s="85"/>
      <c r="J116" s="86"/>
      <c r="K116" s="66">
        <v>3.4</v>
      </c>
      <c r="L116" s="66">
        <v>46.1</v>
      </c>
      <c r="M116" s="66">
        <v>22.2</v>
      </c>
      <c r="N116" s="66">
        <v>0.6</v>
      </c>
      <c r="O116" s="66">
        <v>0.3</v>
      </c>
      <c r="P116" s="66">
        <v>26.4</v>
      </c>
      <c r="Q116" s="66"/>
      <c r="R116" s="66"/>
      <c r="S116" s="66">
        <v>0.8</v>
      </c>
      <c r="T116" s="66">
        <v>0.2</v>
      </c>
      <c r="U116" s="55">
        <f>(K116*6+L116*5+M116*4+N116*3+O116*2+P116*1)</f>
        <v>368.5</v>
      </c>
      <c r="V116" s="53">
        <f>U116-U117</f>
        <v>0.89999999999992042</v>
      </c>
      <c r="W116" s="54">
        <f t="shared" si="2"/>
        <v>0.89999999999992042</v>
      </c>
      <c r="X116"/>
    </row>
    <row r="117" spans="2:24" ht="15" customHeight="1" thickBot="1" x14ac:dyDescent="0.2">
      <c r="B117" s="80"/>
      <c r="C117" s="87"/>
      <c r="D117" s="88"/>
      <c r="E117" s="88"/>
      <c r="F117" s="88"/>
      <c r="G117" s="88"/>
      <c r="H117" s="88"/>
      <c r="I117" s="88"/>
      <c r="J117" s="89"/>
      <c r="K117" s="67">
        <v>2.9</v>
      </c>
      <c r="L117" s="67">
        <v>45.6</v>
      </c>
      <c r="M117" s="67">
        <v>23.3</v>
      </c>
      <c r="N117" s="67">
        <v>0.6</v>
      </c>
      <c r="O117" s="67">
        <v>0.3</v>
      </c>
      <c r="P117" s="67">
        <v>26.6</v>
      </c>
      <c r="Q117" s="67"/>
      <c r="R117" s="67"/>
      <c r="S117" s="67">
        <v>0.7</v>
      </c>
      <c r="T117" s="67">
        <v>0.1</v>
      </c>
      <c r="U117" s="56">
        <f>(K117*6+L117*5+M117*4+N117*3+O117*2+P117*1)</f>
        <v>367.60000000000008</v>
      </c>
      <c r="V117" s="57"/>
      <c r="W117" s="58">
        <f t="shared" si="2"/>
        <v>0</v>
      </c>
    </row>
    <row r="118" spans="2:24" ht="15" customHeight="1" x14ac:dyDescent="0.15">
      <c r="B118" s="78" t="s">
        <v>69</v>
      </c>
      <c r="C118" s="81" t="s">
        <v>70</v>
      </c>
      <c r="D118" s="82"/>
      <c r="E118" s="82"/>
      <c r="F118" s="82"/>
      <c r="G118" s="82"/>
      <c r="H118" s="82"/>
      <c r="I118" s="82"/>
      <c r="J118" s="83"/>
      <c r="K118" s="60"/>
      <c r="L118" s="61"/>
      <c r="M118" s="61"/>
      <c r="N118" s="61"/>
      <c r="O118" s="61"/>
      <c r="P118" s="61"/>
      <c r="Q118" s="61"/>
      <c r="R118" s="61"/>
      <c r="S118" s="61"/>
      <c r="T118" s="62"/>
      <c r="U118" s="49"/>
      <c r="V118" s="59"/>
      <c r="W118" s="51">
        <f t="shared" si="2"/>
        <v>0</v>
      </c>
    </row>
    <row r="119" spans="2:24" ht="15" customHeight="1" thickBot="1" x14ac:dyDescent="0.2">
      <c r="B119" s="79"/>
      <c r="C119" s="84"/>
      <c r="D119" s="85"/>
      <c r="E119" s="85"/>
      <c r="F119" s="85"/>
      <c r="G119" s="85"/>
      <c r="H119" s="85"/>
      <c r="I119" s="85"/>
      <c r="J119" s="86"/>
      <c r="K119" s="63"/>
      <c r="L119" s="64"/>
      <c r="M119" s="64"/>
      <c r="N119" s="64"/>
      <c r="O119" s="64"/>
      <c r="P119" s="64"/>
      <c r="Q119" s="64"/>
      <c r="R119" s="64"/>
      <c r="S119" s="64"/>
      <c r="T119" s="65"/>
      <c r="U119" s="52">
        <f>(K119*4+L119*3+M119*2+N119*1)</f>
        <v>0</v>
      </c>
      <c r="V119" s="53">
        <f>U119-U121</f>
        <v>-336.8</v>
      </c>
      <c r="W119" s="54">
        <f t="shared" si="2"/>
        <v>-336.8</v>
      </c>
    </row>
    <row r="120" spans="2:24" s="25" customFormat="1" ht="15" customHeight="1" x14ac:dyDescent="0.15">
      <c r="B120" s="79"/>
      <c r="C120" s="84"/>
      <c r="D120" s="85"/>
      <c r="E120" s="85"/>
      <c r="F120" s="85"/>
      <c r="G120" s="85"/>
      <c r="H120" s="85"/>
      <c r="I120" s="85"/>
      <c r="J120" s="86"/>
      <c r="K120" s="66">
        <v>55.7</v>
      </c>
      <c r="L120" s="66">
        <v>26.9</v>
      </c>
      <c r="M120" s="66">
        <v>11</v>
      </c>
      <c r="N120" s="66">
        <v>5.8</v>
      </c>
      <c r="O120" s="66"/>
      <c r="P120" s="66"/>
      <c r="Q120" s="66"/>
      <c r="R120" s="66"/>
      <c r="S120" s="66">
        <v>0</v>
      </c>
      <c r="T120" s="66">
        <v>0.6</v>
      </c>
      <c r="U120" s="55">
        <f>(K120*4+L120*3+M120*2+N120*1)</f>
        <v>331.3</v>
      </c>
      <c r="V120" s="53">
        <f>U120-U121</f>
        <v>-5.5</v>
      </c>
      <c r="W120" s="54">
        <f t="shared" si="2"/>
        <v>-5.5</v>
      </c>
      <c r="X120"/>
    </row>
    <row r="121" spans="2:24" ht="15" customHeight="1" thickBot="1" x14ac:dyDescent="0.2">
      <c r="B121" s="80"/>
      <c r="C121" s="87"/>
      <c r="D121" s="88"/>
      <c r="E121" s="88"/>
      <c r="F121" s="88"/>
      <c r="G121" s="88"/>
      <c r="H121" s="88"/>
      <c r="I121" s="88"/>
      <c r="J121" s="89"/>
      <c r="K121" s="67">
        <v>58.5</v>
      </c>
      <c r="L121" s="67">
        <v>26</v>
      </c>
      <c r="M121" s="67">
        <v>9.8000000000000007</v>
      </c>
      <c r="N121" s="67">
        <v>5.2</v>
      </c>
      <c r="O121" s="67"/>
      <c r="P121" s="67"/>
      <c r="Q121" s="67"/>
      <c r="R121" s="67"/>
      <c r="S121" s="67">
        <v>0</v>
      </c>
      <c r="T121" s="67">
        <v>0.5</v>
      </c>
      <c r="U121" s="56">
        <f>(K121*4+L121*3+M121*2+N121*1)</f>
        <v>336.8</v>
      </c>
      <c r="V121" s="57"/>
      <c r="W121" s="58">
        <f t="shared" si="2"/>
        <v>0</v>
      </c>
    </row>
    <row r="122" spans="2:24" ht="15" customHeight="1" x14ac:dyDescent="0.15">
      <c r="B122" s="78" t="s">
        <v>71</v>
      </c>
      <c r="C122" s="81" t="s">
        <v>72</v>
      </c>
      <c r="D122" s="82"/>
      <c r="E122" s="82"/>
      <c r="F122" s="82"/>
      <c r="G122" s="82"/>
      <c r="H122" s="82"/>
      <c r="I122" s="82"/>
      <c r="J122" s="83"/>
      <c r="K122" s="60"/>
      <c r="L122" s="61"/>
      <c r="M122" s="61"/>
      <c r="N122" s="61"/>
      <c r="O122" s="61"/>
      <c r="P122" s="61"/>
      <c r="Q122" s="61"/>
      <c r="R122" s="61"/>
      <c r="S122" s="61"/>
      <c r="T122" s="62"/>
      <c r="U122" s="49"/>
      <c r="V122" s="59"/>
      <c r="W122" s="51">
        <f t="shared" si="2"/>
        <v>0</v>
      </c>
    </row>
    <row r="123" spans="2:24" ht="15" customHeight="1" thickBot="1" x14ac:dyDescent="0.2">
      <c r="B123" s="79"/>
      <c r="C123" s="84"/>
      <c r="D123" s="85"/>
      <c r="E123" s="85"/>
      <c r="F123" s="85"/>
      <c r="G123" s="85"/>
      <c r="H123" s="85"/>
      <c r="I123" s="85"/>
      <c r="J123" s="86"/>
      <c r="K123" s="63"/>
      <c r="L123" s="64"/>
      <c r="M123" s="64"/>
      <c r="N123" s="64"/>
      <c r="O123" s="64"/>
      <c r="P123" s="64"/>
      <c r="Q123" s="64"/>
      <c r="R123" s="64"/>
      <c r="S123" s="64"/>
      <c r="T123" s="65"/>
      <c r="U123" s="52">
        <f>(K123*4+L123*3+M123*2+N123*1)</f>
        <v>0</v>
      </c>
      <c r="V123" s="53">
        <f>U123-U125</f>
        <v>-291.79999999999995</v>
      </c>
      <c r="W123" s="54">
        <f t="shared" si="2"/>
        <v>-291.79999999999995</v>
      </c>
    </row>
    <row r="124" spans="2:24" s="25" customFormat="1" ht="15" customHeight="1" x14ac:dyDescent="0.15">
      <c r="B124" s="79"/>
      <c r="C124" s="84"/>
      <c r="D124" s="85"/>
      <c r="E124" s="85"/>
      <c r="F124" s="85"/>
      <c r="G124" s="85"/>
      <c r="H124" s="85"/>
      <c r="I124" s="85"/>
      <c r="J124" s="86"/>
      <c r="K124" s="66">
        <v>31</v>
      </c>
      <c r="L124" s="66">
        <v>46.8</v>
      </c>
      <c r="M124" s="66">
        <v>15.4</v>
      </c>
      <c r="N124" s="66">
        <v>6</v>
      </c>
      <c r="O124" s="66"/>
      <c r="P124" s="66"/>
      <c r="Q124" s="66"/>
      <c r="R124" s="66"/>
      <c r="S124" s="66">
        <v>0</v>
      </c>
      <c r="T124" s="66">
        <v>0.8</v>
      </c>
      <c r="U124" s="55">
        <f>(K124*4+L124*3+M124*2+N124*1)</f>
        <v>301.2</v>
      </c>
      <c r="V124" s="53">
        <f>U124-U125</f>
        <v>9.4000000000000341</v>
      </c>
      <c r="W124" s="54">
        <f t="shared" si="2"/>
        <v>9.4000000000000341</v>
      </c>
      <c r="X124"/>
    </row>
    <row r="125" spans="2:24" ht="15" customHeight="1" thickBot="1" x14ac:dyDescent="0.2">
      <c r="B125" s="80"/>
      <c r="C125" s="87"/>
      <c r="D125" s="88"/>
      <c r="E125" s="88"/>
      <c r="F125" s="88"/>
      <c r="G125" s="88"/>
      <c r="H125" s="88"/>
      <c r="I125" s="88"/>
      <c r="J125" s="89"/>
      <c r="K125" s="67">
        <v>26.2</v>
      </c>
      <c r="L125" s="67">
        <v>47.9</v>
      </c>
      <c r="M125" s="67">
        <v>18.2</v>
      </c>
      <c r="N125" s="67">
        <v>6.9</v>
      </c>
      <c r="O125" s="67"/>
      <c r="P125" s="67"/>
      <c r="Q125" s="67"/>
      <c r="R125" s="67"/>
      <c r="S125" s="67">
        <v>0</v>
      </c>
      <c r="T125" s="67">
        <v>0.7</v>
      </c>
      <c r="U125" s="56">
        <f>(K125*4+L125*3+M125*2+N125*1)</f>
        <v>291.79999999999995</v>
      </c>
      <c r="V125" s="57"/>
      <c r="W125" s="58">
        <f t="shared" si="2"/>
        <v>0</v>
      </c>
    </row>
    <row r="126" spans="2:24" ht="15" customHeight="1" x14ac:dyDescent="0.15">
      <c r="B126" s="78" t="s">
        <v>73</v>
      </c>
      <c r="C126" s="81" t="s">
        <v>74</v>
      </c>
      <c r="D126" s="82"/>
      <c r="E126" s="82"/>
      <c r="F126" s="82"/>
      <c r="G126" s="82"/>
      <c r="H126" s="82"/>
      <c r="I126" s="82"/>
      <c r="J126" s="83"/>
      <c r="K126" s="60"/>
      <c r="L126" s="61"/>
      <c r="M126" s="61"/>
      <c r="N126" s="61"/>
      <c r="O126" s="61"/>
      <c r="P126" s="61"/>
      <c r="Q126" s="61"/>
      <c r="R126" s="61"/>
      <c r="S126" s="61"/>
      <c r="T126" s="62"/>
      <c r="U126" s="49"/>
      <c r="V126" s="59"/>
      <c r="W126" s="51">
        <f t="shared" si="2"/>
        <v>0</v>
      </c>
    </row>
    <row r="127" spans="2:24" ht="15" customHeight="1" thickBot="1" x14ac:dyDescent="0.2">
      <c r="B127" s="79"/>
      <c r="C127" s="84"/>
      <c r="D127" s="85"/>
      <c r="E127" s="85"/>
      <c r="F127" s="85"/>
      <c r="G127" s="85"/>
      <c r="H127" s="85"/>
      <c r="I127" s="85"/>
      <c r="J127" s="86"/>
      <c r="K127" s="63"/>
      <c r="L127" s="64"/>
      <c r="M127" s="64"/>
      <c r="N127" s="64"/>
      <c r="O127" s="64"/>
      <c r="P127" s="64"/>
      <c r="Q127" s="64"/>
      <c r="R127" s="64"/>
      <c r="S127" s="64"/>
      <c r="T127" s="65"/>
      <c r="U127" s="52">
        <f>(K127*4+L127*3+M127*2+N127*1)</f>
        <v>0</v>
      </c>
      <c r="V127" s="53">
        <f>U127-U129</f>
        <v>-231.79999999999998</v>
      </c>
      <c r="W127" s="54">
        <f t="shared" si="2"/>
        <v>-231.79999999999998</v>
      </c>
    </row>
    <row r="128" spans="2:24" s="25" customFormat="1" ht="15" customHeight="1" x14ac:dyDescent="0.15">
      <c r="B128" s="79"/>
      <c r="C128" s="84"/>
      <c r="D128" s="85"/>
      <c r="E128" s="85"/>
      <c r="F128" s="85"/>
      <c r="G128" s="85"/>
      <c r="H128" s="85"/>
      <c r="I128" s="85"/>
      <c r="J128" s="86"/>
      <c r="K128" s="66">
        <v>18</v>
      </c>
      <c r="L128" s="66">
        <v>27.8</v>
      </c>
      <c r="M128" s="66">
        <v>28</v>
      </c>
      <c r="N128" s="66">
        <v>26.1</v>
      </c>
      <c r="O128" s="66"/>
      <c r="P128" s="66"/>
      <c r="Q128" s="66"/>
      <c r="R128" s="66"/>
      <c r="S128" s="66">
        <v>0</v>
      </c>
      <c r="T128" s="66">
        <v>0.1</v>
      </c>
      <c r="U128" s="55">
        <f>(K128*4+L128*3+M128*2+N128*1)</f>
        <v>237.5</v>
      </c>
      <c r="V128" s="53">
        <f>U128-U129</f>
        <v>5.7000000000000171</v>
      </c>
      <c r="W128" s="54">
        <f t="shared" si="2"/>
        <v>5.7000000000000171</v>
      </c>
      <c r="X128"/>
    </row>
    <row r="129" spans="2:24" ht="15" customHeight="1" thickBot="1" x14ac:dyDescent="0.2">
      <c r="B129" s="80"/>
      <c r="C129" s="87"/>
      <c r="D129" s="88"/>
      <c r="E129" s="88"/>
      <c r="F129" s="88"/>
      <c r="G129" s="88"/>
      <c r="H129" s="88"/>
      <c r="I129" s="88"/>
      <c r="J129" s="89"/>
      <c r="K129" s="67">
        <v>16.600000000000001</v>
      </c>
      <c r="L129" s="67">
        <v>26.9</v>
      </c>
      <c r="M129" s="67">
        <v>28.3</v>
      </c>
      <c r="N129" s="67">
        <v>28.1</v>
      </c>
      <c r="O129" s="67"/>
      <c r="P129" s="67"/>
      <c r="Q129" s="67"/>
      <c r="R129" s="67"/>
      <c r="S129" s="67">
        <v>0</v>
      </c>
      <c r="T129" s="67">
        <v>0.1</v>
      </c>
      <c r="U129" s="56">
        <f>(K129*4+L129*3+M129*2+N129*1)</f>
        <v>231.79999999999998</v>
      </c>
      <c r="V129" s="57"/>
      <c r="W129" s="58">
        <f t="shared" si="2"/>
        <v>0</v>
      </c>
    </row>
    <row r="130" spans="2:24" ht="15" customHeight="1" x14ac:dyDescent="0.15">
      <c r="B130" s="78" t="s">
        <v>75</v>
      </c>
      <c r="C130" s="81" t="s">
        <v>76</v>
      </c>
      <c r="D130" s="82"/>
      <c r="E130" s="82"/>
      <c r="F130" s="82"/>
      <c r="G130" s="82"/>
      <c r="H130" s="82"/>
      <c r="I130" s="82"/>
      <c r="J130" s="83"/>
      <c r="K130" s="60"/>
      <c r="L130" s="61"/>
      <c r="M130" s="61"/>
      <c r="N130" s="61"/>
      <c r="O130" s="61"/>
      <c r="P130" s="61"/>
      <c r="Q130" s="61"/>
      <c r="R130" s="61"/>
      <c r="S130" s="61"/>
      <c r="T130" s="62"/>
      <c r="U130" s="49"/>
      <c r="V130" s="59"/>
      <c r="W130" s="51">
        <f t="shared" si="2"/>
        <v>0</v>
      </c>
    </row>
    <row r="131" spans="2:24" ht="15" customHeight="1" thickBot="1" x14ac:dyDescent="0.2">
      <c r="B131" s="79"/>
      <c r="C131" s="84"/>
      <c r="D131" s="85"/>
      <c r="E131" s="85"/>
      <c r="F131" s="85"/>
      <c r="G131" s="85"/>
      <c r="H131" s="85"/>
      <c r="I131" s="85"/>
      <c r="J131" s="86"/>
      <c r="K131" s="63"/>
      <c r="L131" s="64"/>
      <c r="M131" s="64"/>
      <c r="N131" s="64"/>
      <c r="O131" s="64"/>
      <c r="P131" s="64"/>
      <c r="Q131" s="64"/>
      <c r="R131" s="64"/>
      <c r="S131" s="64"/>
      <c r="T131" s="65"/>
      <c r="U131" s="52">
        <f>(K131*4+L131*3+M131*2+N131*1)</f>
        <v>0</v>
      </c>
      <c r="V131" s="53">
        <f>U131-U133</f>
        <v>-259.20000000000005</v>
      </c>
      <c r="W131" s="54">
        <f t="shared" si="2"/>
        <v>-259.20000000000005</v>
      </c>
    </row>
    <row r="132" spans="2:24" s="25" customFormat="1" ht="15" customHeight="1" x14ac:dyDescent="0.15">
      <c r="B132" s="79"/>
      <c r="C132" s="84"/>
      <c r="D132" s="85"/>
      <c r="E132" s="85"/>
      <c r="F132" s="85"/>
      <c r="G132" s="85"/>
      <c r="H132" s="85"/>
      <c r="I132" s="85"/>
      <c r="J132" s="86"/>
      <c r="K132" s="66">
        <v>19.399999999999999</v>
      </c>
      <c r="L132" s="66">
        <v>38.1</v>
      </c>
      <c r="M132" s="66">
        <v>28.5</v>
      </c>
      <c r="N132" s="66">
        <v>13.9</v>
      </c>
      <c r="O132" s="66"/>
      <c r="P132" s="66"/>
      <c r="Q132" s="66"/>
      <c r="R132" s="66"/>
      <c r="S132" s="66">
        <v>0</v>
      </c>
      <c r="T132" s="66">
        <v>0.1</v>
      </c>
      <c r="U132" s="55">
        <f>(K132*4+L132*3+M132*2+N132*1)</f>
        <v>262.8</v>
      </c>
      <c r="V132" s="53">
        <f>U132-U133</f>
        <v>3.5999999999999659</v>
      </c>
      <c r="W132" s="54">
        <f t="shared" si="2"/>
        <v>3.5999999999999659</v>
      </c>
      <c r="X132"/>
    </row>
    <row r="133" spans="2:24" ht="15" customHeight="1" thickBot="1" x14ac:dyDescent="0.2">
      <c r="B133" s="79"/>
      <c r="C133" s="84"/>
      <c r="D133" s="85"/>
      <c r="E133" s="85"/>
      <c r="F133" s="85"/>
      <c r="G133" s="85"/>
      <c r="H133" s="85"/>
      <c r="I133" s="85"/>
      <c r="J133" s="86"/>
      <c r="K133" s="67">
        <v>18.5</v>
      </c>
      <c r="L133" s="67">
        <v>37.1</v>
      </c>
      <c r="M133" s="67">
        <v>29.7</v>
      </c>
      <c r="N133" s="67">
        <v>14.5</v>
      </c>
      <c r="O133" s="67"/>
      <c r="P133" s="67"/>
      <c r="Q133" s="67"/>
      <c r="R133" s="67"/>
      <c r="S133" s="67">
        <v>0</v>
      </c>
      <c r="T133" s="67">
        <v>0.1</v>
      </c>
      <c r="U133" s="56">
        <f>(K133*4+L133*3+M133*2+N133*1)</f>
        <v>259.20000000000005</v>
      </c>
      <c r="V133" s="57"/>
      <c r="W133" s="58">
        <f t="shared" si="2"/>
        <v>0</v>
      </c>
    </row>
    <row r="134" spans="2:24" ht="15" customHeight="1" x14ac:dyDescent="0.15">
      <c r="B134" s="78" t="s">
        <v>77</v>
      </c>
      <c r="C134" s="81" t="s">
        <v>78</v>
      </c>
      <c r="D134" s="82"/>
      <c r="E134" s="82"/>
      <c r="F134" s="82"/>
      <c r="G134" s="82"/>
      <c r="H134" s="82"/>
      <c r="I134" s="82"/>
      <c r="J134" s="83"/>
      <c r="K134" s="60"/>
      <c r="L134" s="61"/>
      <c r="M134" s="61"/>
      <c r="N134" s="61"/>
      <c r="O134" s="61"/>
      <c r="P134" s="61"/>
      <c r="Q134" s="61"/>
      <c r="R134" s="61"/>
      <c r="S134" s="61"/>
      <c r="T134" s="62"/>
      <c r="U134" s="49"/>
      <c r="V134" s="59"/>
      <c r="W134" s="51">
        <f t="shared" si="2"/>
        <v>0</v>
      </c>
    </row>
    <row r="135" spans="2:24" ht="15" customHeight="1" thickBot="1" x14ac:dyDescent="0.2">
      <c r="B135" s="79"/>
      <c r="C135" s="84"/>
      <c r="D135" s="85"/>
      <c r="E135" s="85"/>
      <c r="F135" s="85"/>
      <c r="G135" s="85"/>
      <c r="H135" s="85"/>
      <c r="I135" s="85"/>
      <c r="J135" s="86"/>
      <c r="K135" s="63"/>
      <c r="L135" s="64"/>
      <c r="M135" s="64"/>
      <c r="N135" s="64"/>
      <c r="O135" s="64"/>
      <c r="P135" s="64"/>
      <c r="Q135" s="64"/>
      <c r="R135" s="64"/>
      <c r="S135" s="64"/>
      <c r="T135" s="65"/>
      <c r="U135" s="52">
        <f>(K135*4+L135*3+M135*2+N135*1)</f>
        <v>0</v>
      </c>
      <c r="V135" s="53">
        <f>U135-U137</f>
        <v>-212.1</v>
      </c>
      <c r="W135" s="54">
        <f t="shared" si="2"/>
        <v>-212.1</v>
      </c>
    </row>
    <row r="136" spans="2:24" s="25" customFormat="1" ht="15" customHeight="1" x14ac:dyDescent="0.15">
      <c r="B136" s="79"/>
      <c r="C136" s="84"/>
      <c r="D136" s="85"/>
      <c r="E136" s="85"/>
      <c r="F136" s="85"/>
      <c r="G136" s="85"/>
      <c r="H136" s="85"/>
      <c r="I136" s="85"/>
      <c r="J136" s="86"/>
      <c r="K136" s="66">
        <v>9</v>
      </c>
      <c r="L136" s="66">
        <v>23.3</v>
      </c>
      <c r="M136" s="66">
        <v>39.700000000000003</v>
      </c>
      <c r="N136" s="66">
        <v>27.9</v>
      </c>
      <c r="O136" s="66"/>
      <c r="P136" s="66"/>
      <c r="Q136" s="66"/>
      <c r="R136" s="66"/>
      <c r="S136" s="66">
        <v>0</v>
      </c>
      <c r="T136" s="66">
        <v>0.1</v>
      </c>
      <c r="U136" s="55">
        <f>(K136*4+L136*3+M136*2+N136*1)</f>
        <v>213.20000000000002</v>
      </c>
      <c r="V136" s="53">
        <f>U136-U137</f>
        <v>1.1000000000000227</v>
      </c>
      <c r="W136" s="54">
        <f t="shared" si="2"/>
        <v>1.1000000000000227</v>
      </c>
      <c r="X136"/>
    </row>
    <row r="137" spans="2:24" ht="15" customHeight="1" thickBot="1" x14ac:dyDescent="0.2">
      <c r="B137" s="80"/>
      <c r="C137" s="87"/>
      <c r="D137" s="88"/>
      <c r="E137" s="88"/>
      <c r="F137" s="88"/>
      <c r="G137" s="88"/>
      <c r="H137" s="88"/>
      <c r="I137" s="88"/>
      <c r="J137" s="89"/>
      <c r="K137" s="67">
        <v>8.5</v>
      </c>
      <c r="L137" s="67">
        <v>22.7</v>
      </c>
      <c r="M137" s="67">
        <v>41.3</v>
      </c>
      <c r="N137" s="67">
        <v>27.4</v>
      </c>
      <c r="O137" s="67"/>
      <c r="P137" s="67"/>
      <c r="Q137" s="67"/>
      <c r="R137" s="67"/>
      <c r="S137" s="67">
        <v>0</v>
      </c>
      <c r="T137" s="67">
        <v>0.1</v>
      </c>
      <c r="U137" s="56">
        <f>(K137*4+L137*3+M137*2+N137*1)</f>
        <v>212.1</v>
      </c>
      <c r="V137" s="57"/>
      <c r="W137" s="58">
        <f t="shared" si="2"/>
        <v>0</v>
      </c>
    </row>
    <row r="138" spans="2:24" ht="15" customHeight="1" x14ac:dyDescent="0.15">
      <c r="B138" s="78" t="s">
        <v>79</v>
      </c>
      <c r="C138" s="81" t="s">
        <v>80</v>
      </c>
      <c r="D138" s="82"/>
      <c r="E138" s="82"/>
      <c r="F138" s="82"/>
      <c r="G138" s="82"/>
      <c r="H138" s="82"/>
      <c r="I138" s="82"/>
      <c r="J138" s="83"/>
      <c r="K138" s="60"/>
      <c r="L138" s="61"/>
      <c r="M138" s="61"/>
      <c r="N138" s="61"/>
      <c r="O138" s="61"/>
      <c r="P138" s="61"/>
      <c r="Q138" s="61"/>
      <c r="R138" s="61"/>
      <c r="S138" s="61"/>
      <c r="T138" s="62"/>
      <c r="U138" s="49"/>
      <c r="V138" s="59"/>
      <c r="W138" s="51">
        <f t="shared" si="2"/>
        <v>0</v>
      </c>
    </row>
    <row r="139" spans="2:24" ht="15" customHeight="1" thickBot="1" x14ac:dyDescent="0.2">
      <c r="B139" s="79"/>
      <c r="C139" s="84"/>
      <c r="D139" s="85"/>
      <c r="E139" s="85"/>
      <c r="F139" s="85"/>
      <c r="G139" s="85"/>
      <c r="H139" s="85"/>
      <c r="I139" s="85"/>
      <c r="J139" s="86"/>
      <c r="K139" s="63"/>
      <c r="L139" s="64"/>
      <c r="M139" s="64"/>
      <c r="N139" s="64"/>
      <c r="O139" s="64"/>
      <c r="P139" s="64"/>
      <c r="Q139" s="64"/>
      <c r="R139" s="64"/>
      <c r="S139" s="64"/>
      <c r="T139" s="65"/>
      <c r="U139" s="52">
        <f>(K139*4+L139*3+M139*2+N139*1)</f>
        <v>0</v>
      </c>
      <c r="V139" s="53">
        <f>U139-U141</f>
        <v>-168.9</v>
      </c>
      <c r="W139" s="54">
        <f t="shared" si="2"/>
        <v>-168.9</v>
      </c>
    </row>
    <row r="140" spans="2:24" s="25" customFormat="1" ht="15" customHeight="1" x14ac:dyDescent="0.15">
      <c r="B140" s="79"/>
      <c r="C140" s="84"/>
      <c r="D140" s="85"/>
      <c r="E140" s="85"/>
      <c r="F140" s="85"/>
      <c r="G140" s="85"/>
      <c r="H140" s="85"/>
      <c r="I140" s="85"/>
      <c r="J140" s="86"/>
      <c r="K140" s="66">
        <v>9.3000000000000007</v>
      </c>
      <c r="L140" s="66">
        <v>13.9</v>
      </c>
      <c r="M140" s="66">
        <v>19.3</v>
      </c>
      <c r="N140" s="66">
        <v>57.1</v>
      </c>
      <c r="O140" s="66"/>
      <c r="P140" s="66"/>
      <c r="Q140" s="66"/>
      <c r="R140" s="66"/>
      <c r="S140" s="66">
        <v>0</v>
      </c>
      <c r="T140" s="66">
        <v>0.4</v>
      </c>
      <c r="U140" s="55">
        <f>(K140*4+L140*3+M140*2+N140*1)</f>
        <v>174.6</v>
      </c>
      <c r="V140" s="53">
        <f>U140-U141</f>
        <v>5.6999999999999886</v>
      </c>
      <c r="W140" s="54">
        <f t="shared" si="2"/>
        <v>5.6999999999999886</v>
      </c>
      <c r="X140"/>
    </row>
    <row r="141" spans="2:24" ht="15" customHeight="1" thickBot="1" x14ac:dyDescent="0.2">
      <c r="B141" s="80"/>
      <c r="C141" s="87"/>
      <c r="D141" s="88"/>
      <c r="E141" s="88"/>
      <c r="F141" s="88"/>
      <c r="G141" s="88"/>
      <c r="H141" s="88"/>
      <c r="I141" s="88"/>
      <c r="J141" s="89"/>
      <c r="K141" s="67">
        <v>8</v>
      </c>
      <c r="L141" s="67">
        <v>13.1</v>
      </c>
      <c r="M141" s="67">
        <v>19.100000000000001</v>
      </c>
      <c r="N141" s="67">
        <v>59.4</v>
      </c>
      <c r="O141" s="67"/>
      <c r="P141" s="67"/>
      <c r="Q141" s="67"/>
      <c r="R141" s="67"/>
      <c r="S141" s="67">
        <v>0</v>
      </c>
      <c r="T141" s="67">
        <v>0.3</v>
      </c>
      <c r="U141" s="56">
        <f>(K141*4+L141*3+M141*2+N141*1)</f>
        <v>168.9</v>
      </c>
      <c r="V141" s="57"/>
      <c r="W141" s="58">
        <f t="shared" si="2"/>
        <v>0</v>
      </c>
    </row>
    <row r="142" spans="2:24" ht="15" customHeight="1" x14ac:dyDescent="0.15">
      <c r="B142" s="78" t="s">
        <v>81</v>
      </c>
      <c r="C142" s="81" t="s">
        <v>82</v>
      </c>
      <c r="D142" s="82"/>
      <c r="E142" s="82"/>
      <c r="F142" s="82"/>
      <c r="G142" s="82"/>
      <c r="H142" s="82"/>
      <c r="I142" s="82"/>
      <c r="J142" s="83"/>
      <c r="K142" s="60"/>
      <c r="L142" s="61"/>
      <c r="M142" s="61"/>
      <c r="N142" s="61"/>
      <c r="O142" s="61"/>
      <c r="P142" s="61"/>
      <c r="Q142" s="61"/>
      <c r="R142" s="61"/>
      <c r="S142" s="61"/>
      <c r="T142" s="62"/>
      <c r="U142" s="49"/>
      <c r="V142" s="59"/>
      <c r="W142" s="51">
        <f t="shared" ref="W142:W205" si="3">V142</f>
        <v>0</v>
      </c>
    </row>
    <row r="143" spans="2:24" ht="15" customHeight="1" thickBot="1" x14ac:dyDescent="0.2">
      <c r="B143" s="79"/>
      <c r="C143" s="84"/>
      <c r="D143" s="85"/>
      <c r="E143" s="85"/>
      <c r="F143" s="85"/>
      <c r="G143" s="85"/>
      <c r="H143" s="85"/>
      <c r="I143" s="85"/>
      <c r="J143" s="86"/>
      <c r="K143" s="63"/>
      <c r="L143" s="64"/>
      <c r="M143" s="64"/>
      <c r="N143" s="64"/>
      <c r="O143" s="64"/>
      <c r="P143" s="64"/>
      <c r="Q143" s="64"/>
      <c r="R143" s="64"/>
      <c r="S143" s="64"/>
      <c r="T143" s="65"/>
      <c r="U143" s="52">
        <f>(K143*4+L143*3+M143*2+N143*1)</f>
        <v>0</v>
      </c>
      <c r="V143" s="53">
        <f>U143-U145</f>
        <v>-322.39999999999998</v>
      </c>
      <c r="W143" s="54">
        <f t="shared" si="3"/>
        <v>-322.39999999999998</v>
      </c>
    </row>
    <row r="144" spans="2:24" s="25" customFormat="1" ht="15" customHeight="1" x14ac:dyDescent="0.15">
      <c r="B144" s="79"/>
      <c r="C144" s="84"/>
      <c r="D144" s="85"/>
      <c r="E144" s="85"/>
      <c r="F144" s="85"/>
      <c r="G144" s="85"/>
      <c r="H144" s="85"/>
      <c r="I144" s="85"/>
      <c r="J144" s="86"/>
      <c r="K144" s="66">
        <v>48.3</v>
      </c>
      <c r="L144" s="66">
        <v>33.700000000000003</v>
      </c>
      <c r="M144" s="66">
        <v>11</v>
      </c>
      <c r="N144" s="66">
        <v>6.3</v>
      </c>
      <c r="O144" s="66"/>
      <c r="P144" s="66"/>
      <c r="Q144" s="66"/>
      <c r="R144" s="66"/>
      <c r="S144" s="66">
        <v>0</v>
      </c>
      <c r="T144" s="66">
        <v>0.7</v>
      </c>
      <c r="U144" s="55">
        <f>(K144*4+L144*3+M144*2+N144*1)</f>
        <v>322.60000000000002</v>
      </c>
      <c r="V144" s="53">
        <f>U144-U145</f>
        <v>0.20000000000004547</v>
      </c>
      <c r="W144" s="54">
        <f t="shared" si="3"/>
        <v>0.20000000000004547</v>
      </c>
      <c r="X144"/>
    </row>
    <row r="145" spans="2:24" ht="15" customHeight="1" thickBot="1" x14ac:dyDescent="0.2">
      <c r="B145" s="80"/>
      <c r="C145" s="87"/>
      <c r="D145" s="88"/>
      <c r="E145" s="88"/>
      <c r="F145" s="88"/>
      <c r="G145" s="88"/>
      <c r="H145" s="88"/>
      <c r="I145" s="88"/>
      <c r="J145" s="89"/>
      <c r="K145" s="67">
        <v>48.1</v>
      </c>
      <c r="L145" s="67">
        <v>34</v>
      </c>
      <c r="M145" s="67">
        <v>10.9</v>
      </c>
      <c r="N145" s="67">
        <v>6.2</v>
      </c>
      <c r="O145" s="67"/>
      <c r="P145" s="67"/>
      <c r="Q145" s="67"/>
      <c r="R145" s="67"/>
      <c r="S145" s="67">
        <v>0</v>
      </c>
      <c r="T145" s="67">
        <v>0.7</v>
      </c>
      <c r="U145" s="56">
        <f>(K145*4+L145*3+M145*2+N145*1)</f>
        <v>322.39999999999998</v>
      </c>
      <c r="V145" s="57"/>
      <c r="W145" s="58">
        <f t="shared" si="3"/>
        <v>0</v>
      </c>
    </row>
    <row r="146" spans="2:24" ht="15" customHeight="1" x14ac:dyDescent="0.15">
      <c r="B146" s="78" t="s">
        <v>83</v>
      </c>
      <c r="C146" s="81" t="s">
        <v>84</v>
      </c>
      <c r="D146" s="82"/>
      <c r="E146" s="82"/>
      <c r="F146" s="82"/>
      <c r="G146" s="82"/>
      <c r="H146" s="82"/>
      <c r="I146" s="82"/>
      <c r="J146" s="83"/>
      <c r="K146" s="60"/>
      <c r="L146" s="61"/>
      <c r="M146" s="61"/>
      <c r="N146" s="61"/>
      <c r="O146" s="61"/>
      <c r="P146" s="61"/>
      <c r="Q146" s="61"/>
      <c r="R146" s="61"/>
      <c r="S146" s="61"/>
      <c r="T146" s="62"/>
      <c r="U146" s="49"/>
      <c r="V146" s="59"/>
      <c r="W146" s="51">
        <f t="shared" si="3"/>
        <v>0</v>
      </c>
    </row>
    <row r="147" spans="2:24" ht="15" customHeight="1" thickBot="1" x14ac:dyDescent="0.2">
      <c r="B147" s="79"/>
      <c r="C147" s="84"/>
      <c r="D147" s="85"/>
      <c r="E147" s="85"/>
      <c r="F147" s="85"/>
      <c r="G147" s="85"/>
      <c r="H147" s="85"/>
      <c r="I147" s="85"/>
      <c r="J147" s="86"/>
      <c r="K147" s="63"/>
      <c r="L147" s="64"/>
      <c r="M147" s="64"/>
      <c r="N147" s="64"/>
      <c r="O147" s="64"/>
      <c r="P147" s="64"/>
      <c r="Q147" s="64"/>
      <c r="R147" s="64"/>
      <c r="S147" s="64"/>
      <c r="T147" s="65"/>
      <c r="U147" s="52">
        <f>(K147*4+L147*3+M147*2+N147*1)</f>
        <v>0</v>
      </c>
      <c r="V147" s="53">
        <f>U147-U149</f>
        <v>-347</v>
      </c>
      <c r="W147" s="54">
        <f t="shared" si="3"/>
        <v>-347</v>
      </c>
    </row>
    <row r="148" spans="2:24" s="25" customFormat="1" ht="15" customHeight="1" x14ac:dyDescent="0.15">
      <c r="B148" s="79"/>
      <c r="C148" s="84"/>
      <c r="D148" s="85"/>
      <c r="E148" s="85"/>
      <c r="F148" s="85"/>
      <c r="G148" s="85"/>
      <c r="H148" s="85"/>
      <c r="I148" s="85"/>
      <c r="J148" s="86"/>
      <c r="K148" s="66">
        <v>58.3</v>
      </c>
      <c r="L148" s="66">
        <v>34.299999999999997</v>
      </c>
      <c r="M148" s="66">
        <v>5.6</v>
      </c>
      <c r="N148" s="66">
        <v>1.6</v>
      </c>
      <c r="O148" s="66"/>
      <c r="P148" s="66"/>
      <c r="Q148" s="66"/>
      <c r="R148" s="66"/>
      <c r="S148" s="66">
        <v>0</v>
      </c>
      <c r="T148" s="66">
        <v>0.1</v>
      </c>
      <c r="U148" s="55">
        <f>(K148*4+L148*3+M148*2+N148*1)</f>
        <v>348.9</v>
      </c>
      <c r="V148" s="53">
        <f>U148-U149</f>
        <v>1.8999999999999773</v>
      </c>
      <c r="W148" s="54">
        <f t="shared" si="3"/>
        <v>1.8999999999999773</v>
      </c>
      <c r="X148"/>
    </row>
    <row r="149" spans="2:24" ht="15" customHeight="1" thickBot="1" x14ac:dyDescent="0.2">
      <c r="B149" s="80"/>
      <c r="C149" s="87"/>
      <c r="D149" s="88"/>
      <c r="E149" s="88"/>
      <c r="F149" s="88"/>
      <c r="G149" s="88"/>
      <c r="H149" s="88"/>
      <c r="I149" s="88"/>
      <c r="J149" s="89"/>
      <c r="K149" s="67">
        <v>55.6</v>
      </c>
      <c r="L149" s="67">
        <v>37.4</v>
      </c>
      <c r="M149" s="67">
        <v>5.5</v>
      </c>
      <c r="N149" s="67">
        <v>1.4</v>
      </c>
      <c r="O149" s="67"/>
      <c r="P149" s="67"/>
      <c r="Q149" s="67"/>
      <c r="R149" s="67"/>
      <c r="S149" s="67">
        <v>0</v>
      </c>
      <c r="T149" s="67">
        <v>0.1</v>
      </c>
      <c r="U149" s="56">
        <f>(K149*4+L149*3+M149*2+N149*1)</f>
        <v>347</v>
      </c>
      <c r="V149" s="57"/>
      <c r="W149" s="58">
        <f t="shared" si="3"/>
        <v>0</v>
      </c>
    </row>
    <row r="150" spans="2:24" ht="15" customHeight="1" x14ac:dyDescent="0.15">
      <c r="B150" s="78" t="s">
        <v>85</v>
      </c>
      <c r="C150" s="81" t="s">
        <v>86</v>
      </c>
      <c r="D150" s="82"/>
      <c r="E150" s="82"/>
      <c r="F150" s="82"/>
      <c r="G150" s="82"/>
      <c r="H150" s="82"/>
      <c r="I150" s="82"/>
      <c r="J150" s="83"/>
      <c r="K150" s="60"/>
      <c r="L150" s="61"/>
      <c r="M150" s="61"/>
      <c r="N150" s="61"/>
      <c r="O150" s="61"/>
      <c r="P150" s="61"/>
      <c r="Q150" s="61"/>
      <c r="R150" s="61"/>
      <c r="S150" s="61"/>
      <c r="T150" s="62"/>
      <c r="U150" s="49"/>
      <c r="V150" s="59"/>
      <c r="W150" s="51">
        <f t="shared" si="3"/>
        <v>0</v>
      </c>
    </row>
    <row r="151" spans="2:24" ht="15" customHeight="1" thickBot="1" x14ac:dyDescent="0.2">
      <c r="B151" s="79"/>
      <c r="C151" s="84"/>
      <c r="D151" s="85"/>
      <c r="E151" s="85"/>
      <c r="F151" s="85"/>
      <c r="G151" s="85"/>
      <c r="H151" s="85"/>
      <c r="I151" s="85"/>
      <c r="J151" s="86"/>
      <c r="K151" s="63"/>
      <c r="L151" s="64"/>
      <c r="M151" s="64"/>
      <c r="N151" s="64"/>
      <c r="O151" s="64"/>
      <c r="P151" s="64"/>
      <c r="Q151" s="64"/>
      <c r="R151" s="64"/>
      <c r="S151" s="64"/>
      <c r="T151" s="65"/>
      <c r="U151" s="52">
        <f>(K151*4+L151*3+M151*2+N151*1)</f>
        <v>0</v>
      </c>
      <c r="V151" s="53">
        <f>U151-U153</f>
        <v>-362.20000000000005</v>
      </c>
      <c r="W151" s="54">
        <f t="shared" si="3"/>
        <v>-362.20000000000005</v>
      </c>
    </row>
    <row r="152" spans="2:24" s="25" customFormat="1" ht="15" customHeight="1" x14ac:dyDescent="0.15">
      <c r="B152" s="79"/>
      <c r="C152" s="84"/>
      <c r="D152" s="85"/>
      <c r="E152" s="85"/>
      <c r="F152" s="85"/>
      <c r="G152" s="85"/>
      <c r="H152" s="85"/>
      <c r="I152" s="85"/>
      <c r="J152" s="86"/>
      <c r="K152" s="66">
        <v>69.3</v>
      </c>
      <c r="L152" s="66">
        <v>28</v>
      </c>
      <c r="M152" s="66">
        <v>2</v>
      </c>
      <c r="N152" s="66">
        <v>0.5</v>
      </c>
      <c r="O152" s="66"/>
      <c r="P152" s="66"/>
      <c r="Q152" s="66"/>
      <c r="R152" s="66"/>
      <c r="S152" s="66">
        <v>0</v>
      </c>
      <c r="T152" s="66">
        <v>0.1</v>
      </c>
      <c r="U152" s="55">
        <f>(K152*4+L152*3+M152*2+N152*1)</f>
        <v>365.7</v>
      </c>
      <c r="V152" s="53">
        <f>U152-U153</f>
        <v>3.4999999999999432</v>
      </c>
      <c r="W152" s="54">
        <f t="shared" si="3"/>
        <v>3.4999999999999432</v>
      </c>
      <c r="X152"/>
    </row>
    <row r="153" spans="2:24" ht="15" customHeight="1" thickBot="1" x14ac:dyDescent="0.2">
      <c r="B153" s="80"/>
      <c r="C153" s="87"/>
      <c r="D153" s="88"/>
      <c r="E153" s="88"/>
      <c r="F153" s="88"/>
      <c r="G153" s="88"/>
      <c r="H153" s="88"/>
      <c r="I153" s="88"/>
      <c r="J153" s="89"/>
      <c r="K153" s="67">
        <v>65.8</v>
      </c>
      <c r="L153" s="67">
        <v>31.3</v>
      </c>
      <c r="M153" s="67">
        <v>2.2999999999999998</v>
      </c>
      <c r="N153" s="67">
        <v>0.5</v>
      </c>
      <c r="O153" s="67"/>
      <c r="P153" s="67"/>
      <c r="Q153" s="67"/>
      <c r="R153" s="67"/>
      <c r="S153" s="67">
        <v>0</v>
      </c>
      <c r="T153" s="67">
        <v>0.1</v>
      </c>
      <c r="U153" s="56">
        <f>(K153*4+L153*3+M153*2+N153*1)</f>
        <v>362.20000000000005</v>
      </c>
      <c r="V153" s="57"/>
      <c r="W153" s="58">
        <f t="shared" si="3"/>
        <v>0</v>
      </c>
    </row>
    <row r="154" spans="2:24" ht="15" customHeight="1" x14ac:dyDescent="0.15">
      <c r="B154" s="78" t="s">
        <v>87</v>
      </c>
      <c r="C154" s="81" t="s">
        <v>88</v>
      </c>
      <c r="D154" s="82"/>
      <c r="E154" s="82"/>
      <c r="F154" s="82"/>
      <c r="G154" s="82"/>
      <c r="H154" s="82"/>
      <c r="I154" s="82"/>
      <c r="J154" s="83"/>
      <c r="K154" s="60"/>
      <c r="L154" s="61"/>
      <c r="M154" s="61"/>
      <c r="N154" s="61"/>
      <c r="O154" s="61"/>
      <c r="P154" s="61"/>
      <c r="Q154" s="61"/>
      <c r="R154" s="61"/>
      <c r="S154" s="61"/>
      <c r="T154" s="62"/>
      <c r="U154" s="49"/>
      <c r="V154" s="59"/>
      <c r="W154" s="51">
        <f t="shared" si="3"/>
        <v>0</v>
      </c>
    </row>
    <row r="155" spans="2:24" ht="15" customHeight="1" thickBot="1" x14ac:dyDescent="0.2">
      <c r="B155" s="79"/>
      <c r="C155" s="84"/>
      <c r="D155" s="85"/>
      <c r="E155" s="85"/>
      <c r="F155" s="85"/>
      <c r="G155" s="85"/>
      <c r="H155" s="85"/>
      <c r="I155" s="85"/>
      <c r="J155" s="86"/>
      <c r="K155" s="63"/>
      <c r="L155" s="64"/>
      <c r="M155" s="64"/>
      <c r="N155" s="64"/>
      <c r="O155" s="64"/>
      <c r="P155" s="64"/>
      <c r="Q155" s="64"/>
      <c r="R155" s="64"/>
      <c r="S155" s="64"/>
      <c r="T155" s="65"/>
      <c r="U155" s="52">
        <f>(K155*4+L155*3+M155*2+N155*1)</f>
        <v>0</v>
      </c>
      <c r="V155" s="53">
        <f>U155-U157</f>
        <v>-371.3</v>
      </c>
      <c r="W155" s="54">
        <f t="shared" si="3"/>
        <v>-371.3</v>
      </c>
    </row>
    <row r="156" spans="2:24" s="25" customFormat="1" ht="15" customHeight="1" x14ac:dyDescent="0.15">
      <c r="B156" s="79"/>
      <c r="C156" s="84"/>
      <c r="D156" s="85"/>
      <c r="E156" s="85"/>
      <c r="F156" s="85"/>
      <c r="G156" s="85"/>
      <c r="H156" s="85"/>
      <c r="I156" s="85"/>
      <c r="J156" s="86"/>
      <c r="K156" s="66">
        <v>78.900000000000006</v>
      </c>
      <c r="L156" s="66">
        <v>16.5</v>
      </c>
      <c r="M156" s="66">
        <v>2.8</v>
      </c>
      <c r="N156" s="66">
        <v>1.6</v>
      </c>
      <c r="O156" s="66"/>
      <c r="P156" s="66"/>
      <c r="Q156" s="66"/>
      <c r="R156" s="66"/>
      <c r="S156" s="66">
        <v>0</v>
      </c>
      <c r="T156" s="66">
        <v>0.2</v>
      </c>
      <c r="U156" s="55">
        <f>(K156*4+L156*3+M156*2+N156*1)</f>
        <v>372.30000000000007</v>
      </c>
      <c r="V156" s="53">
        <f>U156-U157</f>
        <v>1.0000000000000568</v>
      </c>
      <c r="W156" s="54">
        <f t="shared" si="3"/>
        <v>1.0000000000000568</v>
      </c>
      <c r="X156"/>
    </row>
    <row r="157" spans="2:24" ht="15" customHeight="1" thickBot="1" x14ac:dyDescent="0.2">
      <c r="B157" s="80"/>
      <c r="C157" s="87"/>
      <c r="D157" s="88"/>
      <c r="E157" s="88"/>
      <c r="F157" s="88"/>
      <c r="G157" s="88"/>
      <c r="H157" s="88"/>
      <c r="I157" s="88"/>
      <c r="J157" s="89"/>
      <c r="K157" s="67">
        <v>77.8</v>
      </c>
      <c r="L157" s="67">
        <v>17.5</v>
      </c>
      <c r="M157" s="67">
        <v>3</v>
      </c>
      <c r="N157" s="67">
        <v>1.6</v>
      </c>
      <c r="O157" s="67"/>
      <c r="P157" s="67"/>
      <c r="Q157" s="67"/>
      <c r="R157" s="67"/>
      <c r="S157" s="67">
        <v>0</v>
      </c>
      <c r="T157" s="67">
        <v>0.1</v>
      </c>
      <c r="U157" s="56">
        <f>(K157*4+L157*3+M157*2+N157*1)</f>
        <v>371.3</v>
      </c>
      <c r="V157" s="57"/>
      <c r="W157" s="58">
        <f t="shared" si="3"/>
        <v>0</v>
      </c>
    </row>
    <row r="158" spans="2:24" ht="15" customHeight="1" x14ac:dyDescent="0.15">
      <c r="B158" s="78" t="s">
        <v>89</v>
      </c>
      <c r="C158" s="81" t="s">
        <v>90</v>
      </c>
      <c r="D158" s="82"/>
      <c r="E158" s="82"/>
      <c r="F158" s="82"/>
      <c r="G158" s="82"/>
      <c r="H158" s="82"/>
      <c r="I158" s="82"/>
      <c r="J158" s="83"/>
      <c r="K158" s="60"/>
      <c r="L158" s="61"/>
      <c r="M158" s="61"/>
      <c r="N158" s="61"/>
      <c r="O158" s="61"/>
      <c r="P158" s="61"/>
      <c r="Q158" s="61"/>
      <c r="R158" s="61"/>
      <c r="S158" s="61"/>
      <c r="T158" s="62"/>
      <c r="U158" s="49"/>
      <c r="V158" s="59"/>
      <c r="W158" s="51">
        <f t="shared" si="3"/>
        <v>0</v>
      </c>
    </row>
    <row r="159" spans="2:24" ht="15" customHeight="1" thickBot="1" x14ac:dyDescent="0.2">
      <c r="B159" s="79"/>
      <c r="C159" s="84"/>
      <c r="D159" s="85"/>
      <c r="E159" s="85"/>
      <c r="F159" s="85"/>
      <c r="G159" s="85"/>
      <c r="H159" s="85"/>
      <c r="I159" s="85"/>
      <c r="J159" s="86"/>
      <c r="K159" s="63"/>
      <c r="L159" s="64"/>
      <c r="M159" s="64"/>
      <c r="N159" s="64"/>
      <c r="O159" s="64"/>
      <c r="P159" s="64"/>
      <c r="Q159" s="64"/>
      <c r="R159" s="64"/>
      <c r="S159" s="64"/>
      <c r="T159" s="65"/>
      <c r="U159" s="52">
        <f>(K159*4+L159*3+M159*2+N159*1)</f>
        <v>0</v>
      </c>
      <c r="V159" s="53">
        <f>U159-U161</f>
        <v>-363.39999999999992</v>
      </c>
      <c r="W159" s="54">
        <f t="shared" si="3"/>
        <v>-363.39999999999992</v>
      </c>
    </row>
    <row r="160" spans="2:24" s="25" customFormat="1" ht="15" customHeight="1" x14ac:dyDescent="0.15">
      <c r="B160" s="79"/>
      <c r="C160" s="84"/>
      <c r="D160" s="85"/>
      <c r="E160" s="85"/>
      <c r="F160" s="85"/>
      <c r="G160" s="85"/>
      <c r="H160" s="85"/>
      <c r="I160" s="85"/>
      <c r="J160" s="86"/>
      <c r="K160" s="66">
        <v>74.3</v>
      </c>
      <c r="L160" s="66">
        <v>19.8</v>
      </c>
      <c r="M160" s="66">
        <v>3.9</v>
      </c>
      <c r="N160" s="66">
        <v>1.8</v>
      </c>
      <c r="O160" s="66"/>
      <c r="P160" s="66"/>
      <c r="Q160" s="66"/>
      <c r="R160" s="66"/>
      <c r="S160" s="66">
        <v>0</v>
      </c>
      <c r="T160" s="66">
        <v>0.1</v>
      </c>
      <c r="U160" s="55">
        <f>(K160*4+L160*3+M160*2+N160*1)</f>
        <v>366.20000000000005</v>
      </c>
      <c r="V160" s="53">
        <f>U160-U161</f>
        <v>2.8000000000001251</v>
      </c>
      <c r="W160" s="54">
        <f t="shared" si="3"/>
        <v>2.8000000000001251</v>
      </c>
      <c r="X160"/>
    </row>
    <row r="161" spans="2:24" ht="15" customHeight="1" thickBot="1" x14ac:dyDescent="0.2">
      <c r="B161" s="80"/>
      <c r="C161" s="87"/>
      <c r="D161" s="88"/>
      <c r="E161" s="88"/>
      <c r="F161" s="88"/>
      <c r="G161" s="88"/>
      <c r="H161" s="88"/>
      <c r="I161" s="88"/>
      <c r="J161" s="89"/>
      <c r="K161" s="67">
        <v>72.099999999999994</v>
      </c>
      <c r="L161" s="67">
        <v>21.3</v>
      </c>
      <c r="M161" s="67">
        <v>4.5999999999999996</v>
      </c>
      <c r="N161" s="67">
        <v>1.9</v>
      </c>
      <c r="O161" s="67"/>
      <c r="P161" s="67"/>
      <c r="Q161" s="67"/>
      <c r="R161" s="67"/>
      <c r="S161" s="67">
        <v>0</v>
      </c>
      <c r="T161" s="67">
        <v>0.1</v>
      </c>
      <c r="U161" s="56">
        <f>(K161*4+L161*3+M161*2+N161*1)</f>
        <v>363.39999999999992</v>
      </c>
      <c r="V161" s="57"/>
      <c r="W161" s="58">
        <f t="shared" si="3"/>
        <v>0</v>
      </c>
    </row>
    <row r="162" spans="2:24" ht="15" customHeight="1" x14ac:dyDescent="0.15">
      <c r="B162" s="78" t="s">
        <v>91</v>
      </c>
      <c r="C162" s="81" t="s">
        <v>92</v>
      </c>
      <c r="D162" s="82"/>
      <c r="E162" s="82"/>
      <c r="F162" s="82"/>
      <c r="G162" s="82"/>
      <c r="H162" s="82"/>
      <c r="I162" s="82"/>
      <c r="J162" s="83"/>
      <c r="K162" s="60"/>
      <c r="L162" s="61"/>
      <c r="M162" s="61"/>
      <c r="N162" s="61"/>
      <c r="O162" s="61"/>
      <c r="P162" s="61"/>
      <c r="Q162" s="61"/>
      <c r="R162" s="61"/>
      <c r="S162" s="61"/>
      <c r="T162" s="62"/>
      <c r="U162" s="49"/>
      <c r="V162" s="59"/>
      <c r="W162" s="51">
        <f t="shared" si="3"/>
        <v>0</v>
      </c>
    </row>
    <row r="163" spans="2:24" ht="15" customHeight="1" thickBot="1" x14ac:dyDescent="0.2">
      <c r="B163" s="79"/>
      <c r="C163" s="84"/>
      <c r="D163" s="85"/>
      <c r="E163" s="85"/>
      <c r="F163" s="85"/>
      <c r="G163" s="85"/>
      <c r="H163" s="85"/>
      <c r="I163" s="85"/>
      <c r="J163" s="86"/>
      <c r="K163" s="63"/>
      <c r="L163" s="64"/>
      <c r="M163" s="64"/>
      <c r="N163" s="64"/>
      <c r="O163" s="64"/>
      <c r="P163" s="64"/>
      <c r="Q163" s="64"/>
      <c r="R163" s="64"/>
      <c r="S163" s="64"/>
      <c r="T163" s="65"/>
      <c r="U163" s="52">
        <f>(K163*4+L163*3+M163*2+N163*1)</f>
        <v>0</v>
      </c>
      <c r="V163" s="53">
        <f>U163-U165</f>
        <v>-364.49999999999994</v>
      </c>
      <c r="W163" s="54">
        <f t="shared" si="3"/>
        <v>-364.49999999999994</v>
      </c>
    </row>
    <row r="164" spans="2:24" s="25" customFormat="1" ht="15" customHeight="1" x14ac:dyDescent="0.15">
      <c r="B164" s="79"/>
      <c r="C164" s="84"/>
      <c r="D164" s="85"/>
      <c r="E164" s="85"/>
      <c r="F164" s="85"/>
      <c r="G164" s="85"/>
      <c r="H164" s="85"/>
      <c r="I164" s="85"/>
      <c r="J164" s="86"/>
      <c r="K164" s="66">
        <v>74.599999999999994</v>
      </c>
      <c r="L164" s="66">
        <v>19.5</v>
      </c>
      <c r="M164" s="66">
        <v>3.7</v>
      </c>
      <c r="N164" s="66">
        <v>2.1</v>
      </c>
      <c r="O164" s="66"/>
      <c r="P164" s="66"/>
      <c r="Q164" s="66"/>
      <c r="R164" s="66"/>
      <c r="S164" s="66">
        <v>0</v>
      </c>
      <c r="T164" s="66">
        <v>0.2</v>
      </c>
      <c r="U164" s="55">
        <f>(K164*4+L164*3+M164*2+N164*1)</f>
        <v>366.4</v>
      </c>
      <c r="V164" s="53">
        <f>U164-U165</f>
        <v>1.9000000000000341</v>
      </c>
      <c r="W164" s="54">
        <f t="shared" si="3"/>
        <v>1.9000000000000341</v>
      </c>
      <c r="X164"/>
    </row>
    <row r="165" spans="2:24" ht="15" customHeight="1" thickBot="1" x14ac:dyDescent="0.2">
      <c r="B165" s="80"/>
      <c r="C165" s="87"/>
      <c r="D165" s="88"/>
      <c r="E165" s="88"/>
      <c r="F165" s="88"/>
      <c r="G165" s="88"/>
      <c r="H165" s="88"/>
      <c r="I165" s="88"/>
      <c r="J165" s="89"/>
      <c r="K165" s="67">
        <v>72.8</v>
      </c>
      <c r="L165" s="67">
        <v>21.2</v>
      </c>
      <c r="M165" s="67">
        <v>3.9</v>
      </c>
      <c r="N165" s="67">
        <v>1.9</v>
      </c>
      <c r="O165" s="67"/>
      <c r="P165" s="67"/>
      <c r="Q165" s="67"/>
      <c r="R165" s="67"/>
      <c r="S165" s="67">
        <v>0</v>
      </c>
      <c r="T165" s="67">
        <v>0.2</v>
      </c>
      <c r="U165" s="56">
        <f>(K165*4+L165*3+M165*2+N165*1)</f>
        <v>364.49999999999994</v>
      </c>
      <c r="V165" s="57"/>
      <c r="W165" s="58">
        <f t="shared" si="3"/>
        <v>0</v>
      </c>
    </row>
    <row r="166" spans="2:24" ht="15" customHeight="1" x14ac:dyDescent="0.15">
      <c r="B166" s="78" t="s">
        <v>93</v>
      </c>
      <c r="C166" s="81" t="s">
        <v>94</v>
      </c>
      <c r="D166" s="82"/>
      <c r="E166" s="82"/>
      <c r="F166" s="82"/>
      <c r="G166" s="82"/>
      <c r="H166" s="82"/>
      <c r="I166" s="82"/>
      <c r="J166" s="83"/>
      <c r="K166" s="60"/>
      <c r="L166" s="61"/>
      <c r="M166" s="61"/>
      <c r="N166" s="61"/>
      <c r="O166" s="61"/>
      <c r="P166" s="61"/>
      <c r="Q166" s="61"/>
      <c r="R166" s="61"/>
      <c r="S166" s="61"/>
      <c r="T166" s="62"/>
      <c r="U166" s="49"/>
      <c r="V166" s="59"/>
      <c r="W166" s="51">
        <f t="shared" si="3"/>
        <v>0</v>
      </c>
    </row>
    <row r="167" spans="2:24" ht="15" customHeight="1" thickBot="1" x14ac:dyDescent="0.2">
      <c r="B167" s="79"/>
      <c r="C167" s="84"/>
      <c r="D167" s="85"/>
      <c r="E167" s="85"/>
      <c r="F167" s="85"/>
      <c r="G167" s="85"/>
      <c r="H167" s="85"/>
      <c r="I167" s="85"/>
      <c r="J167" s="86"/>
      <c r="K167" s="63"/>
      <c r="L167" s="64"/>
      <c r="M167" s="64"/>
      <c r="N167" s="64"/>
      <c r="O167" s="64"/>
      <c r="P167" s="64"/>
      <c r="Q167" s="64"/>
      <c r="R167" s="64"/>
      <c r="S167" s="64"/>
      <c r="T167" s="65"/>
      <c r="U167" s="52">
        <f>(K167*4+L167*3+M167*2+N167*1)</f>
        <v>0</v>
      </c>
      <c r="V167" s="53">
        <f>U167-U169</f>
        <v>-285.8</v>
      </c>
      <c r="W167" s="54">
        <f t="shared" si="3"/>
        <v>-285.8</v>
      </c>
    </row>
    <row r="168" spans="2:24" s="25" customFormat="1" ht="15" customHeight="1" x14ac:dyDescent="0.15">
      <c r="B168" s="79"/>
      <c r="C168" s="84"/>
      <c r="D168" s="85"/>
      <c r="E168" s="85"/>
      <c r="F168" s="85"/>
      <c r="G168" s="85"/>
      <c r="H168" s="85"/>
      <c r="I168" s="85"/>
      <c r="J168" s="86"/>
      <c r="K168" s="66">
        <v>24.4</v>
      </c>
      <c r="L168" s="66">
        <v>47.3</v>
      </c>
      <c r="M168" s="66">
        <v>20.399999999999999</v>
      </c>
      <c r="N168" s="66">
        <v>7.7</v>
      </c>
      <c r="O168" s="66"/>
      <c r="P168" s="66"/>
      <c r="Q168" s="66"/>
      <c r="R168" s="66"/>
      <c r="S168" s="66">
        <v>0</v>
      </c>
      <c r="T168" s="66">
        <v>0.1</v>
      </c>
      <c r="U168" s="55">
        <f>(K168*4+L168*3+M168*2+N168*1)</f>
        <v>287.99999999999994</v>
      </c>
      <c r="V168" s="53">
        <f>U168-U169</f>
        <v>2.1999999999999318</v>
      </c>
      <c r="W168" s="54">
        <f t="shared" si="3"/>
        <v>2.1999999999999318</v>
      </c>
      <c r="X168"/>
    </row>
    <row r="169" spans="2:24" ht="15" customHeight="1" thickBot="1" x14ac:dyDescent="0.2">
      <c r="B169" s="80"/>
      <c r="C169" s="87"/>
      <c r="D169" s="88"/>
      <c r="E169" s="88"/>
      <c r="F169" s="88"/>
      <c r="G169" s="88"/>
      <c r="H169" s="88"/>
      <c r="I169" s="88"/>
      <c r="J169" s="89"/>
      <c r="K169" s="67">
        <v>23</v>
      </c>
      <c r="L169" s="67">
        <v>48.2</v>
      </c>
      <c r="M169" s="67">
        <v>20.7</v>
      </c>
      <c r="N169" s="67">
        <v>7.8</v>
      </c>
      <c r="O169" s="67"/>
      <c r="P169" s="67"/>
      <c r="Q169" s="67"/>
      <c r="R169" s="67"/>
      <c r="S169" s="67">
        <v>0</v>
      </c>
      <c r="T169" s="67">
        <v>0.2</v>
      </c>
      <c r="U169" s="56">
        <f>(K169*4+L169*3+M169*2+N169*1)</f>
        <v>285.8</v>
      </c>
      <c r="V169" s="57"/>
      <c r="W169" s="58">
        <f t="shared" si="3"/>
        <v>0</v>
      </c>
    </row>
    <row r="170" spans="2:24" ht="15" customHeight="1" x14ac:dyDescent="0.15">
      <c r="B170" s="78" t="s">
        <v>95</v>
      </c>
      <c r="C170" s="81" t="s">
        <v>96</v>
      </c>
      <c r="D170" s="82"/>
      <c r="E170" s="82"/>
      <c r="F170" s="82"/>
      <c r="G170" s="82"/>
      <c r="H170" s="82"/>
      <c r="I170" s="82"/>
      <c r="J170" s="83"/>
      <c r="K170" s="60"/>
      <c r="L170" s="61"/>
      <c r="M170" s="61"/>
      <c r="N170" s="61"/>
      <c r="O170" s="61"/>
      <c r="P170" s="61"/>
      <c r="Q170" s="61"/>
      <c r="R170" s="61"/>
      <c r="S170" s="61"/>
      <c r="T170" s="62"/>
      <c r="U170" s="49"/>
      <c r="V170" s="59"/>
      <c r="W170" s="51">
        <f t="shared" si="3"/>
        <v>0</v>
      </c>
    </row>
    <row r="171" spans="2:24" ht="15" customHeight="1" thickBot="1" x14ac:dyDescent="0.2">
      <c r="B171" s="79"/>
      <c r="C171" s="84"/>
      <c r="D171" s="85"/>
      <c r="E171" s="85"/>
      <c r="F171" s="85"/>
      <c r="G171" s="85"/>
      <c r="H171" s="85"/>
      <c r="I171" s="85"/>
      <c r="J171" s="86"/>
      <c r="K171" s="63"/>
      <c r="L171" s="64"/>
      <c r="M171" s="64"/>
      <c r="N171" s="64"/>
      <c r="O171" s="64"/>
      <c r="P171" s="64"/>
      <c r="Q171" s="64"/>
      <c r="R171" s="64"/>
      <c r="S171" s="64"/>
      <c r="T171" s="65"/>
      <c r="U171" s="52">
        <f>(K171*4+L171*3+M171*2+N171*1)</f>
        <v>0</v>
      </c>
      <c r="V171" s="53">
        <f>U171-U173</f>
        <v>-256.89999999999998</v>
      </c>
      <c r="W171" s="54">
        <f t="shared" si="3"/>
        <v>-256.89999999999998</v>
      </c>
    </row>
    <row r="172" spans="2:24" s="25" customFormat="1" ht="15" customHeight="1" x14ac:dyDescent="0.15">
      <c r="B172" s="79"/>
      <c r="C172" s="84"/>
      <c r="D172" s="85"/>
      <c r="E172" s="85"/>
      <c r="F172" s="85"/>
      <c r="G172" s="85"/>
      <c r="H172" s="85"/>
      <c r="I172" s="85"/>
      <c r="J172" s="86"/>
      <c r="K172" s="66">
        <v>17.7</v>
      </c>
      <c r="L172" s="66">
        <v>36.200000000000003</v>
      </c>
      <c r="M172" s="66">
        <v>31.8</v>
      </c>
      <c r="N172" s="66">
        <v>14.1</v>
      </c>
      <c r="O172" s="66"/>
      <c r="P172" s="66"/>
      <c r="Q172" s="66"/>
      <c r="R172" s="66"/>
      <c r="S172" s="66">
        <v>0</v>
      </c>
      <c r="T172" s="66">
        <v>0.2</v>
      </c>
      <c r="U172" s="55">
        <f>(K172*4+L172*3+M172*2+N172*1)</f>
        <v>257.10000000000002</v>
      </c>
      <c r="V172" s="53">
        <f>U172-U173</f>
        <v>0.20000000000004547</v>
      </c>
      <c r="W172" s="54">
        <f t="shared" si="3"/>
        <v>0.20000000000004547</v>
      </c>
      <c r="X172"/>
    </row>
    <row r="173" spans="2:24" ht="15" customHeight="1" thickBot="1" x14ac:dyDescent="0.2">
      <c r="B173" s="90"/>
      <c r="C173" s="91"/>
      <c r="D173" s="92"/>
      <c r="E173" s="92"/>
      <c r="F173" s="92"/>
      <c r="G173" s="92"/>
      <c r="H173" s="92"/>
      <c r="I173" s="92"/>
      <c r="J173" s="93"/>
      <c r="K173" s="67">
        <v>16.100000000000001</v>
      </c>
      <c r="L173" s="67">
        <v>38.700000000000003</v>
      </c>
      <c r="M173" s="67">
        <v>31.5</v>
      </c>
      <c r="N173" s="67">
        <v>13.4</v>
      </c>
      <c r="O173" s="67"/>
      <c r="P173" s="67"/>
      <c r="Q173" s="67"/>
      <c r="R173" s="67"/>
      <c r="S173" s="67">
        <v>0</v>
      </c>
      <c r="T173" s="67">
        <v>0.3</v>
      </c>
      <c r="U173" s="56">
        <f>(K173*4+L173*3+M173*2+N173*1)</f>
        <v>256.89999999999998</v>
      </c>
      <c r="V173" s="57"/>
      <c r="W173" s="58">
        <f t="shared" si="3"/>
        <v>0</v>
      </c>
    </row>
    <row r="174" spans="2:24" ht="15" customHeight="1" x14ac:dyDescent="0.15">
      <c r="B174" s="94" t="s">
        <v>97</v>
      </c>
      <c r="C174" s="95" t="s">
        <v>98</v>
      </c>
      <c r="D174" s="96"/>
      <c r="E174" s="96"/>
      <c r="F174" s="96"/>
      <c r="G174" s="96"/>
      <c r="H174" s="96"/>
      <c r="I174" s="96"/>
      <c r="J174" s="97"/>
      <c r="K174" s="60"/>
      <c r="L174" s="61"/>
      <c r="M174" s="61"/>
      <c r="N174" s="61"/>
      <c r="O174" s="61"/>
      <c r="P174" s="61"/>
      <c r="Q174" s="61"/>
      <c r="R174" s="61"/>
      <c r="S174" s="61"/>
      <c r="T174" s="62"/>
      <c r="U174" s="49"/>
      <c r="V174" s="59"/>
      <c r="W174" s="51">
        <f t="shared" si="3"/>
        <v>0</v>
      </c>
    </row>
    <row r="175" spans="2:24" ht="15" customHeight="1" thickBot="1" x14ac:dyDescent="0.2">
      <c r="B175" s="79"/>
      <c r="C175" s="84"/>
      <c r="D175" s="85"/>
      <c r="E175" s="85"/>
      <c r="F175" s="85"/>
      <c r="G175" s="85"/>
      <c r="H175" s="85"/>
      <c r="I175" s="85"/>
      <c r="J175" s="86"/>
      <c r="K175" s="63"/>
      <c r="L175" s="64"/>
      <c r="M175" s="64"/>
      <c r="N175" s="64"/>
      <c r="O175" s="64"/>
      <c r="P175" s="64"/>
      <c r="Q175" s="64"/>
      <c r="R175" s="64"/>
      <c r="S175" s="64"/>
      <c r="T175" s="65"/>
      <c r="U175" s="52">
        <f>(K175*4+L175*3+M175*2+N175*1)</f>
        <v>0</v>
      </c>
      <c r="V175" s="53">
        <f>U175-U177</f>
        <v>-244.9</v>
      </c>
      <c r="W175" s="54">
        <f t="shared" si="3"/>
        <v>-244.9</v>
      </c>
    </row>
    <row r="176" spans="2:24" s="25" customFormat="1" ht="15" customHeight="1" x14ac:dyDescent="0.15">
      <c r="B176" s="79"/>
      <c r="C176" s="84"/>
      <c r="D176" s="85"/>
      <c r="E176" s="85"/>
      <c r="F176" s="85"/>
      <c r="G176" s="85"/>
      <c r="H176" s="85"/>
      <c r="I176" s="85"/>
      <c r="J176" s="86"/>
      <c r="K176" s="66">
        <v>16.3</v>
      </c>
      <c r="L176" s="66">
        <v>32.5</v>
      </c>
      <c r="M176" s="66">
        <v>35.9</v>
      </c>
      <c r="N176" s="66">
        <v>15.1</v>
      </c>
      <c r="O176" s="66"/>
      <c r="P176" s="66"/>
      <c r="Q176" s="66"/>
      <c r="R176" s="66"/>
      <c r="S176" s="66">
        <v>0</v>
      </c>
      <c r="T176" s="66">
        <v>0.1</v>
      </c>
      <c r="U176" s="55">
        <f>(K176*4+L176*3+M176*2+N176*1)</f>
        <v>249.6</v>
      </c>
      <c r="V176" s="53">
        <f>U176-U177</f>
        <v>4.6999999999999886</v>
      </c>
      <c r="W176" s="54">
        <f t="shared" si="3"/>
        <v>4.6999999999999886</v>
      </c>
      <c r="X176"/>
    </row>
    <row r="177" spans="2:24" ht="15" customHeight="1" thickBot="1" x14ac:dyDescent="0.2">
      <c r="B177" s="80"/>
      <c r="C177" s="87"/>
      <c r="D177" s="88"/>
      <c r="E177" s="88"/>
      <c r="F177" s="88"/>
      <c r="G177" s="88"/>
      <c r="H177" s="88"/>
      <c r="I177" s="88"/>
      <c r="J177" s="89"/>
      <c r="K177" s="67">
        <v>14</v>
      </c>
      <c r="L177" s="67">
        <v>32.5</v>
      </c>
      <c r="M177" s="67">
        <v>38</v>
      </c>
      <c r="N177" s="67">
        <v>15.4</v>
      </c>
      <c r="O177" s="67"/>
      <c r="P177" s="67"/>
      <c r="Q177" s="67"/>
      <c r="R177" s="67"/>
      <c r="S177" s="67">
        <v>0</v>
      </c>
      <c r="T177" s="67">
        <v>0.1</v>
      </c>
      <c r="U177" s="56">
        <f>(K177*4+L177*3+M177*2+N177*1)</f>
        <v>244.9</v>
      </c>
      <c r="V177" s="57"/>
      <c r="W177" s="58">
        <f t="shared" si="3"/>
        <v>0</v>
      </c>
    </row>
    <row r="178" spans="2:24" ht="15" customHeight="1" x14ac:dyDescent="0.15">
      <c r="B178" s="78" t="s">
        <v>99</v>
      </c>
      <c r="C178" s="81" t="s">
        <v>100</v>
      </c>
      <c r="D178" s="82"/>
      <c r="E178" s="82"/>
      <c r="F178" s="82"/>
      <c r="G178" s="82"/>
      <c r="H178" s="82"/>
      <c r="I178" s="82"/>
      <c r="J178" s="83"/>
      <c r="K178" s="60"/>
      <c r="L178" s="61"/>
      <c r="M178" s="61"/>
      <c r="N178" s="61"/>
      <c r="O178" s="61"/>
      <c r="P178" s="61"/>
      <c r="Q178" s="61"/>
      <c r="R178" s="61"/>
      <c r="S178" s="61"/>
      <c r="T178" s="62"/>
      <c r="U178" s="49"/>
      <c r="V178" s="59"/>
      <c r="W178" s="51">
        <f t="shared" si="3"/>
        <v>0</v>
      </c>
    </row>
    <row r="179" spans="2:24" ht="15" customHeight="1" thickBot="1" x14ac:dyDescent="0.2">
      <c r="B179" s="79"/>
      <c r="C179" s="84"/>
      <c r="D179" s="85"/>
      <c r="E179" s="85"/>
      <c r="F179" s="85"/>
      <c r="G179" s="85"/>
      <c r="H179" s="85"/>
      <c r="I179" s="85"/>
      <c r="J179" s="86"/>
      <c r="K179" s="63"/>
      <c r="L179" s="64"/>
      <c r="M179" s="64"/>
      <c r="N179" s="64"/>
      <c r="O179" s="64"/>
      <c r="P179" s="64"/>
      <c r="Q179" s="64"/>
      <c r="R179" s="64"/>
      <c r="S179" s="64"/>
      <c r="T179" s="65"/>
      <c r="U179" s="52">
        <f>(K179*4+L179*3+M179*2+N179*1)</f>
        <v>0</v>
      </c>
      <c r="V179" s="53">
        <f>U179-U181</f>
        <v>-313.80000000000007</v>
      </c>
      <c r="W179" s="54">
        <f t="shared" si="3"/>
        <v>-313.80000000000007</v>
      </c>
    </row>
    <row r="180" spans="2:24" s="25" customFormat="1" ht="15" customHeight="1" x14ac:dyDescent="0.15">
      <c r="B180" s="79"/>
      <c r="C180" s="84"/>
      <c r="D180" s="85"/>
      <c r="E180" s="85"/>
      <c r="F180" s="85"/>
      <c r="G180" s="85"/>
      <c r="H180" s="85"/>
      <c r="I180" s="85"/>
      <c r="J180" s="86"/>
      <c r="K180" s="66">
        <v>41.5</v>
      </c>
      <c r="L180" s="66">
        <v>40.5</v>
      </c>
      <c r="M180" s="66">
        <v>13.5</v>
      </c>
      <c r="N180" s="66">
        <v>4.3</v>
      </c>
      <c r="O180" s="66"/>
      <c r="P180" s="66"/>
      <c r="Q180" s="66"/>
      <c r="R180" s="66"/>
      <c r="S180" s="66">
        <v>0</v>
      </c>
      <c r="T180" s="66">
        <v>0.2</v>
      </c>
      <c r="U180" s="55">
        <f>(K180*4+L180*3+M180*2+N180*1)</f>
        <v>318.8</v>
      </c>
      <c r="V180" s="53">
        <f>U180-U181</f>
        <v>4.9999999999999432</v>
      </c>
      <c r="W180" s="54">
        <f t="shared" si="3"/>
        <v>4.9999999999999432</v>
      </c>
      <c r="X180"/>
    </row>
    <row r="181" spans="2:24" ht="15" customHeight="1" thickBot="1" x14ac:dyDescent="0.2">
      <c r="B181" s="80"/>
      <c r="C181" s="87"/>
      <c r="D181" s="88"/>
      <c r="E181" s="88"/>
      <c r="F181" s="88"/>
      <c r="G181" s="88"/>
      <c r="H181" s="88"/>
      <c r="I181" s="88"/>
      <c r="J181" s="89"/>
      <c r="K181" s="67">
        <v>36.9</v>
      </c>
      <c r="L181" s="67">
        <v>44.2</v>
      </c>
      <c r="M181" s="67">
        <v>14.8</v>
      </c>
      <c r="N181" s="67">
        <v>4</v>
      </c>
      <c r="O181" s="67"/>
      <c r="P181" s="67"/>
      <c r="Q181" s="67"/>
      <c r="R181" s="67"/>
      <c r="S181" s="67">
        <v>0</v>
      </c>
      <c r="T181" s="67">
        <v>0.1</v>
      </c>
      <c r="U181" s="56">
        <f>(K181*4+L181*3+M181*2+N181*1)</f>
        <v>313.80000000000007</v>
      </c>
      <c r="V181" s="57"/>
      <c r="W181" s="58">
        <f t="shared" si="3"/>
        <v>0</v>
      </c>
    </row>
    <row r="182" spans="2:24" ht="15" customHeight="1" x14ac:dyDescent="0.15">
      <c r="B182" s="78" t="s">
        <v>101</v>
      </c>
      <c r="C182" s="81" t="s">
        <v>102</v>
      </c>
      <c r="D182" s="82"/>
      <c r="E182" s="82"/>
      <c r="F182" s="82"/>
      <c r="G182" s="82"/>
      <c r="H182" s="82"/>
      <c r="I182" s="82"/>
      <c r="J182" s="83"/>
      <c r="K182" s="60"/>
      <c r="L182" s="61"/>
      <c r="M182" s="61"/>
      <c r="N182" s="61"/>
      <c r="O182" s="61"/>
      <c r="P182" s="61"/>
      <c r="Q182" s="61"/>
      <c r="R182" s="61"/>
      <c r="S182" s="61"/>
      <c r="T182" s="62"/>
      <c r="U182" s="49"/>
      <c r="V182" s="59"/>
      <c r="W182" s="51">
        <f t="shared" si="3"/>
        <v>0</v>
      </c>
    </row>
    <row r="183" spans="2:24" ht="15" customHeight="1" thickBot="1" x14ac:dyDescent="0.2">
      <c r="B183" s="79"/>
      <c r="C183" s="84"/>
      <c r="D183" s="85"/>
      <c r="E183" s="85"/>
      <c r="F183" s="85"/>
      <c r="G183" s="85"/>
      <c r="H183" s="85"/>
      <c r="I183" s="85"/>
      <c r="J183" s="86"/>
      <c r="K183" s="63"/>
      <c r="L183" s="64"/>
      <c r="M183" s="64"/>
      <c r="N183" s="64"/>
      <c r="O183" s="64"/>
      <c r="P183" s="64"/>
      <c r="Q183" s="64"/>
      <c r="R183" s="64"/>
      <c r="S183" s="64"/>
      <c r="T183" s="65"/>
      <c r="U183" s="52">
        <f>(K183*4+L183*3+M183*2+N183*1)</f>
        <v>0</v>
      </c>
      <c r="V183" s="53">
        <f>U183-U185</f>
        <v>-301.60000000000002</v>
      </c>
      <c r="W183" s="54">
        <f t="shared" si="3"/>
        <v>-301.60000000000002</v>
      </c>
    </row>
    <row r="184" spans="2:24" s="25" customFormat="1" ht="15" customHeight="1" x14ac:dyDescent="0.15">
      <c r="B184" s="79"/>
      <c r="C184" s="84"/>
      <c r="D184" s="85"/>
      <c r="E184" s="85"/>
      <c r="F184" s="85"/>
      <c r="G184" s="85"/>
      <c r="H184" s="85"/>
      <c r="I184" s="85"/>
      <c r="J184" s="86"/>
      <c r="K184" s="66">
        <v>33.200000000000003</v>
      </c>
      <c r="L184" s="66">
        <v>42.1</v>
      </c>
      <c r="M184" s="66">
        <v>19.7</v>
      </c>
      <c r="N184" s="66">
        <v>4.8</v>
      </c>
      <c r="O184" s="66"/>
      <c r="P184" s="66"/>
      <c r="Q184" s="66"/>
      <c r="R184" s="66"/>
      <c r="S184" s="66">
        <v>0</v>
      </c>
      <c r="T184" s="66">
        <v>0.2</v>
      </c>
      <c r="U184" s="55">
        <f>(K184*4+L184*3+M184*2+N184*1)</f>
        <v>303.3</v>
      </c>
      <c r="V184" s="53">
        <f>U184-U185</f>
        <v>1.6999999999999886</v>
      </c>
      <c r="W184" s="54">
        <f t="shared" si="3"/>
        <v>1.6999999999999886</v>
      </c>
      <c r="X184"/>
    </row>
    <row r="185" spans="2:24" ht="15" customHeight="1" thickBot="1" x14ac:dyDescent="0.2">
      <c r="B185" s="80"/>
      <c r="C185" s="87"/>
      <c r="D185" s="88"/>
      <c r="E185" s="88"/>
      <c r="F185" s="88"/>
      <c r="G185" s="88"/>
      <c r="H185" s="88"/>
      <c r="I185" s="88"/>
      <c r="J185" s="89"/>
      <c r="K185" s="67">
        <v>31.3</v>
      </c>
      <c r="L185" s="67">
        <v>44</v>
      </c>
      <c r="M185" s="67">
        <v>19.899999999999999</v>
      </c>
      <c r="N185" s="67">
        <v>4.5999999999999996</v>
      </c>
      <c r="O185" s="67"/>
      <c r="P185" s="67"/>
      <c r="Q185" s="67"/>
      <c r="R185" s="67"/>
      <c r="S185" s="67">
        <v>0</v>
      </c>
      <c r="T185" s="67">
        <v>0.1</v>
      </c>
      <c r="U185" s="56">
        <f>(K185*4+L185*3+M185*2+N185*1)</f>
        <v>301.60000000000002</v>
      </c>
      <c r="V185" s="57"/>
      <c r="W185" s="58">
        <f t="shared" si="3"/>
        <v>0</v>
      </c>
    </row>
    <row r="186" spans="2:24" ht="15" customHeight="1" x14ac:dyDescent="0.15">
      <c r="B186" s="78" t="s">
        <v>103</v>
      </c>
      <c r="C186" s="81" t="s">
        <v>104</v>
      </c>
      <c r="D186" s="82"/>
      <c r="E186" s="82"/>
      <c r="F186" s="82"/>
      <c r="G186" s="82"/>
      <c r="H186" s="82"/>
      <c r="I186" s="82"/>
      <c r="J186" s="83"/>
      <c r="K186" s="60"/>
      <c r="L186" s="61"/>
      <c r="M186" s="61"/>
      <c r="N186" s="61"/>
      <c r="O186" s="61"/>
      <c r="P186" s="61"/>
      <c r="Q186" s="61"/>
      <c r="R186" s="61"/>
      <c r="S186" s="61"/>
      <c r="T186" s="62"/>
      <c r="U186" s="49"/>
      <c r="V186" s="59"/>
      <c r="W186" s="51">
        <f t="shared" si="3"/>
        <v>0</v>
      </c>
    </row>
    <row r="187" spans="2:24" ht="15" customHeight="1" thickBot="1" x14ac:dyDescent="0.2">
      <c r="B187" s="79"/>
      <c r="C187" s="84"/>
      <c r="D187" s="85"/>
      <c r="E187" s="85"/>
      <c r="F187" s="85"/>
      <c r="G187" s="85"/>
      <c r="H187" s="85"/>
      <c r="I187" s="85"/>
      <c r="J187" s="86"/>
      <c r="K187" s="63"/>
      <c r="L187" s="64"/>
      <c r="M187" s="64"/>
      <c r="N187" s="64"/>
      <c r="O187" s="64"/>
      <c r="P187" s="64"/>
      <c r="Q187" s="64"/>
      <c r="R187" s="64"/>
      <c r="S187" s="64"/>
      <c r="T187" s="65"/>
      <c r="U187" s="52">
        <f>(K187*4+L187*3+M187*2+N187*1)</f>
        <v>0</v>
      </c>
      <c r="V187" s="53">
        <f>U187-U189</f>
        <v>-297.29999999999995</v>
      </c>
      <c r="W187" s="54">
        <f t="shared" si="3"/>
        <v>-297.29999999999995</v>
      </c>
    </row>
    <row r="188" spans="2:24" s="25" customFormat="1" ht="15" customHeight="1" x14ac:dyDescent="0.15">
      <c r="B188" s="79"/>
      <c r="C188" s="84"/>
      <c r="D188" s="85"/>
      <c r="E188" s="85"/>
      <c r="F188" s="85"/>
      <c r="G188" s="85"/>
      <c r="H188" s="85"/>
      <c r="I188" s="85"/>
      <c r="J188" s="86"/>
      <c r="K188" s="66">
        <v>37.4</v>
      </c>
      <c r="L188" s="66">
        <v>37.799999999999997</v>
      </c>
      <c r="M188" s="66">
        <v>18.399999999999999</v>
      </c>
      <c r="N188" s="66">
        <v>6.2</v>
      </c>
      <c r="O188" s="66"/>
      <c r="P188" s="66"/>
      <c r="Q188" s="66"/>
      <c r="R188" s="66"/>
      <c r="S188" s="66">
        <v>0</v>
      </c>
      <c r="T188" s="66">
        <v>0.2</v>
      </c>
      <c r="U188" s="55">
        <f>(K188*4+L188*3+M188*2+N188*1)</f>
        <v>306</v>
      </c>
      <c r="V188" s="53">
        <f>U188-U189</f>
        <v>8.7000000000000455</v>
      </c>
      <c r="W188" s="54">
        <f t="shared" si="3"/>
        <v>8.7000000000000455</v>
      </c>
      <c r="X188"/>
    </row>
    <row r="189" spans="2:24" ht="15" customHeight="1" thickBot="1" x14ac:dyDescent="0.2">
      <c r="B189" s="80"/>
      <c r="C189" s="87"/>
      <c r="D189" s="88"/>
      <c r="E189" s="88"/>
      <c r="F189" s="88"/>
      <c r="G189" s="88"/>
      <c r="H189" s="88"/>
      <c r="I189" s="88"/>
      <c r="J189" s="89"/>
      <c r="K189" s="67">
        <v>32.9</v>
      </c>
      <c r="L189" s="67">
        <v>38.6</v>
      </c>
      <c r="M189" s="67">
        <v>21.5</v>
      </c>
      <c r="N189" s="67">
        <v>6.9</v>
      </c>
      <c r="O189" s="67"/>
      <c r="P189" s="67"/>
      <c r="Q189" s="67"/>
      <c r="R189" s="67"/>
      <c r="S189" s="67">
        <v>0</v>
      </c>
      <c r="T189" s="67">
        <v>0.2</v>
      </c>
      <c r="U189" s="56">
        <f>(K189*4+L189*3+M189*2+N189*1)</f>
        <v>297.29999999999995</v>
      </c>
      <c r="V189" s="57"/>
      <c r="W189" s="58">
        <f t="shared" si="3"/>
        <v>0</v>
      </c>
    </row>
    <row r="190" spans="2:24" ht="15" customHeight="1" x14ac:dyDescent="0.15">
      <c r="B190" s="78" t="s">
        <v>105</v>
      </c>
      <c r="C190" s="81" t="s">
        <v>106</v>
      </c>
      <c r="D190" s="82"/>
      <c r="E190" s="82"/>
      <c r="F190" s="82"/>
      <c r="G190" s="82"/>
      <c r="H190" s="82"/>
      <c r="I190" s="82"/>
      <c r="J190" s="83"/>
      <c r="K190" s="60"/>
      <c r="L190" s="61"/>
      <c r="M190" s="61"/>
      <c r="N190" s="61"/>
      <c r="O190" s="61"/>
      <c r="P190" s="61"/>
      <c r="Q190" s="61"/>
      <c r="R190" s="61"/>
      <c r="S190" s="61"/>
      <c r="T190" s="62"/>
      <c r="U190" s="49"/>
      <c r="V190" s="59"/>
      <c r="W190" s="51">
        <f t="shared" si="3"/>
        <v>0</v>
      </c>
    </row>
    <row r="191" spans="2:24" ht="15" customHeight="1" thickBot="1" x14ac:dyDescent="0.2">
      <c r="B191" s="79"/>
      <c r="C191" s="84"/>
      <c r="D191" s="85"/>
      <c r="E191" s="85"/>
      <c r="F191" s="85"/>
      <c r="G191" s="85"/>
      <c r="H191" s="85"/>
      <c r="I191" s="85"/>
      <c r="J191" s="86"/>
      <c r="K191" s="63"/>
      <c r="L191" s="64"/>
      <c r="M191" s="64"/>
      <c r="N191" s="64"/>
      <c r="O191" s="64"/>
      <c r="P191" s="64"/>
      <c r="Q191" s="64"/>
      <c r="R191" s="64"/>
      <c r="S191" s="64"/>
      <c r="T191" s="65"/>
      <c r="U191" s="52">
        <f>(K191*4+L191*3+M191*2+N191*1)</f>
        <v>0</v>
      </c>
      <c r="V191" s="53">
        <f>U191-U193</f>
        <v>-256.3</v>
      </c>
      <c r="W191" s="54">
        <f t="shared" si="3"/>
        <v>-256.3</v>
      </c>
    </row>
    <row r="192" spans="2:24" s="25" customFormat="1" ht="15" customHeight="1" x14ac:dyDescent="0.15">
      <c r="B192" s="79"/>
      <c r="C192" s="84"/>
      <c r="D192" s="85"/>
      <c r="E192" s="85"/>
      <c r="F192" s="85"/>
      <c r="G192" s="85"/>
      <c r="H192" s="85"/>
      <c r="I192" s="85"/>
      <c r="J192" s="86"/>
      <c r="K192" s="66">
        <v>14.1</v>
      </c>
      <c r="L192" s="66">
        <v>36.700000000000003</v>
      </c>
      <c r="M192" s="66">
        <v>35.700000000000003</v>
      </c>
      <c r="N192" s="66">
        <v>13.1</v>
      </c>
      <c r="O192" s="66"/>
      <c r="P192" s="66"/>
      <c r="Q192" s="66"/>
      <c r="R192" s="66"/>
      <c r="S192" s="66">
        <v>0</v>
      </c>
      <c r="T192" s="66">
        <v>0.4</v>
      </c>
      <c r="U192" s="55">
        <f>(K192*4+L192*3+M192*2+N192*1)</f>
        <v>251</v>
      </c>
      <c r="V192" s="53">
        <f>U192-U193</f>
        <v>-5.3000000000000114</v>
      </c>
      <c r="W192" s="54">
        <f t="shared" si="3"/>
        <v>-5.3000000000000114</v>
      </c>
      <c r="X192"/>
    </row>
    <row r="193" spans="2:24" ht="15" customHeight="1" thickBot="1" x14ac:dyDescent="0.2">
      <c r="B193" s="79"/>
      <c r="C193" s="84"/>
      <c r="D193" s="85"/>
      <c r="E193" s="85"/>
      <c r="F193" s="85"/>
      <c r="G193" s="85"/>
      <c r="H193" s="85"/>
      <c r="I193" s="85"/>
      <c r="J193" s="86"/>
      <c r="K193" s="67">
        <v>15.6</v>
      </c>
      <c r="L193" s="67">
        <v>37.700000000000003</v>
      </c>
      <c r="M193" s="67">
        <v>34.6</v>
      </c>
      <c r="N193" s="67">
        <v>11.6</v>
      </c>
      <c r="O193" s="67"/>
      <c r="P193" s="67"/>
      <c r="Q193" s="67"/>
      <c r="R193" s="67"/>
      <c r="S193" s="67">
        <v>0</v>
      </c>
      <c r="T193" s="67">
        <v>0.4</v>
      </c>
      <c r="U193" s="56">
        <f>(K193*4+L193*3+M193*2+N193*1)</f>
        <v>256.3</v>
      </c>
      <c r="V193" s="57"/>
      <c r="W193" s="58">
        <f t="shared" si="3"/>
        <v>0</v>
      </c>
    </row>
    <row r="194" spans="2:24" ht="15" customHeight="1" x14ac:dyDescent="0.15">
      <c r="B194" s="78" t="s">
        <v>107</v>
      </c>
      <c r="C194" s="81" t="s">
        <v>108</v>
      </c>
      <c r="D194" s="82"/>
      <c r="E194" s="82"/>
      <c r="F194" s="82"/>
      <c r="G194" s="82"/>
      <c r="H194" s="82"/>
      <c r="I194" s="82"/>
      <c r="J194" s="83"/>
      <c r="K194" s="60"/>
      <c r="L194" s="61"/>
      <c r="M194" s="61"/>
      <c r="N194" s="61"/>
      <c r="O194" s="61"/>
      <c r="P194" s="61"/>
      <c r="Q194" s="61"/>
      <c r="R194" s="61"/>
      <c r="S194" s="61"/>
      <c r="T194" s="62"/>
      <c r="U194" s="49"/>
      <c r="V194" s="59"/>
      <c r="W194" s="51">
        <f t="shared" si="3"/>
        <v>0</v>
      </c>
    </row>
    <row r="195" spans="2:24" ht="15" customHeight="1" thickBot="1" x14ac:dyDescent="0.2">
      <c r="B195" s="79"/>
      <c r="C195" s="84"/>
      <c r="D195" s="85"/>
      <c r="E195" s="85"/>
      <c r="F195" s="85"/>
      <c r="G195" s="85"/>
      <c r="H195" s="85"/>
      <c r="I195" s="85"/>
      <c r="J195" s="86"/>
      <c r="K195" s="63"/>
      <c r="L195" s="64"/>
      <c r="M195" s="64"/>
      <c r="N195" s="64"/>
      <c r="O195" s="64"/>
      <c r="P195" s="64"/>
      <c r="Q195" s="64"/>
      <c r="R195" s="64"/>
      <c r="S195" s="64"/>
      <c r="T195" s="65"/>
      <c r="U195" s="52">
        <f>(K195*4+L195*3+M195*2+N195*1)</f>
        <v>0</v>
      </c>
      <c r="V195" s="53">
        <f>U195-U197</f>
        <v>-292.89999999999998</v>
      </c>
      <c r="W195" s="54">
        <f t="shared" si="3"/>
        <v>-292.89999999999998</v>
      </c>
    </row>
    <row r="196" spans="2:24" s="25" customFormat="1" ht="15" customHeight="1" x14ac:dyDescent="0.15">
      <c r="B196" s="79"/>
      <c r="C196" s="84"/>
      <c r="D196" s="85"/>
      <c r="E196" s="85"/>
      <c r="F196" s="85"/>
      <c r="G196" s="85"/>
      <c r="H196" s="85"/>
      <c r="I196" s="85"/>
      <c r="J196" s="86"/>
      <c r="K196" s="66">
        <v>44.8</v>
      </c>
      <c r="L196" s="66">
        <v>25.3</v>
      </c>
      <c r="M196" s="66">
        <v>17.5</v>
      </c>
      <c r="N196" s="66">
        <v>12.2</v>
      </c>
      <c r="O196" s="66"/>
      <c r="P196" s="66"/>
      <c r="Q196" s="66"/>
      <c r="R196" s="66"/>
      <c r="S196" s="66">
        <v>0</v>
      </c>
      <c r="T196" s="66">
        <v>0.2</v>
      </c>
      <c r="U196" s="55">
        <f>(K196*4+L196*3+M196*2+N196*1)</f>
        <v>302.3</v>
      </c>
      <c r="V196" s="53">
        <f>U196-U197</f>
        <v>9.4000000000000341</v>
      </c>
      <c r="W196" s="54">
        <f t="shared" si="3"/>
        <v>9.4000000000000341</v>
      </c>
      <c r="X196"/>
    </row>
    <row r="197" spans="2:24" ht="15" customHeight="1" thickBot="1" x14ac:dyDescent="0.2">
      <c r="B197" s="80"/>
      <c r="C197" s="87"/>
      <c r="D197" s="88"/>
      <c r="E197" s="88"/>
      <c r="F197" s="88"/>
      <c r="G197" s="88"/>
      <c r="H197" s="88"/>
      <c r="I197" s="88"/>
      <c r="J197" s="89"/>
      <c r="K197" s="67">
        <v>39.9</v>
      </c>
      <c r="L197" s="67">
        <v>26.9</v>
      </c>
      <c r="M197" s="67">
        <v>19.600000000000001</v>
      </c>
      <c r="N197" s="67">
        <v>13.4</v>
      </c>
      <c r="O197" s="67"/>
      <c r="P197" s="67"/>
      <c r="Q197" s="67"/>
      <c r="R197" s="67"/>
      <c r="S197" s="67">
        <v>0</v>
      </c>
      <c r="T197" s="67">
        <v>0.1</v>
      </c>
      <c r="U197" s="56">
        <f>(K197*4+L197*3+M197*2+N197*1)</f>
        <v>292.89999999999998</v>
      </c>
      <c r="V197" s="57"/>
      <c r="W197" s="58">
        <f t="shared" si="3"/>
        <v>0</v>
      </c>
    </row>
    <row r="198" spans="2:24" ht="15" customHeight="1" x14ac:dyDescent="0.15">
      <c r="B198" s="78" t="s">
        <v>109</v>
      </c>
      <c r="C198" s="81" t="s">
        <v>110</v>
      </c>
      <c r="D198" s="82"/>
      <c r="E198" s="82"/>
      <c r="F198" s="82"/>
      <c r="G198" s="82"/>
      <c r="H198" s="82"/>
      <c r="I198" s="82"/>
      <c r="J198" s="83"/>
      <c r="K198" s="60"/>
      <c r="L198" s="61"/>
      <c r="M198" s="61"/>
      <c r="N198" s="61"/>
      <c r="O198" s="61"/>
      <c r="P198" s="61"/>
      <c r="Q198" s="61"/>
      <c r="R198" s="61"/>
      <c r="S198" s="61"/>
      <c r="T198" s="62"/>
      <c r="U198" s="49"/>
      <c r="V198" s="59"/>
      <c r="W198" s="51">
        <f t="shared" si="3"/>
        <v>0</v>
      </c>
    </row>
    <row r="199" spans="2:24" ht="15" customHeight="1" thickBot="1" x14ac:dyDescent="0.2">
      <c r="B199" s="79"/>
      <c r="C199" s="84"/>
      <c r="D199" s="85"/>
      <c r="E199" s="85"/>
      <c r="F199" s="85"/>
      <c r="G199" s="85"/>
      <c r="H199" s="85"/>
      <c r="I199" s="85"/>
      <c r="J199" s="86"/>
      <c r="K199" s="63"/>
      <c r="L199" s="64"/>
      <c r="M199" s="64"/>
      <c r="N199" s="64"/>
      <c r="O199" s="64"/>
      <c r="P199" s="64"/>
      <c r="Q199" s="64"/>
      <c r="R199" s="64"/>
      <c r="S199" s="64"/>
      <c r="T199" s="65"/>
      <c r="U199" s="52">
        <f>(K199*4+L199*3+M199*2+N199*1)</f>
        <v>0</v>
      </c>
      <c r="V199" s="53">
        <f>U199-U201</f>
        <v>-289.7</v>
      </c>
      <c r="W199" s="54">
        <f t="shared" si="3"/>
        <v>-289.7</v>
      </c>
    </row>
    <row r="200" spans="2:24" s="25" customFormat="1" ht="15" customHeight="1" x14ac:dyDescent="0.15">
      <c r="B200" s="79"/>
      <c r="C200" s="84"/>
      <c r="D200" s="85"/>
      <c r="E200" s="85"/>
      <c r="F200" s="85"/>
      <c r="G200" s="85"/>
      <c r="H200" s="85"/>
      <c r="I200" s="85"/>
      <c r="J200" s="86"/>
      <c r="K200" s="66">
        <v>37.700000000000003</v>
      </c>
      <c r="L200" s="66">
        <v>32.799999999999997</v>
      </c>
      <c r="M200" s="66">
        <v>19.7</v>
      </c>
      <c r="N200" s="66">
        <v>9.6</v>
      </c>
      <c r="O200" s="66"/>
      <c r="P200" s="66"/>
      <c r="Q200" s="66"/>
      <c r="R200" s="66"/>
      <c r="S200" s="66">
        <v>0</v>
      </c>
      <c r="T200" s="66">
        <v>0.2</v>
      </c>
      <c r="U200" s="55">
        <f>(K200*4+L200*3+M200*2+N200*1)</f>
        <v>298.2</v>
      </c>
      <c r="V200" s="53">
        <f>U200-U201</f>
        <v>8.5</v>
      </c>
      <c r="W200" s="54">
        <f t="shared" si="3"/>
        <v>8.5</v>
      </c>
      <c r="X200"/>
    </row>
    <row r="201" spans="2:24" ht="15" customHeight="1" thickBot="1" x14ac:dyDescent="0.2">
      <c r="B201" s="80"/>
      <c r="C201" s="87"/>
      <c r="D201" s="88"/>
      <c r="E201" s="88"/>
      <c r="F201" s="88"/>
      <c r="G201" s="88"/>
      <c r="H201" s="88"/>
      <c r="I201" s="88"/>
      <c r="J201" s="89"/>
      <c r="K201" s="67">
        <v>33.299999999999997</v>
      </c>
      <c r="L201" s="67">
        <v>33.9</v>
      </c>
      <c r="M201" s="67">
        <v>22.1</v>
      </c>
      <c r="N201" s="67">
        <v>10.6</v>
      </c>
      <c r="O201" s="67"/>
      <c r="P201" s="67"/>
      <c r="Q201" s="67"/>
      <c r="R201" s="67"/>
      <c r="S201" s="67">
        <v>0</v>
      </c>
      <c r="T201" s="67">
        <v>0.1</v>
      </c>
      <c r="U201" s="56">
        <f>(K201*4+L201*3+M201*2+N201*1)</f>
        <v>289.7</v>
      </c>
      <c r="V201" s="57"/>
      <c r="W201" s="58">
        <f t="shared" si="3"/>
        <v>0</v>
      </c>
    </row>
    <row r="202" spans="2:24" ht="15" customHeight="1" x14ac:dyDescent="0.15">
      <c r="B202" s="78" t="s">
        <v>111</v>
      </c>
      <c r="C202" s="81" t="s">
        <v>112</v>
      </c>
      <c r="D202" s="82"/>
      <c r="E202" s="82"/>
      <c r="F202" s="82"/>
      <c r="G202" s="82"/>
      <c r="H202" s="82"/>
      <c r="I202" s="82"/>
      <c r="J202" s="83"/>
      <c r="K202" s="60"/>
      <c r="L202" s="61"/>
      <c r="M202" s="61"/>
      <c r="N202" s="61"/>
      <c r="O202" s="61"/>
      <c r="P202" s="61"/>
      <c r="Q202" s="61"/>
      <c r="R202" s="61"/>
      <c r="S202" s="61"/>
      <c r="T202" s="62"/>
      <c r="U202" s="49"/>
      <c r="V202" s="59"/>
      <c r="W202" s="51">
        <f t="shared" si="3"/>
        <v>0</v>
      </c>
    </row>
    <row r="203" spans="2:24" ht="15" customHeight="1" thickBot="1" x14ac:dyDescent="0.2">
      <c r="B203" s="79"/>
      <c r="C203" s="84"/>
      <c r="D203" s="85"/>
      <c r="E203" s="85"/>
      <c r="F203" s="85"/>
      <c r="G203" s="85"/>
      <c r="H203" s="85"/>
      <c r="I203" s="85"/>
      <c r="J203" s="86"/>
      <c r="K203" s="63"/>
      <c r="L203" s="64"/>
      <c r="M203" s="64"/>
      <c r="N203" s="64"/>
      <c r="O203" s="64"/>
      <c r="P203" s="64"/>
      <c r="Q203" s="64"/>
      <c r="R203" s="64"/>
      <c r="S203" s="64"/>
      <c r="T203" s="65"/>
      <c r="U203" s="52">
        <f>(K203*4+L203*3+M203*2+N203*1)</f>
        <v>0</v>
      </c>
      <c r="V203" s="53">
        <f>U203-U205</f>
        <v>-269.60000000000002</v>
      </c>
      <c r="W203" s="54">
        <f t="shared" si="3"/>
        <v>-269.60000000000002</v>
      </c>
    </row>
    <row r="204" spans="2:24" s="25" customFormat="1" ht="15" customHeight="1" x14ac:dyDescent="0.15">
      <c r="B204" s="79"/>
      <c r="C204" s="84"/>
      <c r="D204" s="85"/>
      <c r="E204" s="85"/>
      <c r="F204" s="85"/>
      <c r="G204" s="85"/>
      <c r="H204" s="85"/>
      <c r="I204" s="85"/>
      <c r="J204" s="86"/>
      <c r="K204" s="66">
        <v>17.8</v>
      </c>
      <c r="L204" s="66">
        <v>44.2</v>
      </c>
      <c r="M204" s="66">
        <v>28.7</v>
      </c>
      <c r="N204" s="66">
        <v>9</v>
      </c>
      <c r="O204" s="66"/>
      <c r="P204" s="66"/>
      <c r="Q204" s="66"/>
      <c r="R204" s="66"/>
      <c r="S204" s="66">
        <v>0</v>
      </c>
      <c r="T204" s="66">
        <v>0.4</v>
      </c>
      <c r="U204" s="55">
        <f>(K204*4+L204*3+M204*2+N204*1)</f>
        <v>270.2</v>
      </c>
      <c r="V204" s="53">
        <f>U204-U205</f>
        <v>0.59999999999996589</v>
      </c>
      <c r="W204" s="54">
        <f t="shared" si="3"/>
        <v>0.59999999999996589</v>
      </c>
      <c r="X204"/>
    </row>
    <row r="205" spans="2:24" ht="15" customHeight="1" thickBot="1" x14ac:dyDescent="0.2">
      <c r="B205" s="80"/>
      <c r="C205" s="87"/>
      <c r="D205" s="88"/>
      <c r="E205" s="88"/>
      <c r="F205" s="88"/>
      <c r="G205" s="88"/>
      <c r="H205" s="88"/>
      <c r="I205" s="88"/>
      <c r="J205" s="89"/>
      <c r="K205" s="67">
        <v>16.899999999999999</v>
      </c>
      <c r="L205" s="67">
        <v>45</v>
      </c>
      <c r="M205" s="67">
        <v>29.2</v>
      </c>
      <c r="N205" s="67">
        <v>8.6</v>
      </c>
      <c r="O205" s="67"/>
      <c r="P205" s="67"/>
      <c r="Q205" s="67"/>
      <c r="R205" s="67"/>
      <c r="S205" s="67">
        <v>0</v>
      </c>
      <c r="T205" s="67">
        <v>0.3</v>
      </c>
      <c r="U205" s="56">
        <f>(K205*4+L205*3+M205*2+N205*1)</f>
        <v>269.60000000000002</v>
      </c>
      <c r="V205" s="57"/>
      <c r="W205" s="58">
        <f t="shared" si="3"/>
        <v>0</v>
      </c>
    </row>
    <row r="206" spans="2:24" ht="15" customHeight="1" x14ac:dyDescent="0.15">
      <c r="B206" s="78" t="s">
        <v>113</v>
      </c>
      <c r="C206" s="81" t="s">
        <v>114</v>
      </c>
      <c r="D206" s="82"/>
      <c r="E206" s="82"/>
      <c r="F206" s="82"/>
      <c r="G206" s="82"/>
      <c r="H206" s="82"/>
      <c r="I206" s="82"/>
      <c r="J206" s="83"/>
      <c r="K206" s="60"/>
      <c r="L206" s="61"/>
      <c r="M206" s="61"/>
      <c r="N206" s="61"/>
      <c r="O206" s="61"/>
      <c r="P206" s="61"/>
      <c r="Q206" s="61"/>
      <c r="R206" s="61"/>
      <c r="S206" s="61"/>
      <c r="T206" s="62"/>
      <c r="U206" s="49"/>
      <c r="V206" s="59"/>
      <c r="W206" s="51">
        <f t="shared" ref="W206:W269" si="4">V206</f>
        <v>0</v>
      </c>
    </row>
    <row r="207" spans="2:24" ht="15" customHeight="1" thickBot="1" x14ac:dyDescent="0.2">
      <c r="B207" s="79"/>
      <c r="C207" s="84"/>
      <c r="D207" s="85"/>
      <c r="E207" s="85"/>
      <c r="F207" s="85"/>
      <c r="G207" s="85"/>
      <c r="H207" s="85"/>
      <c r="I207" s="85"/>
      <c r="J207" s="86"/>
      <c r="K207" s="63"/>
      <c r="L207" s="64"/>
      <c r="M207" s="64"/>
      <c r="N207" s="64"/>
      <c r="O207" s="64"/>
      <c r="P207" s="64"/>
      <c r="Q207" s="64"/>
      <c r="R207" s="64"/>
      <c r="S207" s="64"/>
      <c r="T207" s="65"/>
      <c r="U207" s="52">
        <f>(K207*7+L207*6+M207*5+N207*4+O207*3+P207*2+Q207*1)</f>
        <v>0</v>
      </c>
      <c r="V207" s="53">
        <f>U207-U209</f>
        <v>-414.29999999999995</v>
      </c>
      <c r="W207" s="54">
        <f t="shared" si="4"/>
        <v>-414.29999999999995</v>
      </c>
    </row>
    <row r="208" spans="2:24" s="25" customFormat="1" ht="15" customHeight="1" x14ac:dyDescent="0.15">
      <c r="B208" s="79"/>
      <c r="C208" s="84"/>
      <c r="D208" s="85"/>
      <c r="E208" s="85"/>
      <c r="F208" s="85"/>
      <c r="G208" s="85"/>
      <c r="H208" s="85"/>
      <c r="I208" s="85"/>
      <c r="J208" s="86"/>
      <c r="K208" s="66">
        <v>12.4</v>
      </c>
      <c r="L208" s="66">
        <v>9.8000000000000007</v>
      </c>
      <c r="M208" s="66">
        <v>31.8</v>
      </c>
      <c r="N208" s="66">
        <v>6.8</v>
      </c>
      <c r="O208" s="66">
        <v>15.2</v>
      </c>
      <c r="P208" s="66">
        <v>12.6</v>
      </c>
      <c r="Q208" s="66">
        <v>9.3000000000000007</v>
      </c>
      <c r="R208" s="66"/>
      <c r="S208" s="66">
        <v>1.9</v>
      </c>
      <c r="T208" s="66">
        <v>0.3</v>
      </c>
      <c r="U208" s="55">
        <f>(K208*7+L208*6+M208*5+N208*4+O208*3+P208*2+Q208*1)</f>
        <v>411.9</v>
      </c>
      <c r="V208" s="53">
        <f>U208-U209</f>
        <v>-2.3999999999999773</v>
      </c>
      <c r="W208" s="54">
        <f t="shared" si="4"/>
        <v>-2.3999999999999773</v>
      </c>
      <c r="X208"/>
    </row>
    <row r="209" spans="2:24" ht="15" customHeight="1" thickBot="1" x14ac:dyDescent="0.2">
      <c r="B209" s="80"/>
      <c r="C209" s="87"/>
      <c r="D209" s="88"/>
      <c r="E209" s="88"/>
      <c r="F209" s="88"/>
      <c r="G209" s="88"/>
      <c r="H209" s="88"/>
      <c r="I209" s="88"/>
      <c r="J209" s="89"/>
      <c r="K209" s="67">
        <v>10.8</v>
      </c>
      <c r="L209" s="67">
        <v>10.1</v>
      </c>
      <c r="M209" s="67">
        <v>34.299999999999997</v>
      </c>
      <c r="N209" s="67">
        <v>6.1</v>
      </c>
      <c r="O209" s="67">
        <v>16.2</v>
      </c>
      <c r="P209" s="67">
        <v>13</v>
      </c>
      <c r="Q209" s="67">
        <v>7.6</v>
      </c>
      <c r="R209" s="67"/>
      <c r="S209" s="67">
        <v>1.7</v>
      </c>
      <c r="T209" s="67">
        <v>0.2</v>
      </c>
      <c r="U209" s="56">
        <f>(K209*7+L209*6+M209*5+N209*4+O209*3+P209*2+Q209*1)</f>
        <v>414.29999999999995</v>
      </c>
      <c r="V209" s="57"/>
      <c r="W209" s="58">
        <f t="shared" si="4"/>
        <v>0</v>
      </c>
    </row>
    <row r="210" spans="2:24" ht="15" customHeight="1" x14ac:dyDescent="0.15">
      <c r="B210" s="78" t="s">
        <v>115</v>
      </c>
      <c r="C210" s="81" t="s">
        <v>116</v>
      </c>
      <c r="D210" s="82"/>
      <c r="E210" s="82"/>
      <c r="F210" s="82"/>
      <c r="G210" s="82"/>
      <c r="H210" s="82"/>
      <c r="I210" s="82"/>
      <c r="J210" s="83"/>
      <c r="K210" s="60"/>
      <c r="L210" s="61"/>
      <c r="M210" s="61"/>
      <c r="N210" s="61"/>
      <c r="O210" s="61"/>
      <c r="P210" s="61"/>
      <c r="Q210" s="61"/>
      <c r="R210" s="61"/>
      <c r="S210" s="61"/>
      <c r="T210" s="62"/>
      <c r="U210" s="49"/>
      <c r="V210" s="59"/>
      <c r="W210" s="51">
        <f t="shared" si="4"/>
        <v>0</v>
      </c>
    </row>
    <row r="211" spans="2:24" ht="15" customHeight="1" thickBot="1" x14ac:dyDescent="0.2">
      <c r="B211" s="79"/>
      <c r="C211" s="84"/>
      <c r="D211" s="85"/>
      <c r="E211" s="85"/>
      <c r="F211" s="85"/>
      <c r="G211" s="85"/>
      <c r="H211" s="85"/>
      <c r="I211" s="85"/>
      <c r="J211" s="86"/>
      <c r="K211" s="63"/>
      <c r="L211" s="64"/>
      <c r="M211" s="64"/>
      <c r="N211" s="64"/>
      <c r="O211" s="64"/>
      <c r="P211" s="64"/>
      <c r="Q211" s="64"/>
      <c r="R211" s="64"/>
      <c r="S211" s="64"/>
      <c r="T211" s="65"/>
      <c r="U211" s="52">
        <f>(K211*4+L211*3+M211*2+N211*1)</f>
        <v>0</v>
      </c>
      <c r="V211" s="53">
        <f>U211-U213</f>
        <v>-265.7</v>
      </c>
      <c r="W211" s="54">
        <f t="shared" si="4"/>
        <v>-265.7</v>
      </c>
    </row>
    <row r="212" spans="2:24" s="25" customFormat="1" ht="15" customHeight="1" x14ac:dyDescent="0.15">
      <c r="B212" s="79"/>
      <c r="C212" s="84"/>
      <c r="D212" s="85"/>
      <c r="E212" s="85"/>
      <c r="F212" s="85"/>
      <c r="G212" s="85"/>
      <c r="H212" s="85"/>
      <c r="I212" s="85"/>
      <c r="J212" s="86"/>
      <c r="K212" s="66">
        <v>21.9</v>
      </c>
      <c r="L212" s="66">
        <v>36.200000000000003</v>
      </c>
      <c r="M212" s="66">
        <v>27.3</v>
      </c>
      <c r="N212" s="66">
        <v>14.4</v>
      </c>
      <c r="O212" s="66"/>
      <c r="P212" s="66"/>
      <c r="Q212" s="66"/>
      <c r="R212" s="66"/>
      <c r="S212" s="66">
        <v>0</v>
      </c>
      <c r="T212" s="66">
        <v>0.2</v>
      </c>
      <c r="U212" s="55">
        <f>(K212*4+L212*3+M212*2+N212*1)</f>
        <v>265.2</v>
      </c>
      <c r="V212" s="53">
        <f>U212-U213</f>
        <v>-0.5</v>
      </c>
      <c r="W212" s="54">
        <f t="shared" si="4"/>
        <v>-0.5</v>
      </c>
      <c r="X212"/>
    </row>
    <row r="213" spans="2:24" ht="15" customHeight="1" thickBot="1" x14ac:dyDescent="0.2">
      <c r="B213" s="80"/>
      <c r="C213" s="87"/>
      <c r="D213" s="88"/>
      <c r="E213" s="88"/>
      <c r="F213" s="88"/>
      <c r="G213" s="88"/>
      <c r="H213" s="88"/>
      <c r="I213" s="88"/>
      <c r="J213" s="89"/>
      <c r="K213" s="67">
        <v>21.4</v>
      </c>
      <c r="L213" s="67">
        <v>36.799999999999997</v>
      </c>
      <c r="M213" s="67">
        <v>28.1</v>
      </c>
      <c r="N213" s="67">
        <v>13.5</v>
      </c>
      <c r="O213" s="67"/>
      <c r="P213" s="67"/>
      <c r="Q213" s="67"/>
      <c r="R213" s="67"/>
      <c r="S213" s="67">
        <v>0</v>
      </c>
      <c r="T213" s="67">
        <v>0.1</v>
      </c>
      <c r="U213" s="56">
        <f>(K213*4+L213*3+M213*2+N213*1)</f>
        <v>265.7</v>
      </c>
      <c r="V213" s="57"/>
      <c r="W213" s="58">
        <f t="shared" si="4"/>
        <v>0</v>
      </c>
    </row>
    <row r="214" spans="2:24" ht="15" customHeight="1" x14ac:dyDescent="0.15">
      <c r="B214" s="79" t="s">
        <v>117</v>
      </c>
      <c r="C214" s="84" t="s">
        <v>118</v>
      </c>
      <c r="D214" s="85"/>
      <c r="E214" s="85"/>
      <c r="F214" s="85"/>
      <c r="G214" s="85"/>
      <c r="H214" s="85"/>
      <c r="I214" s="85"/>
      <c r="J214" s="86"/>
      <c r="K214" s="60"/>
      <c r="L214" s="61"/>
      <c r="M214" s="61"/>
      <c r="N214" s="61"/>
      <c r="O214" s="61"/>
      <c r="P214" s="61"/>
      <c r="Q214" s="61"/>
      <c r="R214" s="61"/>
      <c r="S214" s="61"/>
      <c r="T214" s="62"/>
      <c r="U214" s="49"/>
      <c r="V214" s="59"/>
      <c r="W214" s="51">
        <f t="shared" si="4"/>
        <v>0</v>
      </c>
    </row>
    <row r="215" spans="2:24" ht="15" customHeight="1" thickBot="1" x14ac:dyDescent="0.2">
      <c r="B215" s="79"/>
      <c r="C215" s="84"/>
      <c r="D215" s="85"/>
      <c r="E215" s="85"/>
      <c r="F215" s="85"/>
      <c r="G215" s="85"/>
      <c r="H215" s="85"/>
      <c r="I215" s="85"/>
      <c r="J215" s="86"/>
      <c r="K215" s="63"/>
      <c r="L215" s="64"/>
      <c r="M215" s="64"/>
      <c r="N215" s="64"/>
      <c r="O215" s="64"/>
      <c r="P215" s="64"/>
      <c r="Q215" s="64"/>
      <c r="R215" s="64"/>
      <c r="S215" s="64"/>
      <c r="T215" s="65"/>
      <c r="U215" s="52">
        <f>(K215*4+L215*3+M215*2+N215*1)</f>
        <v>0</v>
      </c>
      <c r="V215" s="53">
        <f>U215-U217</f>
        <v>-338.90000000000003</v>
      </c>
      <c r="W215" s="54">
        <f t="shared" si="4"/>
        <v>-338.90000000000003</v>
      </c>
    </row>
    <row r="216" spans="2:24" s="25" customFormat="1" ht="15" customHeight="1" x14ac:dyDescent="0.15">
      <c r="B216" s="79"/>
      <c r="C216" s="84"/>
      <c r="D216" s="85"/>
      <c r="E216" s="85"/>
      <c r="F216" s="85"/>
      <c r="G216" s="85"/>
      <c r="H216" s="85"/>
      <c r="I216" s="85"/>
      <c r="J216" s="86"/>
      <c r="K216" s="66">
        <v>54.1</v>
      </c>
      <c r="L216" s="66">
        <v>34.299999999999997</v>
      </c>
      <c r="M216" s="66">
        <v>7.9</v>
      </c>
      <c r="N216" s="66">
        <v>3.5</v>
      </c>
      <c r="O216" s="66"/>
      <c r="P216" s="66"/>
      <c r="Q216" s="66"/>
      <c r="R216" s="66"/>
      <c r="S216" s="66">
        <v>0</v>
      </c>
      <c r="T216" s="66">
        <v>0.2</v>
      </c>
      <c r="U216" s="55">
        <f>(K216*4+L216*3+M216*2+N216*1)</f>
        <v>338.6</v>
      </c>
      <c r="V216" s="53">
        <f>U216-U217</f>
        <v>-0.30000000000001137</v>
      </c>
      <c r="W216" s="54">
        <f t="shared" si="4"/>
        <v>-0.30000000000001137</v>
      </c>
      <c r="X216"/>
    </row>
    <row r="217" spans="2:24" ht="15" customHeight="1" thickBot="1" x14ac:dyDescent="0.2">
      <c r="B217" s="80"/>
      <c r="C217" s="87"/>
      <c r="D217" s="88"/>
      <c r="E217" s="88"/>
      <c r="F217" s="88"/>
      <c r="G217" s="88"/>
      <c r="H217" s="88"/>
      <c r="I217" s="88"/>
      <c r="J217" s="89"/>
      <c r="K217" s="67">
        <v>53.3</v>
      </c>
      <c r="L217" s="67">
        <v>35.700000000000003</v>
      </c>
      <c r="M217" s="67">
        <v>7.8</v>
      </c>
      <c r="N217" s="67">
        <v>3</v>
      </c>
      <c r="O217" s="67"/>
      <c r="P217" s="67"/>
      <c r="Q217" s="67"/>
      <c r="R217" s="67"/>
      <c r="S217" s="67">
        <v>0</v>
      </c>
      <c r="T217" s="67">
        <v>0.1</v>
      </c>
      <c r="U217" s="56">
        <f>(K217*4+L217*3+M217*2+N217*1)</f>
        <v>338.90000000000003</v>
      </c>
      <c r="V217" s="57"/>
      <c r="W217" s="58">
        <f t="shared" si="4"/>
        <v>0</v>
      </c>
    </row>
    <row r="218" spans="2:24" ht="15" customHeight="1" x14ac:dyDescent="0.15">
      <c r="B218" s="78" t="s">
        <v>119</v>
      </c>
      <c r="C218" s="81" t="s">
        <v>120</v>
      </c>
      <c r="D218" s="82"/>
      <c r="E218" s="82"/>
      <c r="F218" s="82"/>
      <c r="G218" s="82"/>
      <c r="H218" s="82"/>
      <c r="I218" s="82"/>
      <c r="J218" s="83"/>
      <c r="K218" s="60"/>
      <c r="L218" s="61"/>
      <c r="M218" s="61"/>
      <c r="N218" s="61"/>
      <c r="O218" s="61"/>
      <c r="P218" s="61"/>
      <c r="Q218" s="61"/>
      <c r="R218" s="61"/>
      <c r="S218" s="61"/>
      <c r="T218" s="62"/>
      <c r="U218" s="49"/>
      <c r="V218" s="59"/>
      <c r="W218" s="51">
        <f t="shared" si="4"/>
        <v>0</v>
      </c>
    </row>
    <row r="219" spans="2:24" ht="15" customHeight="1" thickBot="1" x14ac:dyDescent="0.2">
      <c r="B219" s="79"/>
      <c r="C219" s="84"/>
      <c r="D219" s="85"/>
      <c r="E219" s="85"/>
      <c r="F219" s="85"/>
      <c r="G219" s="85"/>
      <c r="H219" s="85"/>
      <c r="I219" s="85"/>
      <c r="J219" s="86"/>
      <c r="K219" s="63"/>
      <c r="L219" s="64"/>
      <c r="M219" s="64"/>
      <c r="N219" s="64"/>
      <c r="O219" s="64"/>
      <c r="P219" s="64"/>
      <c r="Q219" s="64"/>
      <c r="R219" s="64"/>
      <c r="S219" s="64"/>
      <c r="T219" s="65"/>
      <c r="U219" s="52">
        <f>(K219*4+L219*3+M219*2+N219*1)</f>
        <v>0</v>
      </c>
      <c r="V219" s="53">
        <f>U219-U221</f>
        <v>-288.29999999999995</v>
      </c>
      <c r="W219" s="54">
        <f t="shared" si="4"/>
        <v>-288.29999999999995</v>
      </c>
    </row>
    <row r="220" spans="2:24" s="25" customFormat="1" ht="15" customHeight="1" x14ac:dyDescent="0.15">
      <c r="B220" s="79"/>
      <c r="C220" s="84"/>
      <c r="D220" s="85"/>
      <c r="E220" s="85"/>
      <c r="F220" s="85"/>
      <c r="G220" s="85"/>
      <c r="H220" s="85"/>
      <c r="I220" s="85"/>
      <c r="J220" s="86"/>
      <c r="K220" s="66">
        <v>22.6</v>
      </c>
      <c r="L220" s="66">
        <v>47.8</v>
      </c>
      <c r="M220" s="66">
        <v>22.5</v>
      </c>
      <c r="N220" s="66">
        <v>6.9</v>
      </c>
      <c r="O220" s="66"/>
      <c r="P220" s="66"/>
      <c r="Q220" s="66"/>
      <c r="R220" s="66"/>
      <c r="S220" s="66">
        <v>0</v>
      </c>
      <c r="T220" s="66">
        <v>0.2</v>
      </c>
      <c r="U220" s="55">
        <f>(K220*4+L220*3+M220*2+N220*1)</f>
        <v>285.69999999999993</v>
      </c>
      <c r="V220" s="53">
        <f>U220-U221</f>
        <v>-2.6000000000000227</v>
      </c>
      <c r="W220" s="54">
        <f t="shared" si="4"/>
        <v>-2.6000000000000227</v>
      </c>
      <c r="X220"/>
    </row>
    <row r="221" spans="2:24" ht="15" customHeight="1" thickBot="1" x14ac:dyDescent="0.2">
      <c r="B221" s="80"/>
      <c r="C221" s="87"/>
      <c r="D221" s="88"/>
      <c r="E221" s="88"/>
      <c r="F221" s="88"/>
      <c r="G221" s="88"/>
      <c r="H221" s="88"/>
      <c r="I221" s="88"/>
      <c r="J221" s="89"/>
      <c r="K221" s="67">
        <v>22.6</v>
      </c>
      <c r="L221" s="67">
        <v>49.4</v>
      </c>
      <c r="M221" s="67">
        <v>21.9</v>
      </c>
      <c r="N221" s="67">
        <v>5.9</v>
      </c>
      <c r="O221" s="67"/>
      <c r="P221" s="67"/>
      <c r="Q221" s="67"/>
      <c r="R221" s="67"/>
      <c r="S221" s="67">
        <v>0</v>
      </c>
      <c r="T221" s="67">
        <v>0.2</v>
      </c>
      <c r="U221" s="56">
        <f>(K221*4+L221*3+M221*2+N221*1)</f>
        <v>288.29999999999995</v>
      </c>
      <c r="V221" s="57"/>
      <c r="W221" s="58">
        <f t="shared" si="4"/>
        <v>0</v>
      </c>
    </row>
    <row r="222" spans="2:24" ht="15" customHeight="1" x14ac:dyDescent="0.15">
      <c r="B222" s="78" t="s">
        <v>121</v>
      </c>
      <c r="C222" s="81" t="s">
        <v>122</v>
      </c>
      <c r="D222" s="82"/>
      <c r="E222" s="82"/>
      <c r="F222" s="82"/>
      <c r="G222" s="82"/>
      <c r="H222" s="82"/>
      <c r="I222" s="82"/>
      <c r="J222" s="83"/>
      <c r="K222" s="60"/>
      <c r="L222" s="61"/>
      <c r="M222" s="61"/>
      <c r="N222" s="61"/>
      <c r="O222" s="61"/>
      <c r="P222" s="61"/>
      <c r="Q222" s="61"/>
      <c r="R222" s="61"/>
      <c r="S222" s="61"/>
      <c r="T222" s="62"/>
      <c r="U222" s="49"/>
      <c r="V222" s="59"/>
      <c r="W222" s="51">
        <f t="shared" si="4"/>
        <v>0</v>
      </c>
    </row>
    <row r="223" spans="2:24" ht="15" customHeight="1" thickBot="1" x14ac:dyDescent="0.2">
      <c r="B223" s="79"/>
      <c r="C223" s="84"/>
      <c r="D223" s="85"/>
      <c r="E223" s="85"/>
      <c r="F223" s="85"/>
      <c r="G223" s="85"/>
      <c r="H223" s="85"/>
      <c r="I223" s="85"/>
      <c r="J223" s="86"/>
      <c r="K223" s="63"/>
      <c r="L223" s="64"/>
      <c r="M223" s="64"/>
      <c r="N223" s="64"/>
      <c r="O223" s="64"/>
      <c r="P223" s="64"/>
      <c r="Q223" s="64"/>
      <c r="R223" s="64"/>
      <c r="S223" s="64"/>
      <c r="T223" s="65"/>
      <c r="U223" s="52">
        <f>(K223*4+L223*3+M223*2+N223*1)</f>
        <v>0</v>
      </c>
      <c r="V223" s="53">
        <f>U223-U225</f>
        <v>-301.3</v>
      </c>
      <c r="W223" s="54">
        <f t="shared" si="4"/>
        <v>-301.3</v>
      </c>
    </row>
    <row r="224" spans="2:24" s="25" customFormat="1" ht="15" customHeight="1" x14ac:dyDescent="0.15">
      <c r="B224" s="79"/>
      <c r="C224" s="84"/>
      <c r="D224" s="85"/>
      <c r="E224" s="85"/>
      <c r="F224" s="85"/>
      <c r="G224" s="85"/>
      <c r="H224" s="85"/>
      <c r="I224" s="85"/>
      <c r="J224" s="86"/>
      <c r="K224" s="66">
        <v>47.7</v>
      </c>
      <c r="L224" s="66">
        <v>23</v>
      </c>
      <c r="M224" s="66">
        <v>15.9</v>
      </c>
      <c r="N224" s="66">
        <v>13.1</v>
      </c>
      <c r="O224" s="66"/>
      <c r="P224" s="66"/>
      <c r="Q224" s="66"/>
      <c r="R224" s="66"/>
      <c r="S224" s="66">
        <v>0.1</v>
      </c>
      <c r="T224" s="66">
        <v>0.2</v>
      </c>
      <c r="U224" s="55">
        <f>(K224*4+L224*3+M224*2+N224*1)</f>
        <v>304.70000000000005</v>
      </c>
      <c r="V224" s="53">
        <f>U224-U225</f>
        <v>3.4000000000000341</v>
      </c>
      <c r="W224" s="54">
        <f t="shared" si="4"/>
        <v>3.4000000000000341</v>
      </c>
      <c r="X224"/>
    </row>
    <row r="225" spans="2:24" ht="15" customHeight="1" thickBot="1" x14ac:dyDescent="0.2">
      <c r="B225" s="80"/>
      <c r="C225" s="87"/>
      <c r="D225" s="88"/>
      <c r="E225" s="88"/>
      <c r="F225" s="88"/>
      <c r="G225" s="88"/>
      <c r="H225" s="88"/>
      <c r="I225" s="88"/>
      <c r="J225" s="89"/>
      <c r="K225" s="67">
        <v>45.9</v>
      </c>
      <c r="L225" s="67">
        <v>23.5</v>
      </c>
      <c r="M225" s="67">
        <v>16.8</v>
      </c>
      <c r="N225" s="67">
        <v>13.6</v>
      </c>
      <c r="O225" s="67"/>
      <c r="P225" s="67"/>
      <c r="Q225" s="67"/>
      <c r="R225" s="67"/>
      <c r="S225" s="67">
        <v>0.1</v>
      </c>
      <c r="T225" s="67">
        <v>0.2</v>
      </c>
      <c r="U225" s="56">
        <f>(K225*4+L225*3+M225*2+N225*1)</f>
        <v>301.3</v>
      </c>
      <c r="V225" s="57"/>
      <c r="W225" s="58">
        <f t="shared" si="4"/>
        <v>0</v>
      </c>
    </row>
    <row r="226" spans="2:24" ht="15" customHeight="1" x14ac:dyDescent="0.15">
      <c r="B226" s="78" t="s">
        <v>123</v>
      </c>
      <c r="C226" s="81" t="s">
        <v>124</v>
      </c>
      <c r="D226" s="82"/>
      <c r="E226" s="82"/>
      <c r="F226" s="82"/>
      <c r="G226" s="82"/>
      <c r="H226" s="82"/>
      <c r="I226" s="82"/>
      <c r="J226" s="83"/>
      <c r="K226" s="60"/>
      <c r="L226" s="61"/>
      <c r="M226" s="61"/>
      <c r="N226" s="61"/>
      <c r="O226" s="61"/>
      <c r="P226" s="61"/>
      <c r="Q226" s="61"/>
      <c r="R226" s="61"/>
      <c r="S226" s="61"/>
      <c r="T226" s="62"/>
      <c r="U226" s="49"/>
      <c r="V226" s="59"/>
      <c r="W226" s="51">
        <f t="shared" si="4"/>
        <v>0</v>
      </c>
    </row>
    <row r="227" spans="2:24" ht="15" customHeight="1" thickBot="1" x14ac:dyDescent="0.2">
      <c r="B227" s="79"/>
      <c r="C227" s="84"/>
      <c r="D227" s="85"/>
      <c r="E227" s="85"/>
      <c r="F227" s="85"/>
      <c r="G227" s="85"/>
      <c r="H227" s="85"/>
      <c r="I227" s="85"/>
      <c r="J227" s="86"/>
      <c r="K227" s="63"/>
      <c r="L227" s="64"/>
      <c r="M227" s="64"/>
      <c r="N227" s="64"/>
      <c r="O227" s="64"/>
      <c r="P227" s="64"/>
      <c r="Q227" s="64"/>
      <c r="R227" s="64"/>
      <c r="S227" s="64"/>
      <c r="T227" s="65"/>
      <c r="U227" s="52">
        <f>(K227*4+L227*3+M227*2+N227*1)</f>
        <v>0</v>
      </c>
      <c r="V227" s="53">
        <f>U227-U229</f>
        <v>-320</v>
      </c>
      <c r="W227" s="54">
        <f t="shared" si="4"/>
        <v>-320</v>
      </c>
    </row>
    <row r="228" spans="2:24" s="25" customFormat="1" ht="15" customHeight="1" x14ac:dyDescent="0.15">
      <c r="B228" s="79"/>
      <c r="C228" s="84"/>
      <c r="D228" s="85"/>
      <c r="E228" s="85"/>
      <c r="F228" s="85"/>
      <c r="G228" s="85"/>
      <c r="H228" s="85"/>
      <c r="I228" s="85"/>
      <c r="J228" s="86"/>
      <c r="K228" s="67">
        <v>44.4</v>
      </c>
      <c r="L228" s="67">
        <v>37.9</v>
      </c>
      <c r="M228" s="67">
        <v>12.7</v>
      </c>
      <c r="N228" s="67">
        <v>4.8</v>
      </c>
      <c r="O228" s="67"/>
      <c r="P228" s="67"/>
      <c r="Q228" s="67"/>
      <c r="R228" s="67"/>
      <c r="S228" s="67">
        <v>0</v>
      </c>
      <c r="T228" s="67">
        <v>0.2</v>
      </c>
      <c r="U228" s="55">
        <f>(K228*4+L228*3+M228*2+N228*1)</f>
        <v>321.49999999999994</v>
      </c>
      <c r="V228" s="53">
        <f>U228-U229</f>
        <v>1.4999999999999432</v>
      </c>
      <c r="W228" s="54">
        <f t="shared" si="4"/>
        <v>1.4999999999999432</v>
      </c>
      <c r="X228"/>
    </row>
    <row r="229" spans="2:24" ht="15" customHeight="1" thickBot="1" x14ac:dyDescent="0.2">
      <c r="B229" s="80"/>
      <c r="C229" s="87"/>
      <c r="D229" s="88"/>
      <c r="E229" s="88"/>
      <c r="F229" s="88"/>
      <c r="G229" s="88"/>
      <c r="H229" s="88"/>
      <c r="I229" s="88"/>
      <c r="J229" s="89"/>
      <c r="K229" s="67">
        <v>42.2</v>
      </c>
      <c r="L229" s="67">
        <v>40.299999999999997</v>
      </c>
      <c r="M229" s="67">
        <v>13</v>
      </c>
      <c r="N229" s="67">
        <v>4.3</v>
      </c>
      <c r="O229" s="67"/>
      <c r="P229" s="67"/>
      <c r="Q229" s="67"/>
      <c r="R229" s="67"/>
      <c r="S229" s="67">
        <v>0</v>
      </c>
      <c r="T229" s="67">
        <v>0.2</v>
      </c>
      <c r="U229" s="56">
        <f>(K229*4+L229*3+M229*2+N229*1)</f>
        <v>320</v>
      </c>
      <c r="V229" s="57"/>
      <c r="W229" s="58">
        <f t="shared" si="4"/>
        <v>0</v>
      </c>
    </row>
    <row r="230" spans="2:24" ht="15" customHeight="1" x14ac:dyDescent="0.15">
      <c r="B230" s="78" t="s">
        <v>125</v>
      </c>
      <c r="C230" s="81" t="s">
        <v>126</v>
      </c>
      <c r="D230" s="82"/>
      <c r="E230" s="82"/>
      <c r="F230" s="82"/>
      <c r="G230" s="82"/>
      <c r="H230" s="82"/>
      <c r="I230" s="82"/>
      <c r="J230" s="83"/>
      <c r="K230" s="60"/>
      <c r="L230" s="61"/>
      <c r="M230" s="61"/>
      <c r="N230" s="61"/>
      <c r="O230" s="61"/>
      <c r="P230" s="61"/>
      <c r="Q230" s="61"/>
      <c r="R230" s="61"/>
      <c r="S230" s="61"/>
      <c r="T230" s="62"/>
      <c r="U230" s="49"/>
      <c r="V230" s="59"/>
      <c r="W230" s="51">
        <f t="shared" si="4"/>
        <v>0</v>
      </c>
    </row>
    <row r="231" spans="2:24" ht="15" customHeight="1" thickBot="1" x14ac:dyDescent="0.2">
      <c r="B231" s="79"/>
      <c r="C231" s="84"/>
      <c r="D231" s="85"/>
      <c r="E231" s="85"/>
      <c r="F231" s="85"/>
      <c r="G231" s="85"/>
      <c r="H231" s="85"/>
      <c r="I231" s="85"/>
      <c r="J231" s="86"/>
      <c r="K231" s="63"/>
      <c r="L231" s="64"/>
      <c r="M231" s="64"/>
      <c r="N231" s="64"/>
      <c r="O231" s="64"/>
      <c r="P231" s="64"/>
      <c r="Q231" s="64"/>
      <c r="R231" s="64"/>
      <c r="S231" s="64"/>
      <c r="T231" s="65"/>
      <c r="U231" s="52">
        <f>(K231*4+L231*3+M231*2+N231*1)</f>
        <v>0</v>
      </c>
      <c r="V231" s="53">
        <f>U231-U233</f>
        <v>-261.39999999999998</v>
      </c>
      <c r="W231" s="54">
        <f t="shared" si="4"/>
        <v>-261.39999999999998</v>
      </c>
    </row>
    <row r="232" spans="2:24" s="25" customFormat="1" ht="15" customHeight="1" x14ac:dyDescent="0.15">
      <c r="B232" s="79"/>
      <c r="C232" s="84"/>
      <c r="D232" s="85"/>
      <c r="E232" s="85"/>
      <c r="F232" s="85"/>
      <c r="G232" s="85"/>
      <c r="H232" s="85"/>
      <c r="I232" s="85"/>
      <c r="J232" s="86"/>
      <c r="K232" s="66">
        <v>15</v>
      </c>
      <c r="L232" s="66">
        <v>39.6</v>
      </c>
      <c r="M232" s="66">
        <v>34.799999999999997</v>
      </c>
      <c r="N232" s="66">
        <v>10.4</v>
      </c>
      <c r="O232" s="66"/>
      <c r="P232" s="66"/>
      <c r="Q232" s="66"/>
      <c r="R232" s="66"/>
      <c r="S232" s="66">
        <v>0</v>
      </c>
      <c r="T232" s="66">
        <v>0.2</v>
      </c>
      <c r="U232" s="55">
        <f>(K232*4+L232*3+M232*2+N232*1)</f>
        <v>258.8</v>
      </c>
      <c r="V232" s="53">
        <f>U232-U233</f>
        <v>-2.5999999999999659</v>
      </c>
      <c r="W232" s="54">
        <f t="shared" si="4"/>
        <v>-2.5999999999999659</v>
      </c>
      <c r="X232"/>
    </row>
    <row r="233" spans="2:24" ht="15" customHeight="1" thickBot="1" x14ac:dyDescent="0.2">
      <c r="B233" s="80"/>
      <c r="C233" s="87"/>
      <c r="D233" s="88"/>
      <c r="E233" s="88"/>
      <c r="F233" s="88"/>
      <c r="G233" s="88"/>
      <c r="H233" s="88"/>
      <c r="I233" s="88"/>
      <c r="J233" s="89"/>
      <c r="K233" s="67">
        <v>15.2</v>
      </c>
      <c r="L233" s="67">
        <v>40.9</v>
      </c>
      <c r="M233" s="67">
        <v>34.200000000000003</v>
      </c>
      <c r="N233" s="67">
        <v>9.5</v>
      </c>
      <c r="O233" s="67"/>
      <c r="P233" s="67"/>
      <c r="Q233" s="67"/>
      <c r="R233" s="67"/>
      <c r="S233" s="67">
        <v>0</v>
      </c>
      <c r="T233" s="67">
        <v>0.2</v>
      </c>
      <c r="U233" s="56">
        <f>(K233*4+L233*3+M233*2+N233*1)</f>
        <v>261.39999999999998</v>
      </c>
      <c r="V233" s="57"/>
      <c r="W233" s="58">
        <f t="shared" si="4"/>
        <v>0</v>
      </c>
    </row>
    <row r="234" spans="2:24" ht="15" customHeight="1" x14ac:dyDescent="0.15">
      <c r="B234" s="78" t="s">
        <v>127</v>
      </c>
      <c r="C234" s="81" t="s">
        <v>128</v>
      </c>
      <c r="D234" s="82"/>
      <c r="E234" s="82"/>
      <c r="F234" s="82"/>
      <c r="G234" s="82"/>
      <c r="H234" s="82"/>
      <c r="I234" s="82"/>
      <c r="J234" s="83"/>
      <c r="K234" s="60"/>
      <c r="L234" s="61"/>
      <c r="M234" s="61"/>
      <c r="N234" s="61"/>
      <c r="O234" s="61"/>
      <c r="P234" s="61"/>
      <c r="Q234" s="61"/>
      <c r="R234" s="61"/>
      <c r="S234" s="61"/>
      <c r="T234" s="62"/>
      <c r="U234" s="49"/>
      <c r="V234" s="59"/>
      <c r="W234" s="51">
        <f t="shared" si="4"/>
        <v>0</v>
      </c>
    </row>
    <row r="235" spans="2:24" ht="15" customHeight="1" thickBot="1" x14ac:dyDescent="0.2">
      <c r="B235" s="79"/>
      <c r="C235" s="84"/>
      <c r="D235" s="85"/>
      <c r="E235" s="85"/>
      <c r="F235" s="85"/>
      <c r="G235" s="85"/>
      <c r="H235" s="85"/>
      <c r="I235" s="85"/>
      <c r="J235" s="86"/>
      <c r="K235" s="63"/>
      <c r="L235" s="64"/>
      <c r="M235" s="64"/>
      <c r="N235" s="64"/>
      <c r="O235" s="64"/>
      <c r="P235" s="64"/>
      <c r="Q235" s="64"/>
      <c r="R235" s="64"/>
      <c r="S235" s="64"/>
      <c r="T235" s="65"/>
      <c r="U235" s="52">
        <f>(K235*4+L235*3+M235*2+N235*1)</f>
        <v>0</v>
      </c>
      <c r="V235" s="53">
        <f>U235-U237</f>
        <v>-248.4</v>
      </c>
      <c r="W235" s="54">
        <f t="shared" si="4"/>
        <v>-248.4</v>
      </c>
    </row>
    <row r="236" spans="2:24" s="25" customFormat="1" ht="15" customHeight="1" x14ac:dyDescent="0.15">
      <c r="B236" s="79"/>
      <c r="C236" s="84"/>
      <c r="D236" s="85"/>
      <c r="E236" s="85"/>
      <c r="F236" s="85"/>
      <c r="G236" s="85"/>
      <c r="H236" s="85"/>
      <c r="I236" s="85"/>
      <c r="J236" s="86"/>
      <c r="K236" s="66">
        <v>10.9</v>
      </c>
      <c r="L236" s="66">
        <v>34.5</v>
      </c>
      <c r="M236" s="66">
        <v>40</v>
      </c>
      <c r="N236" s="66">
        <v>14.4</v>
      </c>
      <c r="O236" s="66"/>
      <c r="P236" s="66"/>
      <c r="Q236" s="66"/>
      <c r="R236" s="66"/>
      <c r="S236" s="66">
        <v>0</v>
      </c>
      <c r="T236" s="66">
        <v>0.2</v>
      </c>
      <c r="U236" s="55">
        <f>(K236*4+L236*3+M236*2+N236*1)</f>
        <v>241.5</v>
      </c>
      <c r="V236" s="53">
        <f>U236-U237</f>
        <v>-6.9000000000000057</v>
      </c>
      <c r="W236" s="54">
        <f t="shared" si="4"/>
        <v>-6.9000000000000057</v>
      </c>
      <c r="X236"/>
    </row>
    <row r="237" spans="2:24" ht="15" customHeight="1" thickBot="1" x14ac:dyDescent="0.2">
      <c r="B237" s="80"/>
      <c r="C237" s="87"/>
      <c r="D237" s="88"/>
      <c r="E237" s="88"/>
      <c r="F237" s="88"/>
      <c r="G237" s="88"/>
      <c r="H237" s="88"/>
      <c r="I237" s="88"/>
      <c r="J237" s="89"/>
      <c r="K237" s="67">
        <v>11.7</v>
      </c>
      <c r="L237" s="67">
        <v>37.4</v>
      </c>
      <c r="M237" s="67">
        <v>38.799999999999997</v>
      </c>
      <c r="N237" s="67">
        <v>11.8</v>
      </c>
      <c r="O237" s="67"/>
      <c r="P237" s="67"/>
      <c r="Q237" s="67"/>
      <c r="R237" s="67"/>
      <c r="S237" s="67">
        <v>0</v>
      </c>
      <c r="T237" s="67">
        <v>0.2</v>
      </c>
      <c r="U237" s="56">
        <f>(K237*4+L237*3+M237*2+N237*1)</f>
        <v>248.4</v>
      </c>
      <c r="V237" s="57"/>
      <c r="W237" s="58">
        <f t="shared" si="4"/>
        <v>0</v>
      </c>
    </row>
    <row r="238" spans="2:24" ht="15" customHeight="1" x14ac:dyDescent="0.15">
      <c r="B238" s="78" t="s">
        <v>129</v>
      </c>
      <c r="C238" s="81" t="s">
        <v>130</v>
      </c>
      <c r="D238" s="82"/>
      <c r="E238" s="82"/>
      <c r="F238" s="82"/>
      <c r="G238" s="82"/>
      <c r="H238" s="82"/>
      <c r="I238" s="82"/>
      <c r="J238" s="83"/>
      <c r="K238" s="60"/>
      <c r="L238" s="61"/>
      <c r="M238" s="61"/>
      <c r="N238" s="61"/>
      <c r="O238" s="61"/>
      <c r="P238" s="61"/>
      <c r="Q238" s="61"/>
      <c r="R238" s="61"/>
      <c r="S238" s="61"/>
      <c r="T238" s="62"/>
      <c r="U238" s="49"/>
      <c r="V238" s="59"/>
      <c r="W238" s="51">
        <f t="shared" si="4"/>
        <v>0</v>
      </c>
    </row>
    <row r="239" spans="2:24" ht="15" customHeight="1" thickBot="1" x14ac:dyDescent="0.2">
      <c r="B239" s="79"/>
      <c r="C239" s="84"/>
      <c r="D239" s="85"/>
      <c r="E239" s="85"/>
      <c r="F239" s="85"/>
      <c r="G239" s="85"/>
      <c r="H239" s="85"/>
      <c r="I239" s="85"/>
      <c r="J239" s="86"/>
      <c r="K239" s="63"/>
      <c r="L239" s="64"/>
      <c r="M239" s="64"/>
      <c r="N239" s="64"/>
      <c r="O239" s="64"/>
      <c r="P239" s="64"/>
      <c r="Q239" s="64"/>
      <c r="R239" s="64"/>
      <c r="S239" s="64"/>
      <c r="T239" s="65"/>
      <c r="U239" s="52">
        <f>(K239*4+L239*3+M239*2+N239*1)</f>
        <v>0</v>
      </c>
      <c r="V239" s="53">
        <f>U239-U241</f>
        <v>-269.10000000000002</v>
      </c>
      <c r="W239" s="54">
        <f t="shared" si="4"/>
        <v>-269.10000000000002</v>
      </c>
    </row>
    <row r="240" spans="2:24" s="25" customFormat="1" ht="15" customHeight="1" x14ac:dyDescent="0.15">
      <c r="B240" s="79"/>
      <c r="C240" s="84"/>
      <c r="D240" s="85"/>
      <c r="E240" s="85"/>
      <c r="F240" s="85"/>
      <c r="G240" s="85"/>
      <c r="H240" s="85"/>
      <c r="I240" s="85"/>
      <c r="J240" s="86"/>
      <c r="K240" s="66">
        <v>17.899999999999999</v>
      </c>
      <c r="L240" s="66">
        <v>38.9</v>
      </c>
      <c r="M240" s="66">
        <v>32.200000000000003</v>
      </c>
      <c r="N240" s="66">
        <v>10.8</v>
      </c>
      <c r="O240" s="66"/>
      <c r="P240" s="66"/>
      <c r="Q240" s="66"/>
      <c r="R240" s="66"/>
      <c r="S240" s="66">
        <v>0</v>
      </c>
      <c r="T240" s="66">
        <v>0.2</v>
      </c>
      <c r="U240" s="55">
        <f>(K240*4+L240*3+M240*2+N240*1)</f>
        <v>263.5</v>
      </c>
      <c r="V240" s="53">
        <f>U240-U241</f>
        <v>-5.6000000000000227</v>
      </c>
      <c r="W240" s="54">
        <f t="shared" si="4"/>
        <v>-5.6000000000000227</v>
      </c>
      <c r="X240"/>
    </row>
    <row r="241" spans="2:24" ht="15" customHeight="1" thickBot="1" x14ac:dyDescent="0.2">
      <c r="B241" s="80"/>
      <c r="C241" s="87"/>
      <c r="D241" s="88"/>
      <c r="E241" s="88"/>
      <c r="F241" s="88"/>
      <c r="G241" s="88"/>
      <c r="H241" s="88"/>
      <c r="I241" s="88"/>
      <c r="J241" s="89"/>
      <c r="K241" s="67">
        <v>18.2</v>
      </c>
      <c r="L241" s="67">
        <v>42.1</v>
      </c>
      <c r="M241" s="67">
        <v>30.6</v>
      </c>
      <c r="N241" s="67">
        <v>8.8000000000000007</v>
      </c>
      <c r="O241" s="67"/>
      <c r="P241" s="67"/>
      <c r="Q241" s="67"/>
      <c r="R241" s="67"/>
      <c r="S241" s="67">
        <v>0</v>
      </c>
      <c r="T241" s="67">
        <v>0.2</v>
      </c>
      <c r="U241" s="56">
        <f>(K241*4+L241*3+M241*2+N241*1)</f>
        <v>269.10000000000002</v>
      </c>
      <c r="V241" s="57"/>
      <c r="W241" s="58">
        <f t="shared" si="4"/>
        <v>0</v>
      </c>
    </row>
    <row r="242" spans="2:24" ht="15" customHeight="1" x14ac:dyDescent="0.15">
      <c r="B242" s="78" t="s">
        <v>131</v>
      </c>
      <c r="C242" s="81" t="s">
        <v>132</v>
      </c>
      <c r="D242" s="82"/>
      <c r="E242" s="82"/>
      <c r="F242" s="82"/>
      <c r="G242" s="82"/>
      <c r="H242" s="82"/>
      <c r="I242" s="82"/>
      <c r="J242" s="83"/>
      <c r="K242" s="60"/>
      <c r="L242" s="61"/>
      <c r="M242" s="61"/>
      <c r="N242" s="61"/>
      <c r="O242" s="61"/>
      <c r="P242" s="61"/>
      <c r="Q242" s="61"/>
      <c r="R242" s="61"/>
      <c r="S242" s="61"/>
      <c r="T242" s="62"/>
      <c r="U242" s="49"/>
      <c r="V242" s="59"/>
      <c r="W242" s="51">
        <f t="shared" si="4"/>
        <v>0</v>
      </c>
    </row>
    <row r="243" spans="2:24" ht="15" customHeight="1" thickBot="1" x14ac:dyDescent="0.2">
      <c r="B243" s="79"/>
      <c r="C243" s="84"/>
      <c r="D243" s="85"/>
      <c r="E243" s="85"/>
      <c r="F243" s="85"/>
      <c r="G243" s="85"/>
      <c r="H243" s="85"/>
      <c r="I243" s="85"/>
      <c r="J243" s="86"/>
      <c r="K243" s="63"/>
      <c r="L243" s="64"/>
      <c r="M243" s="64"/>
      <c r="N243" s="64"/>
      <c r="O243" s="64"/>
      <c r="P243" s="64"/>
      <c r="Q243" s="64"/>
      <c r="R243" s="64"/>
      <c r="S243" s="64"/>
      <c r="T243" s="65"/>
      <c r="U243" s="52">
        <f>(K243*4+L243*3+M243*2+N243*1)</f>
        <v>0</v>
      </c>
      <c r="V243" s="53">
        <f>U243-U245</f>
        <v>-282.89999999999998</v>
      </c>
      <c r="W243" s="54">
        <f t="shared" si="4"/>
        <v>-282.89999999999998</v>
      </c>
    </row>
    <row r="244" spans="2:24" s="25" customFormat="1" ht="15" customHeight="1" x14ac:dyDescent="0.15">
      <c r="B244" s="79"/>
      <c r="C244" s="84"/>
      <c r="D244" s="85"/>
      <c r="E244" s="85"/>
      <c r="F244" s="85"/>
      <c r="G244" s="85"/>
      <c r="H244" s="85"/>
      <c r="I244" s="85"/>
      <c r="J244" s="86"/>
      <c r="K244" s="66">
        <v>23.1</v>
      </c>
      <c r="L244" s="66">
        <v>41.9</v>
      </c>
      <c r="M244" s="66">
        <v>25.9</v>
      </c>
      <c r="N244" s="66">
        <v>8.9</v>
      </c>
      <c r="O244" s="66"/>
      <c r="P244" s="66"/>
      <c r="Q244" s="66"/>
      <c r="R244" s="66"/>
      <c r="S244" s="66">
        <v>0</v>
      </c>
      <c r="T244" s="66">
        <v>0.3</v>
      </c>
      <c r="U244" s="55">
        <f>(K244*4+L244*3+M244*2+N244*1)</f>
        <v>278.79999999999995</v>
      </c>
      <c r="V244" s="53">
        <f>U244-U245</f>
        <v>-4.1000000000000227</v>
      </c>
      <c r="W244" s="54">
        <f t="shared" si="4"/>
        <v>-4.1000000000000227</v>
      </c>
      <c r="X244"/>
    </row>
    <row r="245" spans="2:24" ht="15" customHeight="1" thickBot="1" x14ac:dyDescent="0.2">
      <c r="B245" s="80"/>
      <c r="C245" s="87"/>
      <c r="D245" s="88"/>
      <c r="E245" s="88"/>
      <c r="F245" s="88"/>
      <c r="G245" s="88"/>
      <c r="H245" s="88"/>
      <c r="I245" s="88"/>
      <c r="J245" s="89"/>
      <c r="K245" s="67">
        <v>23.2</v>
      </c>
      <c r="L245" s="67">
        <v>44.3</v>
      </c>
      <c r="M245" s="67">
        <v>25</v>
      </c>
      <c r="N245" s="67">
        <v>7.2</v>
      </c>
      <c r="O245" s="67"/>
      <c r="P245" s="67"/>
      <c r="Q245" s="67"/>
      <c r="R245" s="67"/>
      <c r="S245" s="67">
        <v>0</v>
      </c>
      <c r="T245" s="67">
        <v>0.3</v>
      </c>
      <c r="U245" s="56">
        <f>(K245*4+L245*3+M245*2+N245*1)</f>
        <v>282.89999999999998</v>
      </c>
      <c r="V245" s="57"/>
      <c r="W245" s="58">
        <f t="shared" si="4"/>
        <v>0</v>
      </c>
    </row>
    <row r="246" spans="2:24" ht="15" customHeight="1" x14ac:dyDescent="0.15">
      <c r="B246" s="78" t="s">
        <v>133</v>
      </c>
      <c r="C246" s="81" t="s">
        <v>134</v>
      </c>
      <c r="D246" s="82"/>
      <c r="E246" s="82"/>
      <c r="F246" s="82"/>
      <c r="G246" s="82"/>
      <c r="H246" s="82"/>
      <c r="I246" s="82"/>
      <c r="J246" s="83"/>
      <c r="K246" s="60"/>
      <c r="L246" s="61"/>
      <c r="M246" s="61"/>
      <c r="N246" s="61"/>
      <c r="O246" s="61"/>
      <c r="P246" s="61"/>
      <c r="Q246" s="61"/>
      <c r="R246" s="61"/>
      <c r="S246" s="61"/>
      <c r="T246" s="62"/>
      <c r="U246" s="49"/>
      <c r="V246" s="59"/>
      <c r="W246" s="51">
        <f t="shared" si="4"/>
        <v>0</v>
      </c>
    </row>
    <row r="247" spans="2:24" ht="15" customHeight="1" thickBot="1" x14ac:dyDescent="0.2">
      <c r="B247" s="79"/>
      <c r="C247" s="84"/>
      <c r="D247" s="85"/>
      <c r="E247" s="85"/>
      <c r="F247" s="85"/>
      <c r="G247" s="85"/>
      <c r="H247" s="85"/>
      <c r="I247" s="85"/>
      <c r="J247" s="86"/>
      <c r="K247" s="63"/>
      <c r="L247" s="64"/>
      <c r="M247" s="64"/>
      <c r="N247" s="64"/>
      <c r="O247" s="64"/>
      <c r="P247" s="64"/>
      <c r="Q247" s="64"/>
      <c r="R247" s="64"/>
      <c r="S247" s="64"/>
      <c r="T247" s="65"/>
      <c r="U247" s="52">
        <f>(K247*3+L247*2+M247*1)</f>
        <v>0</v>
      </c>
      <c r="V247" s="53">
        <f>U247-U249</f>
        <v>-264.3</v>
      </c>
      <c r="W247" s="54">
        <f t="shared" si="4"/>
        <v>-264.3</v>
      </c>
    </row>
    <row r="248" spans="2:24" s="25" customFormat="1" ht="15" customHeight="1" x14ac:dyDescent="0.15">
      <c r="B248" s="79"/>
      <c r="C248" s="84"/>
      <c r="D248" s="85"/>
      <c r="E248" s="85"/>
      <c r="F248" s="85"/>
      <c r="G248" s="85"/>
      <c r="H248" s="85"/>
      <c r="I248" s="85"/>
      <c r="J248" s="86"/>
      <c r="K248" s="66">
        <v>64.900000000000006</v>
      </c>
      <c r="L248" s="66">
        <v>27.6</v>
      </c>
      <c r="M248" s="66">
        <v>6.9</v>
      </c>
      <c r="N248" s="66"/>
      <c r="O248" s="66"/>
      <c r="P248" s="66"/>
      <c r="Q248" s="66"/>
      <c r="R248" s="66"/>
      <c r="S248" s="66">
        <v>0</v>
      </c>
      <c r="T248" s="66">
        <v>0.5</v>
      </c>
      <c r="U248" s="55">
        <f>(K248*3+L248*2+M248*1)</f>
        <v>256.8</v>
      </c>
      <c r="V248" s="53">
        <f>U248-U249</f>
        <v>-7.5</v>
      </c>
      <c r="W248" s="54">
        <f t="shared" si="4"/>
        <v>-7.5</v>
      </c>
      <c r="X248"/>
    </row>
    <row r="249" spans="2:24" ht="15" customHeight="1" thickBot="1" x14ac:dyDescent="0.2">
      <c r="B249" s="80"/>
      <c r="C249" s="87"/>
      <c r="D249" s="88"/>
      <c r="E249" s="88"/>
      <c r="F249" s="88"/>
      <c r="G249" s="88"/>
      <c r="H249" s="88"/>
      <c r="I249" s="88"/>
      <c r="J249" s="89"/>
      <c r="K249" s="67">
        <v>70.400000000000006</v>
      </c>
      <c r="L249" s="67">
        <v>24.2</v>
      </c>
      <c r="M249" s="67">
        <v>4.7</v>
      </c>
      <c r="N249" s="67"/>
      <c r="O249" s="67"/>
      <c r="P249" s="67"/>
      <c r="Q249" s="67"/>
      <c r="R249" s="67"/>
      <c r="S249" s="67">
        <v>0</v>
      </c>
      <c r="T249" s="67">
        <v>0.6</v>
      </c>
      <c r="U249" s="56">
        <f>(K249*3+L249*2+M249*1)</f>
        <v>264.3</v>
      </c>
      <c r="V249" s="57"/>
      <c r="W249" s="58">
        <f t="shared" si="4"/>
        <v>0</v>
      </c>
    </row>
    <row r="250" spans="2:24" ht="15" customHeight="1" x14ac:dyDescent="0.15">
      <c r="B250" s="78" t="s">
        <v>135</v>
      </c>
      <c r="C250" s="81" t="s">
        <v>136</v>
      </c>
      <c r="D250" s="82"/>
      <c r="E250" s="82"/>
      <c r="F250" s="82"/>
      <c r="G250" s="82"/>
      <c r="H250" s="82"/>
      <c r="I250" s="82"/>
      <c r="J250" s="83"/>
      <c r="K250" s="60"/>
      <c r="L250" s="61"/>
      <c r="M250" s="61"/>
      <c r="N250" s="61"/>
      <c r="O250" s="61"/>
      <c r="P250" s="61"/>
      <c r="Q250" s="61"/>
      <c r="R250" s="61"/>
      <c r="S250" s="61"/>
      <c r="T250" s="62"/>
      <c r="U250" s="49"/>
      <c r="V250" s="59"/>
      <c r="W250" s="51">
        <f t="shared" si="4"/>
        <v>0</v>
      </c>
    </row>
    <row r="251" spans="2:24" ht="15" customHeight="1" thickBot="1" x14ac:dyDescent="0.2">
      <c r="B251" s="79"/>
      <c r="C251" s="84"/>
      <c r="D251" s="85"/>
      <c r="E251" s="85"/>
      <c r="F251" s="85"/>
      <c r="G251" s="85"/>
      <c r="H251" s="85"/>
      <c r="I251" s="85"/>
      <c r="J251" s="86"/>
      <c r="K251" s="63"/>
      <c r="L251" s="64"/>
      <c r="M251" s="64"/>
      <c r="N251" s="64"/>
      <c r="O251" s="64"/>
      <c r="P251" s="64"/>
      <c r="Q251" s="64"/>
      <c r="R251" s="64"/>
      <c r="S251" s="64"/>
      <c r="T251" s="65"/>
      <c r="U251" s="52">
        <f>(K251*4+L251*3+M251*2+N251*1)</f>
        <v>0</v>
      </c>
      <c r="V251" s="53">
        <f>U251-U253</f>
        <v>-351.59999999999997</v>
      </c>
      <c r="W251" s="54">
        <f t="shared" si="4"/>
        <v>-351.59999999999997</v>
      </c>
    </row>
    <row r="252" spans="2:24" s="25" customFormat="1" ht="15" customHeight="1" x14ac:dyDescent="0.15">
      <c r="B252" s="79"/>
      <c r="C252" s="84"/>
      <c r="D252" s="85"/>
      <c r="E252" s="85"/>
      <c r="F252" s="85"/>
      <c r="G252" s="85"/>
      <c r="H252" s="85"/>
      <c r="I252" s="85"/>
      <c r="J252" s="86"/>
      <c r="K252" s="66">
        <v>64</v>
      </c>
      <c r="L252" s="66">
        <v>29.1</v>
      </c>
      <c r="M252" s="66">
        <v>4.5</v>
      </c>
      <c r="N252" s="66">
        <v>1.5</v>
      </c>
      <c r="O252" s="66"/>
      <c r="P252" s="66"/>
      <c r="Q252" s="66"/>
      <c r="R252" s="66"/>
      <c r="S252" s="66">
        <v>0</v>
      </c>
      <c r="T252" s="66">
        <v>0.9</v>
      </c>
      <c r="U252" s="55">
        <f>(K252*4+L252*3+M252*2+N252*1)</f>
        <v>353.8</v>
      </c>
      <c r="V252" s="53">
        <f>U252-U253</f>
        <v>2.2000000000000455</v>
      </c>
      <c r="W252" s="54">
        <f t="shared" si="4"/>
        <v>2.2000000000000455</v>
      </c>
      <c r="X252"/>
    </row>
    <row r="253" spans="2:24" ht="15" customHeight="1" thickBot="1" x14ac:dyDescent="0.2">
      <c r="B253" s="90"/>
      <c r="C253" s="91"/>
      <c r="D253" s="92"/>
      <c r="E253" s="92"/>
      <c r="F253" s="92"/>
      <c r="G253" s="92"/>
      <c r="H253" s="92"/>
      <c r="I253" s="92"/>
      <c r="J253" s="93"/>
      <c r="K253" s="67">
        <v>61.8</v>
      </c>
      <c r="L253" s="67">
        <v>31.2</v>
      </c>
      <c r="M253" s="67">
        <v>4.8</v>
      </c>
      <c r="N253" s="67">
        <v>1.2</v>
      </c>
      <c r="O253" s="67"/>
      <c r="P253" s="67"/>
      <c r="Q253" s="67"/>
      <c r="R253" s="67"/>
      <c r="S253" s="67">
        <v>0</v>
      </c>
      <c r="T253" s="67">
        <v>1</v>
      </c>
      <c r="U253" s="56">
        <f>(K253*4+L253*3+M253*2+N253*1)</f>
        <v>351.59999999999997</v>
      </c>
      <c r="V253" s="57"/>
      <c r="W253" s="58">
        <f t="shared" si="4"/>
        <v>0</v>
      </c>
    </row>
    <row r="254" spans="2:24" ht="15" customHeight="1" x14ac:dyDescent="0.15">
      <c r="B254" s="94" t="s">
        <v>137</v>
      </c>
      <c r="C254" s="95" t="s">
        <v>138</v>
      </c>
      <c r="D254" s="96"/>
      <c r="E254" s="96"/>
      <c r="F254" s="96"/>
      <c r="G254" s="96"/>
      <c r="H254" s="96"/>
      <c r="I254" s="96"/>
      <c r="J254" s="97"/>
      <c r="K254" s="60"/>
      <c r="L254" s="61"/>
      <c r="M254" s="61"/>
      <c r="N254" s="61"/>
      <c r="O254" s="61"/>
      <c r="P254" s="61"/>
      <c r="Q254" s="61"/>
      <c r="R254" s="61"/>
      <c r="S254" s="61"/>
      <c r="T254" s="62"/>
      <c r="U254" s="49"/>
      <c r="V254" s="59"/>
      <c r="W254" s="51">
        <f t="shared" si="4"/>
        <v>0</v>
      </c>
    </row>
    <row r="255" spans="2:24" ht="15" customHeight="1" thickBot="1" x14ac:dyDescent="0.2">
      <c r="B255" s="79"/>
      <c r="C255" s="84"/>
      <c r="D255" s="85"/>
      <c r="E255" s="85"/>
      <c r="F255" s="85"/>
      <c r="G255" s="85"/>
      <c r="H255" s="85"/>
      <c r="I255" s="85"/>
      <c r="J255" s="86"/>
      <c r="K255" s="63"/>
      <c r="L255" s="64"/>
      <c r="M255" s="64"/>
      <c r="N255" s="64"/>
      <c r="O255" s="64"/>
      <c r="P255" s="64"/>
      <c r="Q255" s="64"/>
      <c r="R255" s="64"/>
      <c r="S255" s="64"/>
      <c r="T255" s="65"/>
      <c r="U255" s="52">
        <f>(K255*4+L255*3+M255*2+N255*1)</f>
        <v>0</v>
      </c>
      <c r="V255" s="53">
        <f>U255-U257</f>
        <v>-318.60000000000002</v>
      </c>
      <c r="W255" s="54">
        <f t="shared" si="4"/>
        <v>-318.60000000000002</v>
      </c>
    </row>
    <row r="256" spans="2:24" s="25" customFormat="1" ht="15" customHeight="1" x14ac:dyDescent="0.15">
      <c r="B256" s="79"/>
      <c r="C256" s="84"/>
      <c r="D256" s="85"/>
      <c r="E256" s="85"/>
      <c r="F256" s="85"/>
      <c r="G256" s="85"/>
      <c r="H256" s="85"/>
      <c r="I256" s="85"/>
      <c r="J256" s="86"/>
      <c r="K256" s="66">
        <v>48.8</v>
      </c>
      <c r="L256" s="66">
        <v>32.200000000000003</v>
      </c>
      <c r="M256" s="66">
        <v>14.6</v>
      </c>
      <c r="N256" s="66">
        <v>3.4</v>
      </c>
      <c r="O256" s="66"/>
      <c r="P256" s="66"/>
      <c r="Q256" s="66"/>
      <c r="R256" s="66"/>
      <c r="S256" s="66">
        <v>0</v>
      </c>
      <c r="T256" s="66">
        <v>0.9</v>
      </c>
      <c r="U256" s="55">
        <f>(K256*4+L256*3+M256*2+N256*1)</f>
        <v>324.39999999999998</v>
      </c>
      <c r="V256" s="53">
        <f>U256-U257</f>
        <v>5.7999999999999545</v>
      </c>
      <c r="W256" s="54">
        <f t="shared" si="4"/>
        <v>5.7999999999999545</v>
      </c>
      <c r="X256"/>
    </row>
    <row r="257" spans="2:24" ht="15" customHeight="1" thickBot="1" x14ac:dyDescent="0.2">
      <c r="B257" s="80"/>
      <c r="C257" s="87"/>
      <c r="D257" s="88"/>
      <c r="E257" s="88"/>
      <c r="F257" s="88"/>
      <c r="G257" s="88"/>
      <c r="H257" s="88"/>
      <c r="I257" s="88"/>
      <c r="J257" s="89"/>
      <c r="K257" s="67">
        <v>44.4</v>
      </c>
      <c r="L257" s="67">
        <v>35.1</v>
      </c>
      <c r="M257" s="67">
        <v>16.3</v>
      </c>
      <c r="N257" s="67">
        <v>3.1</v>
      </c>
      <c r="O257" s="67"/>
      <c r="P257" s="67"/>
      <c r="Q257" s="67"/>
      <c r="R257" s="67"/>
      <c r="S257" s="67">
        <v>0</v>
      </c>
      <c r="T257" s="67">
        <v>1.1000000000000001</v>
      </c>
      <c r="U257" s="56">
        <f>(K257*4+L257*3+M257*2+N257*1)</f>
        <v>318.60000000000002</v>
      </c>
      <c r="V257" s="57"/>
      <c r="W257" s="58">
        <f t="shared" si="4"/>
        <v>0</v>
      </c>
    </row>
    <row r="258" spans="2:24" ht="15" customHeight="1" x14ac:dyDescent="0.15">
      <c r="B258" s="78" t="s">
        <v>139</v>
      </c>
      <c r="C258" s="81" t="s">
        <v>140</v>
      </c>
      <c r="D258" s="82"/>
      <c r="E258" s="82"/>
      <c r="F258" s="82"/>
      <c r="G258" s="82"/>
      <c r="H258" s="82"/>
      <c r="I258" s="82"/>
      <c r="J258" s="83"/>
      <c r="K258" s="60"/>
      <c r="L258" s="61"/>
      <c r="M258" s="61"/>
      <c r="N258" s="61"/>
      <c r="O258" s="61"/>
      <c r="P258" s="61"/>
      <c r="Q258" s="61"/>
      <c r="R258" s="61"/>
      <c r="S258" s="61"/>
      <c r="T258" s="62"/>
      <c r="U258" s="49"/>
      <c r="V258" s="59"/>
      <c r="W258" s="51">
        <f t="shared" si="4"/>
        <v>0</v>
      </c>
    </row>
    <row r="259" spans="2:24" ht="15" customHeight="1" thickBot="1" x14ac:dyDescent="0.2">
      <c r="B259" s="79"/>
      <c r="C259" s="84"/>
      <c r="D259" s="85"/>
      <c r="E259" s="85"/>
      <c r="F259" s="85"/>
      <c r="G259" s="85"/>
      <c r="H259" s="85"/>
      <c r="I259" s="85"/>
      <c r="J259" s="86"/>
      <c r="K259" s="63"/>
      <c r="L259" s="64"/>
      <c r="M259" s="64"/>
      <c r="N259" s="64"/>
      <c r="O259" s="64"/>
      <c r="P259" s="64"/>
      <c r="Q259" s="64"/>
      <c r="R259" s="64"/>
      <c r="S259" s="64"/>
      <c r="T259" s="65"/>
      <c r="U259" s="52">
        <f>(K259*4+L259*3+M259*2+N259*1)</f>
        <v>0</v>
      </c>
      <c r="V259" s="53">
        <f>U259-U261</f>
        <v>-266</v>
      </c>
      <c r="W259" s="54">
        <f t="shared" si="4"/>
        <v>-266</v>
      </c>
    </row>
    <row r="260" spans="2:24" s="25" customFormat="1" ht="15" customHeight="1" x14ac:dyDescent="0.15">
      <c r="B260" s="79"/>
      <c r="C260" s="84"/>
      <c r="D260" s="85"/>
      <c r="E260" s="85"/>
      <c r="F260" s="85"/>
      <c r="G260" s="85"/>
      <c r="H260" s="85"/>
      <c r="I260" s="85"/>
      <c r="J260" s="86"/>
      <c r="K260" s="66">
        <v>29.2</v>
      </c>
      <c r="L260" s="66">
        <v>26.9</v>
      </c>
      <c r="M260" s="66">
        <v>23.1</v>
      </c>
      <c r="N260" s="66">
        <v>20.5</v>
      </c>
      <c r="O260" s="66"/>
      <c r="P260" s="66"/>
      <c r="Q260" s="66"/>
      <c r="R260" s="66"/>
      <c r="S260" s="66">
        <v>0</v>
      </c>
      <c r="T260" s="66">
        <v>0.2</v>
      </c>
      <c r="U260" s="55">
        <f>(K260*4+L260*3+M260*2+N260*1)</f>
        <v>264.2</v>
      </c>
      <c r="V260" s="53">
        <f>U260-U261</f>
        <v>-1.8000000000000114</v>
      </c>
      <c r="W260" s="54">
        <f t="shared" si="4"/>
        <v>-1.8000000000000114</v>
      </c>
      <c r="X260"/>
    </row>
    <row r="261" spans="2:24" ht="15" customHeight="1" thickBot="1" x14ac:dyDescent="0.2">
      <c r="B261" s="80"/>
      <c r="C261" s="87"/>
      <c r="D261" s="88"/>
      <c r="E261" s="88"/>
      <c r="F261" s="88"/>
      <c r="G261" s="88"/>
      <c r="H261" s="88"/>
      <c r="I261" s="88"/>
      <c r="J261" s="89"/>
      <c r="K261" s="67">
        <v>29.3</v>
      </c>
      <c r="L261" s="67">
        <v>27.3</v>
      </c>
      <c r="M261" s="67">
        <v>23.8</v>
      </c>
      <c r="N261" s="67">
        <v>19.3</v>
      </c>
      <c r="O261" s="67"/>
      <c r="P261" s="67"/>
      <c r="Q261" s="67"/>
      <c r="R261" s="67"/>
      <c r="S261" s="67">
        <v>0</v>
      </c>
      <c r="T261" s="67">
        <v>0.3</v>
      </c>
      <c r="U261" s="56">
        <f>(K261*4+L261*3+M261*2+N261*1)</f>
        <v>266</v>
      </c>
      <c r="V261" s="57"/>
      <c r="W261" s="58">
        <f t="shared" si="4"/>
        <v>0</v>
      </c>
    </row>
    <row r="262" spans="2:24" ht="15" customHeight="1" x14ac:dyDescent="0.15">
      <c r="B262" s="78" t="s">
        <v>141</v>
      </c>
      <c r="C262" s="81" t="s">
        <v>142</v>
      </c>
      <c r="D262" s="82"/>
      <c r="E262" s="82"/>
      <c r="F262" s="82"/>
      <c r="G262" s="82"/>
      <c r="H262" s="82"/>
      <c r="I262" s="82"/>
      <c r="J262" s="83"/>
      <c r="K262" s="60"/>
      <c r="L262" s="61"/>
      <c r="M262" s="61"/>
      <c r="N262" s="61"/>
      <c r="O262" s="61"/>
      <c r="P262" s="61"/>
      <c r="Q262" s="61"/>
      <c r="R262" s="61"/>
      <c r="S262" s="61"/>
      <c r="T262" s="62"/>
      <c r="U262" s="49"/>
      <c r="V262" s="59"/>
      <c r="W262" s="51">
        <f t="shared" si="4"/>
        <v>0</v>
      </c>
    </row>
    <row r="263" spans="2:24" ht="15" customHeight="1" thickBot="1" x14ac:dyDescent="0.2">
      <c r="B263" s="79"/>
      <c r="C263" s="84"/>
      <c r="D263" s="85"/>
      <c r="E263" s="85"/>
      <c r="F263" s="85"/>
      <c r="G263" s="85"/>
      <c r="H263" s="85"/>
      <c r="I263" s="85"/>
      <c r="J263" s="86"/>
      <c r="K263" s="63"/>
      <c r="L263" s="64"/>
      <c r="M263" s="64"/>
      <c r="N263" s="64"/>
      <c r="O263" s="64"/>
      <c r="P263" s="64"/>
      <c r="Q263" s="64"/>
      <c r="R263" s="64"/>
      <c r="S263" s="64"/>
      <c r="T263" s="65"/>
      <c r="U263" s="52">
        <f>(K263*4+L263*3+M263*2+N263*1)</f>
        <v>0</v>
      </c>
      <c r="V263" s="53">
        <f>U263-U265</f>
        <v>-323.7</v>
      </c>
      <c r="W263" s="54">
        <f t="shared" si="4"/>
        <v>-323.7</v>
      </c>
    </row>
    <row r="264" spans="2:24" s="25" customFormat="1" ht="15" customHeight="1" x14ac:dyDescent="0.15">
      <c r="B264" s="79"/>
      <c r="C264" s="84"/>
      <c r="D264" s="85"/>
      <c r="E264" s="85"/>
      <c r="F264" s="85"/>
      <c r="G264" s="85"/>
      <c r="H264" s="85"/>
      <c r="I264" s="85"/>
      <c r="J264" s="86"/>
      <c r="K264" s="66">
        <v>49.4</v>
      </c>
      <c r="L264" s="66">
        <v>32.700000000000003</v>
      </c>
      <c r="M264" s="66">
        <v>11.4</v>
      </c>
      <c r="N264" s="66">
        <v>6.2</v>
      </c>
      <c r="O264" s="66"/>
      <c r="P264" s="66"/>
      <c r="Q264" s="66"/>
      <c r="R264" s="66"/>
      <c r="S264" s="66">
        <v>0</v>
      </c>
      <c r="T264" s="66">
        <v>0.3</v>
      </c>
      <c r="U264" s="55">
        <f>(K264*4+L264*3+M264*2+N264*1)</f>
        <v>324.7</v>
      </c>
      <c r="V264" s="53">
        <f>U264-U265</f>
        <v>1</v>
      </c>
      <c r="W264" s="54">
        <f t="shared" si="4"/>
        <v>1</v>
      </c>
      <c r="X264"/>
    </row>
    <row r="265" spans="2:24" ht="15" customHeight="1" thickBot="1" x14ac:dyDescent="0.2">
      <c r="B265" s="80"/>
      <c r="C265" s="87"/>
      <c r="D265" s="88"/>
      <c r="E265" s="88"/>
      <c r="F265" s="88"/>
      <c r="G265" s="88"/>
      <c r="H265" s="88"/>
      <c r="I265" s="88"/>
      <c r="J265" s="89"/>
      <c r="K265" s="67">
        <v>47.7</v>
      </c>
      <c r="L265" s="67">
        <v>34.4</v>
      </c>
      <c r="M265" s="67">
        <v>12.1</v>
      </c>
      <c r="N265" s="67">
        <v>5.5</v>
      </c>
      <c r="O265" s="67"/>
      <c r="P265" s="67"/>
      <c r="Q265" s="67"/>
      <c r="R265" s="67"/>
      <c r="S265" s="67">
        <v>0</v>
      </c>
      <c r="T265" s="67">
        <v>0.3</v>
      </c>
      <c r="U265" s="56">
        <f>(K265*4+L265*3+M265*2+N265*1)</f>
        <v>323.7</v>
      </c>
      <c r="V265" s="57"/>
      <c r="W265" s="58">
        <f t="shared" si="4"/>
        <v>0</v>
      </c>
    </row>
    <row r="266" spans="2:24" ht="15" customHeight="1" x14ac:dyDescent="0.15">
      <c r="B266" s="78" t="s">
        <v>143</v>
      </c>
      <c r="C266" s="81" t="s">
        <v>144</v>
      </c>
      <c r="D266" s="82"/>
      <c r="E266" s="82"/>
      <c r="F266" s="82"/>
      <c r="G266" s="82"/>
      <c r="H266" s="82"/>
      <c r="I266" s="82"/>
      <c r="J266" s="83"/>
      <c r="K266" s="60"/>
      <c r="L266" s="61"/>
      <c r="M266" s="61"/>
      <c r="N266" s="61"/>
      <c r="O266" s="61"/>
      <c r="P266" s="61"/>
      <c r="Q266" s="61"/>
      <c r="R266" s="61"/>
      <c r="S266" s="61"/>
      <c r="T266" s="62"/>
      <c r="U266" s="49"/>
      <c r="V266" s="59"/>
      <c r="W266" s="51">
        <f t="shared" si="4"/>
        <v>0</v>
      </c>
    </row>
    <row r="267" spans="2:24" ht="15" customHeight="1" thickBot="1" x14ac:dyDescent="0.2">
      <c r="B267" s="79"/>
      <c r="C267" s="84"/>
      <c r="D267" s="85"/>
      <c r="E267" s="85"/>
      <c r="F267" s="85"/>
      <c r="G267" s="85"/>
      <c r="H267" s="85"/>
      <c r="I267" s="85"/>
      <c r="J267" s="86"/>
      <c r="K267" s="63"/>
      <c r="L267" s="64"/>
      <c r="M267" s="64"/>
      <c r="N267" s="64"/>
      <c r="O267" s="64"/>
      <c r="P267" s="64"/>
      <c r="Q267" s="64"/>
      <c r="R267" s="64"/>
      <c r="S267" s="64"/>
      <c r="T267" s="65"/>
      <c r="U267" s="52">
        <f>(K267*4+L267*3+M267*2+N267*1)</f>
        <v>0</v>
      </c>
      <c r="V267" s="53">
        <f>U267-U269</f>
        <v>-295.40000000000003</v>
      </c>
      <c r="W267" s="54">
        <f t="shared" si="4"/>
        <v>-295.40000000000003</v>
      </c>
    </row>
    <row r="268" spans="2:24" s="25" customFormat="1" ht="15" customHeight="1" x14ac:dyDescent="0.15">
      <c r="B268" s="79"/>
      <c r="C268" s="84"/>
      <c r="D268" s="85"/>
      <c r="E268" s="85"/>
      <c r="F268" s="85"/>
      <c r="G268" s="85"/>
      <c r="H268" s="85"/>
      <c r="I268" s="85"/>
      <c r="J268" s="86"/>
      <c r="K268" s="66">
        <v>32.9</v>
      </c>
      <c r="L268" s="66">
        <v>36.799999999999997</v>
      </c>
      <c r="M268" s="66">
        <v>20.100000000000001</v>
      </c>
      <c r="N268" s="66">
        <v>9.9</v>
      </c>
      <c r="O268" s="66"/>
      <c r="P268" s="66"/>
      <c r="Q268" s="66"/>
      <c r="R268" s="66"/>
      <c r="S268" s="66">
        <v>0</v>
      </c>
      <c r="T268" s="66">
        <v>0.3</v>
      </c>
      <c r="U268" s="55">
        <f>(K268*4+L268*3+M268*2+N268*1)</f>
        <v>292.09999999999997</v>
      </c>
      <c r="V268" s="53">
        <f>U268-U269</f>
        <v>-3.3000000000000682</v>
      </c>
      <c r="W268" s="54">
        <f t="shared" si="4"/>
        <v>-3.3000000000000682</v>
      </c>
      <c r="X268"/>
    </row>
    <row r="269" spans="2:24" ht="15" customHeight="1" thickBot="1" x14ac:dyDescent="0.2">
      <c r="B269" s="80"/>
      <c r="C269" s="87"/>
      <c r="D269" s="88"/>
      <c r="E269" s="88"/>
      <c r="F269" s="88"/>
      <c r="G269" s="88"/>
      <c r="H269" s="88"/>
      <c r="I269" s="88"/>
      <c r="J269" s="89"/>
      <c r="K269" s="67">
        <v>33</v>
      </c>
      <c r="L269" s="67">
        <v>38.5</v>
      </c>
      <c r="M269" s="67">
        <v>19.8</v>
      </c>
      <c r="N269" s="67">
        <v>8.3000000000000007</v>
      </c>
      <c r="O269" s="67"/>
      <c r="P269" s="67"/>
      <c r="Q269" s="67"/>
      <c r="R269" s="67"/>
      <c r="S269" s="67">
        <v>0</v>
      </c>
      <c r="T269" s="67">
        <v>0.3</v>
      </c>
      <c r="U269" s="56">
        <f>(K269*4+L269*3+M269*2+N269*1)</f>
        <v>295.40000000000003</v>
      </c>
      <c r="V269" s="57"/>
      <c r="W269" s="58">
        <f t="shared" si="4"/>
        <v>0</v>
      </c>
    </row>
    <row r="270" spans="2:24" ht="15" customHeight="1" x14ac:dyDescent="0.15">
      <c r="B270" s="78" t="s">
        <v>145</v>
      </c>
      <c r="C270" s="81" t="s">
        <v>146</v>
      </c>
      <c r="D270" s="82"/>
      <c r="E270" s="82"/>
      <c r="F270" s="82"/>
      <c r="G270" s="82"/>
      <c r="H270" s="82"/>
      <c r="I270" s="82"/>
      <c r="J270" s="83"/>
      <c r="K270" s="60"/>
      <c r="L270" s="61"/>
      <c r="M270" s="61"/>
      <c r="N270" s="61"/>
      <c r="O270" s="61"/>
      <c r="P270" s="61"/>
      <c r="Q270" s="61"/>
      <c r="R270" s="61"/>
      <c r="S270" s="61"/>
      <c r="T270" s="62"/>
      <c r="U270" s="49"/>
      <c r="V270" s="59"/>
      <c r="W270" s="51">
        <f t="shared" ref="W270:W309" si="5">V270</f>
        <v>0</v>
      </c>
    </row>
    <row r="271" spans="2:24" ht="15" customHeight="1" thickBot="1" x14ac:dyDescent="0.2">
      <c r="B271" s="79"/>
      <c r="C271" s="84"/>
      <c r="D271" s="85"/>
      <c r="E271" s="85"/>
      <c r="F271" s="85"/>
      <c r="G271" s="85"/>
      <c r="H271" s="85"/>
      <c r="I271" s="85"/>
      <c r="J271" s="86"/>
      <c r="K271" s="63"/>
      <c r="L271" s="64"/>
      <c r="M271" s="64"/>
      <c r="N271" s="64"/>
      <c r="O271" s="64"/>
      <c r="P271" s="64"/>
      <c r="Q271" s="64"/>
      <c r="R271" s="64"/>
      <c r="S271" s="64"/>
      <c r="T271" s="65"/>
      <c r="U271" s="52">
        <f>(K271*4+L271*3+M271*2+N271*1)</f>
        <v>0</v>
      </c>
      <c r="V271" s="53">
        <f>U271-U273</f>
        <v>-360.8</v>
      </c>
      <c r="W271" s="54">
        <f t="shared" si="5"/>
        <v>-360.8</v>
      </c>
    </row>
    <row r="272" spans="2:24" s="25" customFormat="1" ht="15" customHeight="1" x14ac:dyDescent="0.15">
      <c r="B272" s="79"/>
      <c r="C272" s="84"/>
      <c r="D272" s="85"/>
      <c r="E272" s="85"/>
      <c r="F272" s="85"/>
      <c r="G272" s="85"/>
      <c r="H272" s="85"/>
      <c r="I272" s="85"/>
      <c r="J272" s="86"/>
      <c r="K272" s="66">
        <v>73.099999999999994</v>
      </c>
      <c r="L272" s="66">
        <v>17.3</v>
      </c>
      <c r="M272" s="66">
        <v>5.0999999999999996</v>
      </c>
      <c r="N272" s="66">
        <v>4.0999999999999996</v>
      </c>
      <c r="O272" s="66"/>
      <c r="P272" s="66"/>
      <c r="Q272" s="66"/>
      <c r="R272" s="66"/>
      <c r="S272" s="66">
        <v>0</v>
      </c>
      <c r="T272" s="66">
        <v>0.3</v>
      </c>
      <c r="U272" s="55">
        <f>(K272*4+L272*3+M272*2+N272*1)</f>
        <v>358.59999999999997</v>
      </c>
      <c r="V272" s="53">
        <f>U272-U273</f>
        <v>-2.2000000000000455</v>
      </c>
      <c r="W272" s="54">
        <f t="shared" si="5"/>
        <v>-2.2000000000000455</v>
      </c>
      <c r="X272"/>
    </row>
    <row r="273" spans="2:24" ht="15" customHeight="1" thickBot="1" x14ac:dyDescent="0.2">
      <c r="B273" s="80"/>
      <c r="C273" s="87"/>
      <c r="D273" s="88"/>
      <c r="E273" s="88"/>
      <c r="F273" s="88"/>
      <c r="G273" s="88"/>
      <c r="H273" s="88"/>
      <c r="I273" s="88"/>
      <c r="J273" s="89"/>
      <c r="K273" s="67">
        <v>73.599999999999994</v>
      </c>
      <c r="L273" s="67">
        <v>17.7</v>
      </c>
      <c r="M273" s="67">
        <v>4.9000000000000004</v>
      </c>
      <c r="N273" s="67">
        <v>3.5</v>
      </c>
      <c r="O273" s="67"/>
      <c r="P273" s="67"/>
      <c r="Q273" s="67"/>
      <c r="R273" s="67"/>
      <c r="S273" s="67">
        <v>0</v>
      </c>
      <c r="T273" s="67">
        <v>0.4</v>
      </c>
      <c r="U273" s="56">
        <f>(K273*4+L273*3+M273*2+N273*1)</f>
        <v>360.8</v>
      </c>
      <c r="V273" s="57"/>
      <c r="W273" s="58">
        <f t="shared" si="5"/>
        <v>0</v>
      </c>
    </row>
    <row r="274" spans="2:24" ht="15" customHeight="1" x14ac:dyDescent="0.15">
      <c r="B274" s="78" t="s">
        <v>147</v>
      </c>
      <c r="C274" s="81" t="s">
        <v>148</v>
      </c>
      <c r="D274" s="82"/>
      <c r="E274" s="82"/>
      <c r="F274" s="82"/>
      <c r="G274" s="82"/>
      <c r="H274" s="82"/>
      <c r="I274" s="82"/>
      <c r="J274" s="83"/>
      <c r="K274" s="60"/>
      <c r="L274" s="61"/>
      <c r="M274" s="61"/>
      <c r="N274" s="61"/>
      <c r="O274" s="61"/>
      <c r="P274" s="61"/>
      <c r="Q274" s="61"/>
      <c r="R274" s="61"/>
      <c r="S274" s="61"/>
      <c r="T274" s="62"/>
      <c r="U274" s="49"/>
      <c r="V274" s="59"/>
      <c r="W274" s="51">
        <f t="shared" si="5"/>
        <v>0</v>
      </c>
    </row>
    <row r="275" spans="2:24" ht="15" customHeight="1" thickBot="1" x14ac:dyDescent="0.2">
      <c r="B275" s="79"/>
      <c r="C275" s="84"/>
      <c r="D275" s="85"/>
      <c r="E275" s="85"/>
      <c r="F275" s="85"/>
      <c r="G275" s="85"/>
      <c r="H275" s="85"/>
      <c r="I275" s="85"/>
      <c r="J275" s="86"/>
      <c r="K275" s="63"/>
      <c r="L275" s="64"/>
      <c r="M275" s="64"/>
      <c r="N275" s="64"/>
      <c r="O275" s="64"/>
      <c r="P275" s="64"/>
      <c r="Q275" s="64"/>
      <c r="R275" s="64"/>
      <c r="S275" s="64"/>
      <c r="T275" s="65"/>
      <c r="U275" s="52">
        <f>(K275*4+L275*3+M275*2+N275*1)</f>
        <v>0</v>
      </c>
      <c r="V275" s="53">
        <f>U275-U277</f>
        <v>-295.3</v>
      </c>
      <c r="W275" s="54">
        <f t="shared" si="5"/>
        <v>-295.3</v>
      </c>
    </row>
    <row r="276" spans="2:24" s="25" customFormat="1" ht="15" customHeight="1" x14ac:dyDescent="0.15">
      <c r="B276" s="79"/>
      <c r="C276" s="84"/>
      <c r="D276" s="85"/>
      <c r="E276" s="85"/>
      <c r="F276" s="85"/>
      <c r="G276" s="85"/>
      <c r="H276" s="85"/>
      <c r="I276" s="85"/>
      <c r="J276" s="86"/>
      <c r="K276" s="66">
        <v>32.9</v>
      </c>
      <c r="L276" s="66">
        <v>36.1</v>
      </c>
      <c r="M276" s="66">
        <v>21.6</v>
      </c>
      <c r="N276" s="66">
        <v>9</v>
      </c>
      <c r="O276" s="66"/>
      <c r="P276" s="66"/>
      <c r="Q276" s="66"/>
      <c r="R276" s="66"/>
      <c r="S276" s="66">
        <v>0</v>
      </c>
      <c r="T276" s="66">
        <v>0.3</v>
      </c>
      <c r="U276" s="55">
        <f>(K276*4+L276*3+M276*2+N276*1)</f>
        <v>292.10000000000002</v>
      </c>
      <c r="V276" s="53">
        <f>U276-U277</f>
        <v>-3.1999999999999886</v>
      </c>
      <c r="W276" s="54">
        <f t="shared" si="5"/>
        <v>-3.1999999999999886</v>
      </c>
      <c r="X276"/>
    </row>
    <row r="277" spans="2:24" ht="15" customHeight="1" thickBot="1" x14ac:dyDescent="0.2">
      <c r="B277" s="80"/>
      <c r="C277" s="87"/>
      <c r="D277" s="88"/>
      <c r="E277" s="88"/>
      <c r="F277" s="88"/>
      <c r="G277" s="88"/>
      <c r="H277" s="88"/>
      <c r="I277" s="88"/>
      <c r="J277" s="89"/>
      <c r="K277" s="67">
        <v>33.4</v>
      </c>
      <c r="L277" s="67">
        <v>36.9</v>
      </c>
      <c r="M277" s="67">
        <v>21.7</v>
      </c>
      <c r="N277" s="67">
        <v>7.6</v>
      </c>
      <c r="O277" s="67"/>
      <c r="P277" s="67"/>
      <c r="Q277" s="67"/>
      <c r="R277" s="67"/>
      <c r="S277" s="67">
        <v>0</v>
      </c>
      <c r="T277" s="67">
        <v>0.4</v>
      </c>
      <c r="U277" s="56">
        <f>(K277*4+L277*3+M277*2+N277*1)</f>
        <v>295.3</v>
      </c>
      <c r="V277" s="57"/>
      <c r="W277" s="58">
        <f t="shared" si="5"/>
        <v>0</v>
      </c>
    </row>
    <row r="278" spans="2:24" ht="15" customHeight="1" x14ac:dyDescent="0.15">
      <c r="B278" s="78" t="s">
        <v>149</v>
      </c>
      <c r="C278" s="81" t="s">
        <v>150</v>
      </c>
      <c r="D278" s="82"/>
      <c r="E278" s="82"/>
      <c r="F278" s="82"/>
      <c r="G278" s="82"/>
      <c r="H278" s="82"/>
      <c r="I278" s="82"/>
      <c r="J278" s="83"/>
      <c r="K278" s="60"/>
      <c r="L278" s="61"/>
      <c r="M278" s="61"/>
      <c r="N278" s="61"/>
      <c r="O278" s="61"/>
      <c r="P278" s="61"/>
      <c r="Q278" s="61"/>
      <c r="R278" s="61"/>
      <c r="S278" s="61"/>
      <c r="T278" s="62"/>
      <c r="U278" s="49"/>
      <c r="V278" s="59"/>
      <c r="W278" s="51">
        <f t="shared" si="5"/>
        <v>0</v>
      </c>
    </row>
    <row r="279" spans="2:24" ht="15" customHeight="1" thickBot="1" x14ac:dyDescent="0.2">
      <c r="B279" s="79"/>
      <c r="C279" s="84"/>
      <c r="D279" s="85"/>
      <c r="E279" s="85"/>
      <c r="F279" s="85"/>
      <c r="G279" s="85"/>
      <c r="H279" s="85"/>
      <c r="I279" s="85"/>
      <c r="J279" s="86"/>
      <c r="K279" s="63"/>
      <c r="L279" s="64"/>
      <c r="M279" s="64"/>
      <c r="N279" s="64"/>
      <c r="O279" s="64"/>
      <c r="P279" s="64"/>
      <c r="Q279" s="64"/>
      <c r="R279" s="64"/>
      <c r="S279" s="64"/>
      <c r="T279" s="65"/>
      <c r="U279" s="52">
        <f>(K279*4+L279*3+M279*2+N279*1)</f>
        <v>0</v>
      </c>
      <c r="V279" s="53">
        <f>U279-U281</f>
        <v>-232.6</v>
      </c>
      <c r="W279" s="54">
        <f t="shared" si="5"/>
        <v>-232.6</v>
      </c>
    </row>
    <row r="280" spans="2:24" s="25" customFormat="1" ht="15" customHeight="1" x14ac:dyDescent="0.15">
      <c r="B280" s="79"/>
      <c r="C280" s="84"/>
      <c r="D280" s="85"/>
      <c r="E280" s="85"/>
      <c r="F280" s="85"/>
      <c r="G280" s="85"/>
      <c r="H280" s="85"/>
      <c r="I280" s="85"/>
      <c r="J280" s="86"/>
      <c r="K280" s="66">
        <v>14.5</v>
      </c>
      <c r="L280" s="66">
        <v>25.6</v>
      </c>
      <c r="M280" s="66">
        <v>35.4</v>
      </c>
      <c r="N280" s="66">
        <v>24.1</v>
      </c>
      <c r="O280" s="66"/>
      <c r="P280" s="66"/>
      <c r="Q280" s="66"/>
      <c r="R280" s="66"/>
      <c r="S280" s="66">
        <v>0</v>
      </c>
      <c r="T280" s="66">
        <v>0.3</v>
      </c>
      <c r="U280" s="55">
        <f>(K280*4+L280*3+M280*2+N280*1)</f>
        <v>229.70000000000002</v>
      </c>
      <c r="V280" s="53">
        <f>U280-U281</f>
        <v>-2.8999999999999773</v>
      </c>
      <c r="W280" s="54">
        <f t="shared" si="5"/>
        <v>-2.8999999999999773</v>
      </c>
      <c r="X280"/>
    </row>
    <row r="281" spans="2:24" ht="15" customHeight="1" thickBot="1" x14ac:dyDescent="0.2">
      <c r="B281" s="80"/>
      <c r="C281" s="87"/>
      <c r="D281" s="88"/>
      <c r="E281" s="88"/>
      <c r="F281" s="88"/>
      <c r="G281" s="88"/>
      <c r="H281" s="88"/>
      <c r="I281" s="88"/>
      <c r="J281" s="89"/>
      <c r="K281" s="67">
        <v>14.4</v>
      </c>
      <c r="L281" s="67">
        <v>26.5</v>
      </c>
      <c r="M281" s="67">
        <v>36.799999999999997</v>
      </c>
      <c r="N281" s="67">
        <v>21.9</v>
      </c>
      <c r="O281" s="67"/>
      <c r="P281" s="67"/>
      <c r="Q281" s="67"/>
      <c r="R281" s="67"/>
      <c r="S281" s="67">
        <v>0</v>
      </c>
      <c r="T281" s="67">
        <v>0.4</v>
      </c>
      <c r="U281" s="56">
        <f>(K281*4+L281*3+M281*2+N281*1)</f>
        <v>232.6</v>
      </c>
      <c r="V281" s="57"/>
      <c r="W281" s="58">
        <f t="shared" si="5"/>
        <v>0</v>
      </c>
    </row>
    <row r="282" spans="2:24" ht="15" customHeight="1" x14ac:dyDescent="0.15">
      <c r="B282" s="78" t="s">
        <v>151</v>
      </c>
      <c r="C282" s="81" t="s">
        <v>152</v>
      </c>
      <c r="D282" s="82"/>
      <c r="E282" s="82"/>
      <c r="F282" s="82"/>
      <c r="G282" s="82"/>
      <c r="H282" s="82"/>
      <c r="I282" s="82"/>
      <c r="J282" s="83"/>
      <c r="K282" s="60"/>
      <c r="L282" s="61"/>
      <c r="M282" s="61"/>
      <c r="N282" s="61"/>
      <c r="O282" s="61"/>
      <c r="P282" s="61"/>
      <c r="Q282" s="61"/>
      <c r="R282" s="61"/>
      <c r="S282" s="61"/>
      <c r="T282" s="62"/>
      <c r="U282" s="49"/>
      <c r="V282" s="59"/>
      <c r="W282" s="51">
        <f t="shared" si="5"/>
        <v>0</v>
      </c>
    </row>
    <row r="283" spans="2:24" ht="15" customHeight="1" thickBot="1" x14ac:dyDescent="0.2">
      <c r="B283" s="79"/>
      <c r="C283" s="84"/>
      <c r="D283" s="85"/>
      <c r="E283" s="85"/>
      <c r="F283" s="85"/>
      <c r="G283" s="85"/>
      <c r="H283" s="85"/>
      <c r="I283" s="85"/>
      <c r="J283" s="86"/>
      <c r="K283" s="63"/>
      <c r="L283" s="64"/>
      <c r="M283" s="64"/>
      <c r="N283" s="64"/>
      <c r="O283" s="64"/>
      <c r="P283" s="64"/>
      <c r="Q283" s="64"/>
      <c r="R283" s="64"/>
      <c r="S283" s="64"/>
      <c r="T283" s="65"/>
      <c r="U283" s="52">
        <f>(K283*4+L283*3+M283*2+N283*1)</f>
        <v>0</v>
      </c>
      <c r="V283" s="53">
        <f>U283-U285</f>
        <v>-298.3</v>
      </c>
      <c r="W283" s="54">
        <f t="shared" si="5"/>
        <v>-298.3</v>
      </c>
    </row>
    <row r="284" spans="2:24" s="25" customFormat="1" ht="15" customHeight="1" x14ac:dyDescent="0.15">
      <c r="B284" s="79"/>
      <c r="C284" s="84"/>
      <c r="D284" s="85"/>
      <c r="E284" s="85"/>
      <c r="F284" s="85"/>
      <c r="G284" s="85"/>
      <c r="H284" s="85"/>
      <c r="I284" s="85"/>
      <c r="J284" s="86"/>
      <c r="K284" s="66">
        <v>39.9</v>
      </c>
      <c r="L284" s="66">
        <v>33</v>
      </c>
      <c r="M284" s="66">
        <v>17</v>
      </c>
      <c r="N284" s="66">
        <v>9.6999999999999993</v>
      </c>
      <c r="O284" s="66"/>
      <c r="P284" s="66"/>
      <c r="Q284" s="66"/>
      <c r="R284" s="66"/>
      <c r="S284" s="66">
        <v>0</v>
      </c>
      <c r="T284" s="66">
        <v>0.3</v>
      </c>
      <c r="U284" s="55">
        <f>(K284*4+L284*3+M284*2+N284*1)</f>
        <v>302.3</v>
      </c>
      <c r="V284" s="53">
        <f>U284-U285</f>
        <v>4</v>
      </c>
      <c r="W284" s="54">
        <f t="shared" si="5"/>
        <v>4</v>
      </c>
      <c r="X284"/>
    </row>
    <row r="285" spans="2:24" ht="15" customHeight="1" thickBot="1" x14ac:dyDescent="0.2">
      <c r="B285" s="80"/>
      <c r="C285" s="87"/>
      <c r="D285" s="88"/>
      <c r="E285" s="88"/>
      <c r="F285" s="88"/>
      <c r="G285" s="88"/>
      <c r="H285" s="88"/>
      <c r="I285" s="88"/>
      <c r="J285" s="89"/>
      <c r="K285" s="67">
        <v>36.700000000000003</v>
      </c>
      <c r="L285" s="67">
        <v>34.700000000000003</v>
      </c>
      <c r="M285" s="67">
        <v>19.2</v>
      </c>
      <c r="N285" s="67">
        <v>9</v>
      </c>
      <c r="O285" s="67"/>
      <c r="P285" s="67"/>
      <c r="Q285" s="67"/>
      <c r="R285" s="67"/>
      <c r="S285" s="67">
        <v>0</v>
      </c>
      <c r="T285" s="67">
        <v>0.4</v>
      </c>
      <c r="U285" s="56">
        <f>(K285*4+L285*3+M285*2+N285*1)</f>
        <v>298.3</v>
      </c>
      <c r="V285" s="57"/>
      <c r="W285" s="58">
        <f t="shared" si="5"/>
        <v>0</v>
      </c>
    </row>
    <row r="286" spans="2:24" ht="15" customHeight="1" x14ac:dyDescent="0.15">
      <c r="B286" s="78" t="s">
        <v>153</v>
      </c>
      <c r="C286" s="81" t="s">
        <v>154</v>
      </c>
      <c r="D286" s="82"/>
      <c r="E286" s="82"/>
      <c r="F286" s="82"/>
      <c r="G286" s="82"/>
      <c r="H286" s="82"/>
      <c r="I286" s="82"/>
      <c r="J286" s="83"/>
      <c r="K286" s="60"/>
      <c r="L286" s="61"/>
      <c r="M286" s="61"/>
      <c r="N286" s="61"/>
      <c r="O286" s="61"/>
      <c r="P286" s="61"/>
      <c r="Q286" s="61"/>
      <c r="R286" s="61"/>
      <c r="S286" s="61"/>
      <c r="T286" s="62"/>
      <c r="U286" s="49"/>
      <c r="V286" s="59"/>
      <c r="W286" s="51">
        <f t="shared" si="5"/>
        <v>0</v>
      </c>
    </row>
    <row r="287" spans="2:24" ht="15" customHeight="1" thickBot="1" x14ac:dyDescent="0.2">
      <c r="B287" s="79"/>
      <c r="C287" s="84"/>
      <c r="D287" s="85"/>
      <c r="E287" s="85"/>
      <c r="F287" s="85"/>
      <c r="G287" s="85"/>
      <c r="H287" s="85"/>
      <c r="I287" s="85"/>
      <c r="J287" s="86"/>
      <c r="K287" s="63"/>
      <c r="L287" s="64"/>
      <c r="M287" s="64"/>
      <c r="N287" s="64"/>
      <c r="O287" s="64"/>
      <c r="P287" s="64"/>
      <c r="Q287" s="64"/>
      <c r="R287" s="64"/>
      <c r="S287" s="64"/>
      <c r="T287" s="65"/>
      <c r="U287" s="52">
        <f>(K287*4+L287*3+M287*2+N287*1)</f>
        <v>0</v>
      </c>
      <c r="V287" s="53">
        <f>U287-U289</f>
        <v>-291</v>
      </c>
      <c r="W287" s="54">
        <f t="shared" si="5"/>
        <v>-291</v>
      </c>
    </row>
    <row r="288" spans="2:24" s="25" customFormat="1" ht="15" customHeight="1" x14ac:dyDescent="0.15">
      <c r="B288" s="79"/>
      <c r="C288" s="84"/>
      <c r="D288" s="85"/>
      <c r="E288" s="85"/>
      <c r="F288" s="85"/>
      <c r="G288" s="85"/>
      <c r="H288" s="85"/>
      <c r="I288" s="85"/>
      <c r="J288" s="86"/>
      <c r="K288" s="66">
        <v>32</v>
      </c>
      <c r="L288" s="66">
        <v>32.4</v>
      </c>
      <c r="M288" s="66">
        <v>23.6</v>
      </c>
      <c r="N288" s="66">
        <v>11.5</v>
      </c>
      <c r="O288" s="66"/>
      <c r="P288" s="66"/>
      <c r="Q288" s="66"/>
      <c r="R288" s="66"/>
      <c r="S288" s="66">
        <v>0</v>
      </c>
      <c r="T288" s="66">
        <v>0.3</v>
      </c>
      <c r="U288" s="55">
        <f>(K288*4+L288*3+M288*2+N288*1)</f>
        <v>283.89999999999998</v>
      </c>
      <c r="V288" s="53">
        <f>U288-U289</f>
        <v>-7.1000000000000227</v>
      </c>
      <c r="W288" s="54">
        <f t="shared" si="5"/>
        <v>-7.1000000000000227</v>
      </c>
      <c r="X288"/>
    </row>
    <row r="289" spans="2:24" ht="15" customHeight="1" thickBot="1" x14ac:dyDescent="0.2">
      <c r="B289" s="80"/>
      <c r="C289" s="87"/>
      <c r="D289" s="88"/>
      <c r="E289" s="88"/>
      <c r="F289" s="88"/>
      <c r="G289" s="88"/>
      <c r="H289" s="88"/>
      <c r="I289" s="88"/>
      <c r="J289" s="89"/>
      <c r="K289" s="67">
        <v>33.6</v>
      </c>
      <c r="L289" s="67">
        <v>33.799999999999997</v>
      </c>
      <c r="M289" s="67">
        <v>23</v>
      </c>
      <c r="N289" s="67">
        <v>9.1999999999999993</v>
      </c>
      <c r="O289" s="67"/>
      <c r="P289" s="67"/>
      <c r="Q289" s="67"/>
      <c r="R289" s="67"/>
      <c r="S289" s="67">
        <v>0</v>
      </c>
      <c r="T289" s="67">
        <v>0.4</v>
      </c>
      <c r="U289" s="56">
        <f>(K289*4+L289*3+M289*2+N289*1)</f>
        <v>291</v>
      </c>
      <c r="V289" s="57"/>
      <c r="W289" s="58">
        <f t="shared" si="5"/>
        <v>0</v>
      </c>
    </row>
    <row r="290" spans="2:24" ht="15" customHeight="1" x14ac:dyDescent="0.15">
      <c r="B290" s="78" t="s">
        <v>155</v>
      </c>
      <c r="C290" s="81" t="s">
        <v>156</v>
      </c>
      <c r="D290" s="82"/>
      <c r="E290" s="82"/>
      <c r="F290" s="82"/>
      <c r="G290" s="82"/>
      <c r="H290" s="82"/>
      <c r="I290" s="82"/>
      <c r="J290" s="83"/>
      <c r="K290" s="60"/>
      <c r="L290" s="61"/>
      <c r="M290" s="61"/>
      <c r="N290" s="61"/>
      <c r="O290" s="61"/>
      <c r="P290" s="61"/>
      <c r="Q290" s="61"/>
      <c r="R290" s="61"/>
      <c r="S290" s="61"/>
      <c r="T290" s="62"/>
      <c r="U290" s="49"/>
      <c r="V290" s="59"/>
      <c r="W290" s="51">
        <f t="shared" si="5"/>
        <v>0</v>
      </c>
    </row>
    <row r="291" spans="2:24" ht="15" customHeight="1" thickBot="1" x14ac:dyDescent="0.2">
      <c r="B291" s="79"/>
      <c r="C291" s="84"/>
      <c r="D291" s="85"/>
      <c r="E291" s="85"/>
      <c r="F291" s="85"/>
      <c r="G291" s="85"/>
      <c r="H291" s="85"/>
      <c r="I291" s="85"/>
      <c r="J291" s="86"/>
      <c r="K291" s="63"/>
      <c r="L291" s="64"/>
      <c r="M291" s="64"/>
      <c r="N291" s="64"/>
      <c r="O291" s="64"/>
      <c r="P291" s="64"/>
      <c r="Q291" s="64"/>
      <c r="R291" s="64"/>
      <c r="S291" s="64"/>
      <c r="T291" s="65"/>
      <c r="U291" s="52">
        <f>(K291*4+L291*3+M291*2+N291*1)</f>
        <v>0</v>
      </c>
      <c r="V291" s="53">
        <f>U291-U293</f>
        <v>-293.7</v>
      </c>
      <c r="W291" s="54">
        <f t="shared" si="5"/>
        <v>-293.7</v>
      </c>
    </row>
    <row r="292" spans="2:24" s="25" customFormat="1" ht="15" customHeight="1" x14ac:dyDescent="0.15">
      <c r="B292" s="79"/>
      <c r="C292" s="84"/>
      <c r="D292" s="85"/>
      <c r="E292" s="85"/>
      <c r="F292" s="85"/>
      <c r="G292" s="85"/>
      <c r="H292" s="85"/>
      <c r="I292" s="85"/>
      <c r="J292" s="86"/>
      <c r="K292" s="66">
        <v>31</v>
      </c>
      <c r="L292" s="66">
        <v>36.200000000000003</v>
      </c>
      <c r="M292" s="66">
        <v>22.6</v>
      </c>
      <c r="N292" s="66">
        <v>9.9</v>
      </c>
      <c r="O292" s="66"/>
      <c r="P292" s="66"/>
      <c r="Q292" s="66"/>
      <c r="R292" s="66"/>
      <c r="S292" s="66">
        <v>0</v>
      </c>
      <c r="T292" s="66">
        <v>0.3</v>
      </c>
      <c r="U292" s="55">
        <f>(K292*4+L292*3+M292*2+N292*1)</f>
        <v>287.7</v>
      </c>
      <c r="V292" s="53">
        <f>U292-U293</f>
        <v>-6</v>
      </c>
      <c r="W292" s="54">
        <f t="shared" si="5"/>
        <v>-6</v>
      </c>
      <c r="X292"/>
    </row>
    <row r="293" spans="2:24" ht="15" customHeight="1" thickBot="1" x14ac:dyDescent="0.2">
      <c r="B293" s="80"/>
      <c r="C293" s="87"/>
      <c r="D293" s="88"/>
      <c r="E293" s="88"/>
      <c r="F293" s="88"/>
      <c r="G293" s="88"/>
      <c r="H293" s="88"/>
      <c r="I293" s="88"/>
      <c r="J293" s="89"/>
      <c r="K293" s="67">
        <v>32.5</v>
      </c>
      <c r="L293" s="67">
        <v>37.5</v>
      </c>
      <c r="M293" s="67">
        <v>21.7</v>
      </c>
      <c r="N293" s="67">
        <v>7.8</v>
      </c>
      <c r="O293" s="67"/>
      <c r="P293" s="67"/>
      <c r="Q293" s="67"/>
      <c r="R293" s="67"/>
      <c r="S293" s="67">
        <v>0</v>
      </c>
      <c r="T293" s="67">
        <v>0.4</v>
      </c>
      <c r="U293" s="56">
        <f>(K293*4+L293*3+M293*2+N293*1)</f>
        <v>293.7</v>
      </c>
      <c r="V293" s="57"/>
      <c r="W293" s="58">
        <f t="shared" si="5"/>
        <v>0</v>
      </c>
    </row>
    <row r="294" spans="2:24" ht="15" customHeight="1" x14ac:dyDescent="0.15">
      <c r="B294" s="78" t="s">
        <v>157</v>
      </c>
      <c r="C294" s="81" t="s">
        <v>158</v>
      </c>
      <c r="D294" s="82"/>
      <c r="E294" s="82"/>
      <c r="F294" s="82"/>
      <c r="G294" s="82"/>
      <c r="H294" s="82"/>
      <c r="I294" s="82"/>
      <c r="J294" s="83"/>
      <c r="K294" s="60"/>
      <c r="L294" s="61"/>
      <c r="M294" s="61"/>
      <c r="N294" s="61"/>
      <c r="O294" s="61"/>
      <c r="P294" s="61"/>
      <c r="Q294" s="61"/>
      <c r="R294" s="61"/>
      <c r="S294" s="61"/>
      <c r="T294" s="62"/>
      <c r="U294" s="49"/>
      <c r="V294" s="59"/>
      <c r="W294" s="51">
        <f t="shared" si="5"/>
        <v>0</v>
      </c>
    </row>
    <row r="295" spans="2:24" ht="15" customHeight="1" thickBot="1" x14ac:dyDescent="0.2">
      <c r="B295" s="79"/>
      <c r="C295" s="84"/>
      <c r="D295" s="85"/>
      <c r="E295" s="85"/>
      <c r="F295" s="85"/>
      <c r="G295" s="85"/>
      <c r="H295" s="85"/>
      <c r="I295" s="85"/>
      <c r="J295" s="86"/>
      <c r="K295" s="63"/>
      <c r="L295" s="64"/>
      <c r="M295" s="64"/>
      <c r="N295" s="64"/>
      <c r="O295" s="64"/>
      <c r="P295" s="64"/>
      <c r="Q295" s="64"/>
      <c r="R295" s="64"/>
      <c r="S295" s="64"/>
      <c r="T295" s="65"/>
      <c r="U295" s="52">
        <f>(K295*4+L295*3+M295*2+N295*1)</f>
        <v>0</v>
      </c>
      <c r="V295" s="53">
        <f>U295-U297</f>
        <v>-318.7</v>
      </c>
      <c r="W295" s="54">
        <f t="shared" si="5"/>
        <v>-318.7</v>
      </c>
    </row>
    <row r="296" spans="2:24" s="25" customFormat="1" ht="15" customHeight="1" x14ac:dyDescent="0.15">
      <c r="B296" s="79"/>
      <c r="C296" s="84"/>
      <c r="D296" s="85"/>
      <c r="E296" s="85"/>
      <c r="F296" s="85"/>
      <c r="G296" s="85"/>
      <c r="H296" s="85"/>
      <c r="I296" s="85"/>
      <c r="J296" s="86"/>
      <c r="K296" s="66">
        <v>45.7</v>
      </c>
      <c r="L296" s="66">
        <v>32.700000000000003</v>
      </c>
      <c r="M296" s="66">
        <v>14.4</v>
      </c>
      <c r="N296" s="66">
        <v>6.8</v>
      </c>
      <c r="O296" s="66"/>
      <c r="P296" s="66"/>
      <c r="Q296" s="66"/>
      <c r="R296" s="66"/>
      <c r="S296" s="66">
        <v>0</v>
      </c>
      <c r="T296" s="66">
        <v>0.3</v>
      </c>
      <c r="U296" s="55">
        <f>(K296*4+L296*3+M296*2+N296*1)</f>
        <v>316.50000000000006</v>
      </c>
      <c r="V296" s="53">
        <f>U296-U297</f>
        <v>-2.1999999999999318</v>
      </c>
      <c r="W296" s="54">
        <f t="shared" si="5"/>
        <v>-2.1999999999999318</v>
      </c>
      <c r="X296"/>
    </row>
    <row r="297" spans="2:24" ht="15" customHeight="1" thickBot="1" x14ac:dyDescent="0.2">
      <c r="B297" s="80"/>
      <c r="C297" s="87"/>
      <c r="D297" s="88"/>
      <c r="E297" s="88"/>
      <c r="F297" s="88"/>
      <c r="G297" s="88"/>
      <c r="H297" s="88"/>
      <c r="I297" s="88"/>
      <c r="J297" s="89"/>
      <c r="K297" s="67">
        <v>45.4</v>
      </c>
      <c r="L297" s="67">
        <v>34.6</v>
      </c>
      <c r="M297" s="67">
        <v>13.8</v>
      </c>
      <c r="N297" s="67">
        <v>5.7</v>
      </c>
      <c r="O297" s="67"/>
      <c r="P297" s="67"/>
      <c r="Q297" s="67"/>
      <c r="R297" s="67"/>
      <c r="S297" s="67">
        <v>0</v>
      </c>
      <c r="T297" s="67">
        <v>0.4</v>
      </c>
      <c r="U297" s="56">
        <f>(K297*4+L297*3+M297*2+N297*1)</f>
        <v>318.7</v>
      </c>
      <c r="V297" s="57"/>
      <c r="W297" s="58">
        <f t="shared" si="5"/>
        <v>0</v>
      </c>
    </row>
    <row r="298" spans="2:24" ht="15" customHeight="1" x14ac:dyDescent="0.15">
      <c r="B298" s="78" t="s">
        <v>159</v>
      </c>
      <c r="C298" s="81" t="s">
        <v>160</v>
      </c>
      <c r="D298" s="82"/>
      <c r="E298" s="82"/>
      <c r="F298" s="82"/>
      <c r="G298" s="82"/>
      <c r="H298" s="82"/>
      <c r="I298" s="82"/>
      <c r="J298" s="83"/>
      <c r="K298" s="60"/>
      <c r="L298" s="61"/>
      <c r="M298" s="61"/>
      <c r="N298" s="61"/>
      <c r="O298" s="61"/>
      <c r="P298" s="61"/>
      <c r="Q298" s="61"/>
      <c r="R298" s="61"/>
      <c r="S298" s="61"/>
      <c r="T298" s="62"/>
      <c r="U298" s="49"/>
      <c r="V298" s="59"/>
      <c r="W298" s="51">
        <f t="shared" si="5"/>
        <v>0</v>
      </c>
    </row>
    <row r="299" spans="2:24" ht="15" customHeight="1" thickBot="1" x14ac:dyDescent="0.2">
      <c r="B299" s="79"/>
      <c r="C299" s="84"/>
      <c r="D299" s="85"/>
      <c r="E299" s="85"/>
      <c r="F299" s="85"/>
      <c r="G299" s="85"/>
      <c r="H299" s="85"/>
      <c r="I299" s="85"/>
      <c r="J299" s="86"/>
      <c r="K299" s="63"/>
      <c r="L299" s="64"/>
      <c r="M299" s="64"/>
      <c r="N299" s="64"/>
      <c r="O299" s="64"/>
      <c r="P299" s="64"/>
      <c r="Q299" s="64"/>
      <c r="R299" s="64"/>
      <c r="S299" s="64"/>
      <c r="T299" s="65"/>
      <c r="U299" s="52">
        <f>(K299*3+L299*2+M299*1)</f>
        <v>0</v>
      </c>
      <c r="V299" s="53">
        <f>U299-U301</f>
        <v>-250.50000000000003</v>
      </c>
      <c r="W299" s="54">
        <f t="shared" si="5"/>
        <v>-250.50000000000003</v>
      </c>
    </row>
    <row r="300" spans="2:24" s="25" customFormat="1" ht="15" customHeight="1" x14ac:dyDescent="0.15">
      <c r="B300" s="79"/>
      <c r="C300" s="84"/>
      <c r="D300" s="85"/>
      <c r="E300" s="85"/>
      <c r="F300" s="85"/>
      <c r="G300" s="85"/>
      <c r="H300" s="85"/>
      <c r="I300" s="85"/>
      <c r="J300" s="86"/>
      <c r="K300" s="66">
        <v>53.1</v>
      </c>
      <c r="L300" s="66">
        <v>38</v>
      </c>
      <c r="M300" s="66">
        <v>8.4</v>
      </c>
      <c r="N300" s="66"/>
      <c r="O300" s="66"/>
      <c r="P300" s="66"/>
      <c r="Q300" s="66"/>
      <c r="R300" s="66"/>
      <c r="S300" s="66">
        <v>0</v>
      </c>
      <c r="T300" s="66">
        <v>0.5</v>
      </c>
      <c r="U300" s="55">
        <f>(K300*3+L300*2+M300*1)</f>
        <v>243.70000000000002</v>
      </c>
      <c r="V300" s="53">
        <f>U300-U301</f>
        <v>-6.8000000000000114</v>
      </c>
      <c r="W300" s="54">
        <f t="shared" si="5"/>
        <v>-6.8000000000000114</v>
      </c>
      <c r="X300"/>
    </row>
    <row r="301" spans="2:24" ht="15" customHeight="1" thickBot="1" x14ac:dyDescent="0.2">
      <c r="B301" s="80"/>
      <c r="C301" s="87"/>
      <c r="D301" s="88"/>
      <c r="E301" s="88"/>
      <c r="F301" s="88"/>
      <c r="G301" s="88"/>
      <c r="H301" s="88"/>
      <c r="I301" s="88"/>
      <c r="J301" s="89"/>
      <c r="K301" s="67">
        <v>57.7</v>
      </c>
      <c r="L301" s="67">
        <v>35.700000000000003</v>
      </c>
      <c r="M301" s="67">
        <v>6</v>
      </c>
      <c r="N301" s="67"/>
      <c r="O301" s="67"/>
      <c r="P301" s="67"/>
      <c r="Q301" s="67"/>
      <c r="R301" s="67"/>
      <c r="S301" s="67">
        <v>0</v>
      </c>
      <c r="T301" s="67">
        <v>0.5</v>
      </c>
      <c r="U301" s="56">
        <f>(K301*3+L301*2+M301*1)</f>
        <v>250.50000000000003</v>
      </c>
      <c r="V301" s="57"/>
      <c r="W301" s="58">
        <f t="shared" si="5"/>
        <v>0</v>
      </c>
    </row>
    <row r="302" spans="2:24" ht="15" customHeight="1" x14ac:dyDescent="0.15">
      <c r="B302" s="78" t="s">
        <v>161</v>
      </c>
      <c r="C302" s="81" t="s">
        <v>162</v>
      </c>
      <c r="D302" s="82"/>
      <c r="E302" s="82"/>
      <c r="F302" s="82"/>
      <c r="G302" s="82"/>
      <c r="H302" s="82"/>
      <c r="I302" s="82"/>
      <c r="J302" s="83"/>
      <c r="K302" s="60"/>
      <c r="L302" s="61"/>
      <c r="M302" s="61"/>
      <c r="N302" s="61"/>
      <c r="O302" s="61"/>
      <c r="P302" s="61"/>
      <c r="Q302" s="61"/>
      <c r="R302" s="61"/>
      <c r="S302" s="61"/>
      <c r="T302" s="62"/>
      <c r="U302" s="49"/>
      <c r="V302" s="59"/>
      <c r="W302" s="51">
        <f t="shared" si="5"/>
        <v>0</v>
      </c>
    </row>
    <row r="303" spans="2:24" ht="15" customHeight="1" thickBot="1" x14ac:dyDescent="0.2">
      <c r="B303" s="79"/>
      <c r="C303" s="84"/>
      <c r="D303" s="85"/>
      <c r="E303" s="85"/>
      <c r="F303" s="85"/>
      <c r="G303" s="85"/>
      <c r="H303" s="85"/>
      <c r="I303" s="85"/>
      <c r="J303" s="86"/>
      <c r="K303" s="63"/>
      <c r="L303" s="64"/>
      <c r="M303" s="64"/>
      <c r="N303" s="64"/>
      <c r="O303" s="64"/>
      <c r="P303" s="64"/>
      <c r="Q303" s="64"/>
      <c r="R303" s="64"/>
      <c r="S303" s="64"/>
      <c r="T303" s="65"/>
      <c r="U303" s="52">
        <f>(K303*4+L303*3+M303*2+N303*1)</f>
        <v>0</v>
      </c>
      <c r="V303" s="53">
        <f>U303-U305</f>
        <v>-346.6</v>
      </c>
      <c r="W303" s="54">
        <f t="shared" si="5"/>
        <v>-346.6</v>
      </c>
    </row>
    <row r="304" spans="2:24" s="25" customFormat="1" ht="15" customHeight="1" x14ac:dyDescent="0.15">
      <c r="B304" s="79"/>
      <c r="C304" s="84"/>
      <c r="D304" s="85"/>
      <c r="E304" s="85"/>
      <c r="F304" s="85"/>
      <c r="G304" s="85"/>
      <c r="H304" s="85"/>
      <c r="I304" s="85"/>
      <c r="J304" s="86"/>
      <c r="K304" s="66">
        <v>62.8</v>
      </c>
      <c r="L304" s="66">
        <v>29.1</v>
      </c>
      <c r="M304" s="66">
        <v>5.6</v>
      </c>
      <c r="N304" s="66">
        <v>2.1</v>
      </c>
      <c r="O304" s="66"/>
      <c r="P304" s="66"/>
      <c r="Q304" s="66"/>
      <c r="R304" s="66"/>
      <c r="S304" s="66">
        <v>0</v>
      </c>
      <c r="T304" s="66">
        <v>0.4</v>
      </c>
      <c r="U304" s="55">
        <f>(K304*4+L304*3+M304*2+N304*1)</f>
        <v>351.8</v>
      </c>
      <c r="V304" s="53">
        <f>U304-U305</f>
        <v>5.1999999999999886</v>
      </c>
      <c r="W304" s="54">
        <f t="shared" si="5"/>
        <v>5.1999999999999886</v>
      </c>
      <c r="X304"/>
    </row>
    <row r="305" spans="1:24" ht="15" customHeight="1" thickBot="1" x14ac:dyDescent="0.2">
      <c r="B305" s="80"/>
      <c r="C305" s="87"/>
      <c r="D305" s="88"/>
      <c r="E305" s="88"/>
      <c r="F305" s="88"/>
      <c r="G305" s="88"/>
      <c r="H305" s="88"/>
      <c r="I305" s="88"/>
      <c r="J305" s="89"/>
      <c r="K305" s="67">
        <v>58.7</v>
      </c>
      <c r="L305" s="67">
        <v>32.200000000000003</v>
      </c>
      <c r="M305" s="67">
        <v>6.7</v>
      </c>
      <c r="N305" s="67">
        <v>1.8</v>
      </c>
      <c r="O305" s="67"/>
      <c r="P305" s="67"/>
      <c r="Q305" s="67"/>
      <c r="R305" s="67"/>
      <c r="S305" s="67">
        <v>0</v>
      </c>
      <c r="T305" s="67">
        <v>0.5</v>
      </c>
      <c r="U305" s="56">
        <f>(K305*4+L305*3+M305*2+N305*1)</f>
        <v>346.6</v>
      </c>
      <c r="V305" s="57"/>
      <c r="W305" s="58">
        <f t="shared" si="5"/>
        <v>0</v>
      </c>
    </row>
    <row r="306" spans="1:24" ht="15" customHeight="1" x14ac:dyDescent="0.15">
      <c r="B306" s="78" t="s">
        <v>163</v>
      </c>
      <c r="C306" s="81" t="s">
        <v>164</v>
      </c>
      <c r="D306" s="82"/>
      <c r="E306" s="82"/>
      <c r="F306" s="82"/>
      <c r="G306" s="82"/>
      <c r="H306" s="82"/>
      <c r="I306" s="82"/>
      <c r="J306" s="83"/>
      <c r="K306" s="60"/>
      <c r="L306" s="61"/>
      <c r="M306" s="61"/>
      <c r="N306" s="61"/>
      <c r="O306" s="61"/>
      <c r="P306" s="61"/>
      <c r="Q306" s="61"/>
      <c r="R306" s="61"/>
      <c r="S306" s="61"/>
      <c r="T306" s="62"/>
      <c r="U306" s="49"/>
      <c r="V306" s="59"/>
      <c r="W306" s="51">
        <f t="shared" si="5"/>
        <v>0</v>
      </c>
    </row>
    <row r="307" spans="1:24" ht="15" customHeight="1" thickBot="1" x14ac:dyDescent="0.2">
      <c r="B307" s="79"/>
      <c r="C307" s="84"/>
      <c r="D307" s="85"/>
      <c r="E307" s="85"/>
      <c r="F307" s="85"/>
      <c r="G307" s="85"/>
      <c r="H307" s="85"/>
      <c r="I307" s="85"/>
      <c r="J307" s="86"/>
      <c r="K307" s="63"/>
      <c r="L307" s="64"/>
      <c r="M307" s="64"/>
      <c r="N307" s="64"/>
      <c r="O307" s="64"/>
      <c r="P307" s="64"/>
      <c r="Q307" s="64"/>
      <c r="R307" s="64"/>
      <c r="S307" s="64"/>
      <c r="T307" s="65"/>
      <c r="U307" s="52">
        <f>(K307*4+L307*3+M307*2+N307*1)</f>
        <v>0</v>
      </c>
      <c r="V307" s="53">
        <f>U307-U309</f>
        <v>-317.10000000000002</v>
      </c>
      <c r="W307" s="54">
        <f t="shared" si="5"/>
        <v>-317.10000000000002</v>
      </c>
    </row>
    <row r="308" spans="1:24" s="25" customFormat="1" ht="15" customHeight="1" x14ac:dyDescent="0.15">
      <c r="B308" s="79"/>
      <c r="C308" s="84"/>
      <c r="D308" s="85"/>
      <c r="E308" s="85"/>
      <c r="F308" s="85"/>
      <c r="G308" s="85"/>
      <c r="H308" s="85"/>
      <c r="I308" s="85"/>
      <c r="J308" s="86"/>
      <c r="K308" s="66">
        <v>50.6</v>
      </c>
      <c r="L308" s="66">
        <v>29.1</v>
      </c>
      <c r="M308" s="66">
        <v>15.2</v>
      </c>
      <c r="N308" s="66">
        <v>4.7</v>
      </c>
      <c r="O308" s="66"/>
      <c r="P308" s="66"/>
      <c r="Q308" s="66"/>
      <c r="R308" s="66"/>
      <c r="S308" s="66">
        <v>0</v>
      </c>
      <c r="T308" s="66">
        <v>0.4</v>
      </c>
      <c r="U308" s="55">
        <f>(K308*4+L308*3+M308*2+N308*1)</f>
        <v>324.8</v>
      </c>
      <c r="V308" s="53">
        <f>U308-U309</f>
        <v>7.6999999999999886</v>
      </c>
      <c r="W308" s="54">
        <f t="shared" si="5"/>
        <v>7.6999999999999886</v>
      </c>
      <c r="X308"/>
    </row>
    <row r="309" spans="1:24" ht="15" customHeight="1" x14ac:dyDescent="0.15">
      <c r="B309" s="90"/>
      <c r="C309" s="91"/>
      <c r="D309" s="92"/>
      <c r="E309" s="92"/>
      <c r="F309" s="92"/>
      <c r="G309" s="92"/>
      <c r="H309" s="92"/>
      <c r="I309" s="92"/>
      <c r="J309" s="93"/>
      <c r="K309" s="68">
        <v>44.6</v>
      </c>
      <c r="L309" s="68">
        <v>33.1</v>
      </c>
      <c r="M309" s="68">
        <v>17.5</v>
      </c>
      <c r="N309" s="68">
        <v>4.4000000000000004</v>
      </c>
      <c r="O309" s="68"/>
      <c r="P309" s="68"/>
      <c r="Q309" s="68"/>
      <c r="R309" s="68"/>
      <c r="S309" s="68">
        <v>0</v>
      </c>
      <c r="T309" s="68">
        <v>0.5</v>
      </c>
      <c r="U309" s="56">
        <f>(K309*4+L309*3+M309*2+N309*1)</f>
        <v>317.10000000000002</v>
      </c>
      <c r="V309" s="57"/>
      <c r="W309" s="58">
        <f t="shared" si="5"/>
        <v>0</v>
      </c>
    </row>
    <row r="311" spans="1:24" customFormat="1" ht="18.75" x14ac:dyDescent="0.15">
      <c r="A311" s="69" t="s">
        <v>175</v>
      </c>
      <c r="K311" s="70"/>
      <c r="S311" s="71"/>
    </row>
    <row r="312" spans="1:24" customFormat="1" ht="20.25" customHeight="1" x14ac:dyDescent="0.15">
      <c r="B312" s="73" t="s">
        <v>176</v>
      </c>
      <c r="C312" s="73"/>
      <c r="D312" s="73"/>
      <c r="E312" s="73"/>
      <c r="F312" s="73"/>
      <c r="G312" s="73"/>
      <c r="H312" s="73"/>
      <c r="I312" s="73"/>
      <c r="J312" s="73"/>
      <c r="K312" s="73"/>
      <c r="L312" s="73"/>
      <c r="M312" s="73"/>
      <c r="N312" s="73"/>
      <c r="O312" s="73"/>
      <c r="P312" s="73"/>
      <c r="Q312" s="73" t="s">
        <v>177</v>
      </c>
      <c r="R312" s="73"/>
      <c r="S312" s="73"/>
      <c r="T312" s="73"/>
      <c r="U312" s="73"/>
      <c r="V312" s="73"/>
      <c r="W312" s="73"/>
    </row>
    <row r="313" spans="1:24" customFormat="1" x14ac:dyDescent="0.15">
      <c r="B313" s="72"/>
      <c r="C313" s="72"/>
      <c r="D313" s="72"/>
      <c r="E313" s="72"/>
      <c r="F313" s="72"/>
      <c r="G313" s="72"/>
      <c r="H313" s="72"/>
      <c r="I313" s="72"/>
      <c r="J313" s="72"/>
      <c r="K313" s="72"/>
      <c r="L313" s="72"/>
      <c r="M313" s="72"/>
      <c r="N313" s="72"/>
      <c r="O313" s="72"/>
      <c r="P313" s="72"/>
      <c r="Q313" s="72"/>
      <c r="R313" s="72"/>
      <c r="S313" s="72"/>
      <c r="T313" s="72"/>
      <c r="U313" s="72"/>
      <c r="V313" s="72"/>
      <c r="W313" s="72"/>
    </row>
    <row r="314" spans="1:24" customFormat="1" x14ac:dyDescent="0.15">
      <c r="B314" s="72"/>
      <c r="C314" s="72"/>
      <c r="D314" s="72"/>
      <c r="E314" s="72"/>
      <c r="F314" s="72"/>
      <c r="G314" s="72"/>
      <c r="H314" s="72"/>
      <c r="I314" s="72"/>
      <c r="J314" s="72"/>
      <c r="K314" s="72"/>
      <c r="L314" s="72"/>
      <c r="M314" s="72"/>
      <c r="N314" s="72"/>
      <c r="O314" s="72"/>
      <c r="P314" s="72"/>
      <c r="Q314" s="72"/>
      <c r="R314" s="72"/>
      <c r="S314" s="72"/>
      <c r="T314" s="72"/>
      <c r="U314" s="72"/>
      <c r="V314" s="72"/>
      <c r="W314" s="72"/>
    </row>
    <row r="315" spans="1:24" customFormat="1" x14ac:dyDescent="0.15">
      <c r="B315" s="72"/>
      <c r="C315" s="72"/>
      <c r="D315" s="72"/>
      <c r="E315" s="72"/>
      <c r="F315" s="72"/>
      <c r="G315" s="72"/>
      <c r="H315" s="72"/>
      <c r="I315" s="72"/>
      <c r="J315" s="72"/>
      <c r="K315" s="72"/>
      <c r="L315" s="72"/>
      <c r="M315" s="72"/>
      <c r="N315" s="72"/>
      <c r="O315" s="72"/>
      <c r="P315" s="72"/>
      <c r="Q315" s="72"/>
      <c r="R315" s="72"/>
      <c r="S315" s="72"/>
      <c r="T315" s="72"/>
      <c r="U315" s="72"/>
      <c r="V315" s="72"/>
      <c r="W315" s="72"/>
    </row>
    <row r="316" spans="1:24" customFormat="1" x14ac:dyDescent="0.15">
      <c r="B316" s="72"/>
      <c r="C316" s="72"/>
      <c r="D316" s="72"/>
      <c r="E316" s="72"/>
      <c r="F316" s="72"/>
      <c r="G316" s="72"/>
      <c r="H316" s="72"/>
      <c r="I316" s="72"/>
      <c r="J316" s="72"/>
      <c r="K316" s="72"/>
      <c r="L316" s="72"/>
      <c r="M316" s="72"/>
      <c r="N316" s="72"/>
      <c r="O316" s="72"/>
      <c r="P316" s="72"/>
      <c r="Q316" s="72"/>
      <c r="R316" s="72"/>
      <c r="S316" s="72"/>
      <c r="T316" s="72"/>
      <c r="U316" s="72"/>
      <c r="V316" s="72"/>
      <c r="W316" s="72"/>
    </row>
    <row r="317" spans="1:24" customFormat="1" x14ac:dyDescent="0.15">
      <c r="B317" s="72"/>
      <c r="C317" s="72"/>
      <c r="D317" s="72"/>
      <c r="E317" s="72"/>
      <c r="F317" s="72"/>
      <c r="G317" s="72"/>
      <c r="H317" s="72"/>
      <c r="I317" s="72"/>
      <c r="J317" s="72"/>
      <c r="K317" s="72"/>
      <c r="L317" s="72"/>
      <c r="M317" s="72"/>
      <c r="N317" s="72"/>
      <c r="O317" s="72"/>
      <c r="P317" s="72"/>
      <c r="Q317" s="72"/>
      <c r="R317" s="72"/>
      <c r="S317" s="72"/>
      <c r="T317" s="72"/>
      <c r="U317" s="72"/>
      <c r="V317" s="72"/>
      <c r="W317" s="72"/>
    </row>
    <row r="318" spans="1:24" customFormat="1" x14ac:dyDescent="0.15">
      <c r="B318" s="72"/>
      <c r="C318" s="72"/>
      <c r="D318" s="72"/>
      <c r="E318" s="72"/>
      <c r="F318" s="72"/>
      <c r="G318" s="72"/>
      <c r="H318" s="72"/>
      <c r="I318" s="72"/>
      <c r="J318" s="72"/>
      <c r="K318" s="72"/>
      <c r="L318" s="72"/>
      <c r="M318" s="72"/>
      <c r="N318" s="72"/>
      <c r="O318" s="72"/>
      <c r="P318" s="72"/>
      <c r="Q318" s="72"/>
      <c r="R318" s="72"/>
      <c r="S318" s="72"/>
      <c r="T318" s="72"/>
      <c r="U318" s="72"/>
      <c r="V318" s="72"/>
      <c r="W318" s="72"/>
    </row>
    <row r="319" spans="1:24" customFormat="1" x14ac:dyDescent="0.15">
      <c r="B319" s="72"/>
      <c r="C319" s="72"/>
      <c r="D319" s="72"/>
      <c r="E319" s="72"/>
      <c r="F319" s="72"/>
      <c r="G319" s="72"/>
      <c r="H319" s="72"/>
      <c r="I319" s="72"/>
      <c r="J319" s="72"/>
      <c r="K319" s="72"/>
      <c r="L319" s="72"/>
      <c r="M319" s="72"/>
      <c r="N319" s="72"/>
      <c r="O319" s="72"/>
      <c r="P319" s="72"/>
      <c r="Q319" s="72"/>
      <c r="R319" s="72"/>
      <c r="S319" s="72"/>
      <c r="T319" s="72"/>
      <c r="U319" s="72"/>
      <c r="V319" s="72"/>
      <c r="W319" s="72"/>
    </row>
    <row r="320" spans="1:24" customFormat="1" x14ac:dyDescent="0.15">
      <c r="B320" s="72"/>
      <c r="C320" s="72"/>
      <c r="D320" s="72"/>
      <c r="E320" s="72"/>
      <c r="F320" s="72"/>
      <c r="G320" s="72"/>
      <c r="H320" s="72"/>
      <c r="I320" s="72"/>
      <c r="J320" s="72"/>
      <c r="K320" s="72"/>
      <c r="L320" s="72"/>
      <c r="M320" s="72"/>
      <c r="N320" s="72"/>
      <c r="O320" s="72"/>
      <c r="P320" s="72"/>
      <c r="Q320" s="72"/>
      <c r="R320" s="72"/>
      <c r="S320" s="72"/>
      <c r="T320" s="72"/>
      <c r="U320" s="72"/>
      <c r="V320" s="72"/>
      <c r="W320" s="72"/>
    </row>
    <row r="321" spans="2:23" customFormat="1" x14ac:dyDescent="0.15">
      <c r="B321" s="72"/>
      <c r="C321" s="72"/>
      <c r="D321" s="72"/>
      <c r="E321" s="72"/>
      <c r="F321" s="72"/>
      <c r="G321" s="72"/>
      <c r="H321" s="72"/>
      <c r="I321" s="72"/>
      <c r="J321" s="72"/>
      <c r="K321" s="72"/>
      <c r="L321" s="72"/>
      <c r="M321" s="72"/>
      <c r="N321" s="72"/>
      <c r="O321" s="72"/>
      <c r="P321" s="72"/>
      <c r="Q321" s="72"/>
      <c r="R321" s="72"/>
      <c r="S321" s="72"/>
      <c r="T321" s="72"/>
      <c r="U321" s="72"/>
      <c r="V321" s="72"/>
      <c r="W321" s="72"/>
    </row>
    <row r="322" spans="2:23" customFormat="1" x14ac:dyDescent="0.15">
      <c r="B322" s="72"/>
      <c r="C322" s="72"/>
      <c r="D322" s="72"/>
      <c r="E322" s="72"/>
      <c r="F322" s="72"/>
      <c r="G322" s="72"/>
      <c r="H322" s="72"/>
      <c r="I322" s="72"/>
      <c r="J322" s="72"/>
      <c r="K322" s="72"/>
      <c r="L322" s="72"/>
      <c r="M322" s="72"/>
      <c r="N322" s="72"/>
      <c r="O322" s="72"/>
      <c r="P322" s="72"/>
      <c r="Q322" s="72"/>
      <c r="R322" s="72"/>
      <c r="S322" s="72"/>
      <c r="T322" s="72"/>
      <c r="U322" s="72"/>
      <c r="V322" s="72"/>
      <c r="W322" s="72"/>
    </row>
    <row r="323" spans="2:23" customFormat="1" x14ac:dyDescent="0.15">
      <c r="B323" s="72"/>
      <c r="C323" s="72"/>
      <c r="D323" s="72"/>
      <c r="E323" s="72"/>
      <c r="F323" s="72"/>
      <c r="G323" s="72"/>
      <c r="H323" s="72"/>
      <c r="I323" s="72"/>
      <c r="J323" s="72"/>
      <c r="K323" s="72"/>
      <c r="L323" s="72"/>
      <c r="M323" s="72"/>
      <c r="N323" s="72"/>
      <c r="O323" s="72"/>
      <c r="P323" s="72"/>
      <c r="Q323" s="72"/>
      <c r="R323" s="72"/>
      <c r="S323" s="72"/>
      <c r="T323" s="72"/>
      <c r="U323" s="72"/>
      <c r="V323" s="72"/>
      <c r="W323" s="72"/>
    </row>
    <row r="324" spans="2:23" customFormat="1" x14ac:dyDescent="0.15">
      <c r="B324" s="72"/>
      <c r="C324" s="72"/>
      <c r="D324" s="72"/>
      <c r="E324" s="72"/>
      <c r="F324" s="72"/>
      <c r="G324" s="72"/>
      <c r="H324" s="72"/>
      <c r="I324" s="72"/>
      <c r="J324" s="72"/>
      <c r="K324" s="72"/>
      <c r="L324" s="72"/>
      <c r="M324" s="72"/>
      <c r="N324" s="72"/>
      <c r="O324" s="72"/>
      <c r="P324" s="72"/>
      <c r="Q324" s="72"/>
      <c r="R324" s="72"/>
      <c r="S324" s="72"/>
      <c r="T324" s="72"/>
      <c r="U324" s="72"/>
      <c r="V324" s="72"/>
      <c r="W324" s="72"/>
    </row>
    <row r="325" spans="2:23" customFormat="1" x14ac:dyDescent="0.15">
      <c r="B325" s="72"/>
      <c r="C325" s="72"/>
      <c r="D325" s="72"/>
      <c r="E325" s="72"/>
      <c r="F325" s="72"/>
      <c r="G325" s="72"/>
      <c r="H325" s="72"/>
      <c r="I325" s="72"/>
      <c r="J325" s="72"/>
      <c r="K325" s="72"/>
      <c r="L325" s="72"/>
      <c r="M325" s="72"/>
      <c r="N325" s="72"/>
      <c r="O325" s="72"/>
      <c r="P325" s="72"/>
      <c r="Q325" s="72"/>
      <c r="R325" s="72"/>
      <c r="S325" s="72"/>
      <c r="T325" s="72"/>
      <c r="U325" s="72"/>
      <c r="V325" s="72"/>
      <c r="W325" s="72"/>
    </row>
    <row r="326" spans="2:23" customFormat="1" x14ac:dyDescent="0.15">
      <c r="B326" s="72"/>
      <c r="C326" s="72"/>
      <c r="D326" s="72"/>
      <c r="E326" s="72"/>
      <c r="F326" s="72"/>
      <c r="G326" s="72"/>
      <c r="H326" s="72"/>
      <c r="I326" s="72"/>
      <c r="J326" s="72"/>
      <c r="K326" s="72"/>
      <c r="L326" s="72"/>
      <c r="M326" s="72"/>
      <c r="N326" s="72"/>
      <c r="O326" s="72"/>
      <c r="P326" s="72"/>
      <c r="Q326" s="72"/>
      <c r="R326" s="72"/>
      <c r="S326" s="72"/>
      <c r="T326" s="72"/>
      <c r="U326" s="72"/>
      <c r="V326" s="72"/>
      <c r="W326" s="72"/>
    </row>
    <row r="327" spans="2:23" customFormat="1" x14ac:dyDescent="0.15">
      <c r="B327" s="72"/>
      <c r="C327" s="72"/>
      <c r="D327" s="72"/>
      <c r="E327" s="72"/>
      <c r="F327" s="72"/>
      <c r="G327" s="72"/>
      <c r="H327" s="72"/>
      <c r="I327" s="72"/>
      <c r="J327" s="72"/>
      <c r="K327" s="72"/>
      <c r="L327" s="72"/>
      <c r="M327" s="72"/>
      <c r="N327" s="72"/>
      <c r="O327" s="72"/>
      <c r="P327" s="72"/>
      <c r="Q327" s="72"/>
      <c r="R327" s="72"/>
      <c r="S327" s="72"/>
      <c r="T327" s="72"/>
      <c r="U327" s="72"/>
      <c r="V327" s="72"/>
      <c r="W327" s="72"/>
    </row>
    <row r="328" spans="2:23" customFormat="1" ht="20.25" customHeight="1" x14ac:dyDescent="0.15">
      <c r="B328" s="73" t="s">
        <v>178</v>
      </c>
      <c r="C328" s="73"/>
      <c r="D328" s="73"/>
      <c r="E328" s="73"/>
      <c r="F328" s="73"/>
      <c r="G328" s="73"/>
      <c r="H328" s="73"/>
      <c r="I328" s="73"/>
      <c r="J328" s="73"/>
      <c r="K328" s="73"/>
      <c r="L328" s="73"/>
      <c r="M328" s="73"/>
      <c r="N328" s="73"/>
      <c r="O328" s="73"/>
      <c r="P328" s="73"/>
      <c r="Q328" s="73" t="s">
        <v>177</v>
      </c>
      <c r="R328" s="73"/>
      <c r="S328" s="73"/>
      <c r="T328" s="73"/>
      <c r="U328" s="73"/>
      <c r="V328" s="73"/>
      <c r="W328" s="73"/>
    </row>
    <row r="329" spans="2:23" customFormat="1" x14ac:dyDescent="0.15">
      <c r="B329" s="72"/>
      <c r="C329" s="72"/>
      <c r="D329" s="72"/>
      <c r="E329" s="72"/>
      <c r="F329" s="72"/>
      <c r="G329" s="72"/>
      <c r="H329" s="72"/>
      <c r="I329" s="72"/>
      <c r="J329" s="72"/>
      <c r="K329" s="72"/>
      <c r="L329" s="72"/>
      <c r="M329" s="72"/>
      <c r="N329" s="72"/>
      <c r="O329" s="72"/>
      <c r="P329" s="72"/>
      <c r="Q329" s="72"/>
      <c r="R329" s="72"/>
      <c r="S329" s="72"/>
      <c r="T329" s="72"/>
      <c r="U329" s="72"/>
      <c r="V329" s="72"/>
      <c r="W329" s="72"/>
    </row>
    <row r="330" spans="2:23" customFormat="1" x14ac:dyDescent="0.15">
      <c r="B330" s="72"/>
      <c r="C330" s="72"/>
      <c r="D330" s="72"/>
      <c r="E330" s="72"/>
      <c r="F330" s="72"/>
      <c r="G330" s="72"/>
      <c r="H330" s="72"/>
      <c r="I330" s="72"/>
      <c r="J330" s="72"/>
      <c r="K330" s="72"/>
      <c r="L330" s="72"/>
      <c r="M330" s="72"/>
      <c r="N330" s="72"/>
      <c r="O330" s="72"/>
      <c r="P330" s="72"/>
      <c r="Q330" s="72"/>
      <c r="R330" s="72"/>
      <c r="S330" s="72"/>
      <c r="T330" s="72"/>
      <c r="U330" s="72"/>
      <c r="V330" s="72"/>
      <c r="W330" s="72"/>
    </row>
    <row r="331" spans="2:23" customFormat="1" x14ac:dyDescent="0.15">
      <c r="B331" s="72"/>
      <c r="C331" s="72"/>
      <c r="D331" s="72"/>
      <c r="E331" s="72"/>
      <c r="F331" s="72"/>
      <c r="G331" s="72"/>
      <c r="H331" s="72"/>
      <c r="I331" s="72"/>
      <c r="J331" s="72"/>
      <c r="K331" s="72"/>
      <c r="L331" s="72"/>
      <c r="M331" s="72"/>
      <c r="N331" s="72"/>
      <c r="O331" s="72"/>
      <c r="P331" s="72"/>
      <c r="Q331" s="72"/>
      <c r="R331" s="72"/>
      <c r="S331" s="72"/>
      <c r="T331" s="72"/>
      <c r="U331" s="72"/>
      <c r="V331" s="72"/>
      <c r="W331" s="72"/>
    </row>
    <row r="332" spans="2:23" customFormat="1" x14ac:dyDescent="0.15">
      <c r="B332" s="72"/>
      <c r="C332" s="72"/>
      <c r="D332" s="72"/>
      <c r="E332" s="72"/>
      <c r="F332" s="72"/>
      <c r="G332" s="72"/>
      <c r="H332" s="72"/>
      <c r="I332" s="72"/>
      <c r="J332" s="72"/>
      <c r="K332" s="72"/>
      <c r="L332" s="72"/>
      <c r="M332" s="72"/>
      <c r="N332" s="72"/>
      <c r="O332" s="72"/>
      <c r="P332" s="72"/>
      <c r="Q332" s="72"/>
      <c r="R332" s="72"/>
      <c r="S332" s="72"/>
      <c r="T332" s="72"/>
      <c r="U332" s="72"/>
      <c r="V332" s="72"/>
      <c r="W332" s="72"/>
    </row>
    <row r="333" spans="2:23" customFormat="1" x14ac:dyDescent="0.15">
      <c r="B333" s="72"/>
      <c r="C333" s="72"/>
      <c r="D333" s="72"/>
      <c r="E333" s="72"/>
      <c r="F333" s="72"/>
      <c r="G333" s="72"/>
      <c r="H333" s="72"/>
      <c r="I333" s="72"/>
      <c r="J333" s="72"/>
      <c r="K333" s="72"/>
      <c r="L333" s="72"/>
      <c r="M333" s="72"/>
      <c r="N333" s="72"/>
      <c r="O333" s="72"/>
      <c r="P333" s="72"/>
      <c r="Q333" s="72"/>
      <c r="R333" s="72"/>
      <c r="S333" s="72"/>
      <c r="T333" s="72"/>
      <c r="U333" s="72"/>
      <c r="V333" s="72"/>
      <c r="W333" s="72"/>
    </row>
    <row r="334" spans="2:23" customFormat="1" x14ac:dyDescent="0.15">
      <c r="B334" s="72"/>
      <c r="C334" s="72"/>
      <c r="D334" s="72"/>
      <c r="E334" s="72"/>
      <c r="F334" s="72"/>
      <c r="G334" s="72"/>
      <c r="H334" s="72"/>
      <c r="I334" s="72"/>
      <c r="J334" s="72"/>
      <c r="K334" s="72"/>
      <c r="L334" s="72"/>
      <c r="M334" s="72"/>
      <c r="N334" s="72"/>
      <c r="O334" s="72"/>
      <c r="P334" s="72"/>
      <c r="Q334" s="72"/>
      <c r="R334" s="72"/>
      <c r="S334" s="72"/>
      <c r="T334" s="72"/>
      <c r="U334" s="72"/>
      <c r="V334" s="72"/>
      <c r="W334" s="72"/>
    </row>
    <row r="335" spans="2:23" customFormat="1" x14ac:dyDescent="0.15">
      <c r="B335" s="72"/>
      <c r="C335" s="72"/>
      <c r="D335" s="72"/>
      <c r="E335" s="72"/>
      <c r="F335" s="72"/>
      <c r="G335" s="72"/>
      <c r="H335" s="72"/>
      <c r="I335" s="72"/>
      <c r="J335" s="72"/>
      <c r="K335" s="72"/>
      <c r="L335" s="72"/>
      <c r="M335" s="72"/>
      <c r="N335" s="72"/>
      <c r="O335" s="72"/>
      <c r="P335" s="72"/>
      <c r="Q335" s="72"/>
      <c r="R335" s="72"/>
      <c r="S335" s="72"/>
      <c r="T335" s="72"/>
      <c r="U335" s="72"/>
      <c r="V335" s="72"/>
      <c r="W335" s="72"/>
    </row>
    <row r="336" spans="2:23" customFormat="1" x14ac:dyDescent="0.15">
      <c r="B336" s="72"/>
      <c r="C336" s="72"/>
      <c r="D336" s="72"/>
      <c r="E336" s="72"/>
      <c r="F336" s="72"/>
      <c r="G336" s="72"/>
      <c r="H336" s="72"/>
      <c r="I336" s="72"/>
      <c r="J336" s="72"/>
      <c r="K336" s="72"/>
      <c r="L336" s="72"/>
      <c r="M336" s="72"/>
      <c r="N336" s="72"/>
      <c r="O336" s="72"/>
      <c r="P336" s="72"/>
      <c r="Q336" s="72"/>
      <c r="R336" s="72"/>
      <c r="S336" s="72"/>
      <c r="T336" s="72"/>
      <c r="U336" s="72"/>
      <c r="V336" s="72"/>
      <c r="W336" s="72"/>
    </row>
    <row r="337" spans="2:23" customFormat="1" x14ac:dyDescent="0.15">
      <c r="B337" s="72"/>
      <c r="C337" s="72"/>
      <c r="D337" s="72"/>
      <c r="E337" s="72"/>
      <c r="F337" s="72"/>
      <c r="G337" s="72"/>
      <c r="H337" s="72"/>
      <c r="I337" s="72"/>
      <c r="J337" s="72"/>
      <c r="K337" s="72"/>
      <c r="L337" s="72"/>
      <c r="M337" s="72"/>
      <c r="N337" s="72"/>
      <c r="O337" s="72"/>
      <c r="P337" s="72"/>
      <c r="Q337" s="72"/>
      <c r="R337" s="72"/>
      <c r="S337" s="72"/>
      <c r="T337" s="72"/>
      <c r="U337" s="72"/>
      <c r="V337" s="72"/>
      <c r="W337" s="72"/>
    </row>
    <row r="338" spans="2:23" customFormat="1" x14ac:dyDescent="0.15">
      <c r="B338" s="72"/>
      <c r="C338" s="72"/>
      <c r="D338" s="72"/>
      <c r="E338" s="72"/>
      <c r="F338" s="72"/>
      <c r="G338" s="72"/>
      <c r="H338" s="72"/>
      <c r="I338" s="72"/>
      <c r="J338" s="72"/>
      <c r="K338" s="72"/>
      <c r="L338" s="72"/>
      <c r="M338" s="72"/>
      <c r="N338" s="72"/>
      <c r="O338" s="72"/>
      <c r="P338" s="72"/>
      <c r="Q338" s="72"/>
      <c r="R338" s="72"/>
      <c r="S338" s="72"/>
      <c r="T338" s="72"/>
      <c r="U338" s="72"/>
      <c r="V338" s="72"/>
      <c r="W338" s="72"/>
    </row>
    <row r="339" spans="2:23" customFormat="1" x14ac:dyDescent="0.15">
      <c r="B339" s="72"/>
      <c r="C339" s="72"/>
      <c r="D339" s="72"/>
      <c r="E339" s="72"/>
      <c r="F339" s="72"/>
      <c r="G339" s="72"/>
      <c r="H339" s="72"/>
      <c r="I339" s="72"/>
      <c r="J339" s="72"/>
      <c r="K339" s="72"/>
      <c r="L339" s="72"/>
      <c r="M339" s="72"/>
      <c r="N339" s="72"/>
      <c r="O339" s="72"/>
      <c r="P339" s="72"/>
      <c r="Q339" s="72"/>
      <c r="R339" s="72"/>
      <c r="S339" s="72"/>
      <c r="T339" s="72"/>
      <c r="U339" s="72"/>
      <c r="V339" s="72"/>
      <c r="W339" s="72"/>
    </row>
    <row r="340" spans="2:23" customFormat="1" x14ac:dyDescent="0.15">
      <c r="B340" s="72"/>
      <c r="C340" s="72"/>
      <c r="D340" s="72"/>
      <c r="E340" s="72"/>
      <c r="F340" s="72"/>
      <c r="G340" s="72"/>
      <c r="H340" s="72"/>
      <c r="I340" s="72"/>
      <c r="J340" s="72"/>
      <c r="K340" s="72"/>
      <c r="L340" s="72"/>
      <c r="M340" s="72"/>
      <c r="N340" s="72"/>
      <c r="O340" s="72"/>
      <c r="P340" s="72"/>
      <c r="Q340" s="72"/>
      <c r="R340" s="72"/>
      <c r="S340" s="72"/>
      <c r="T340" s="72"/>
      <c r="U340" s="72"/>
      <c r="V340" s="72"/>
      <c r="W340" s="72"/>
    </row>
    <row r="341" spans="2:23" customFormat="1" x14ac:dyDescent="0.15">
      <c r="B341" s="72"/>
      <c r="C341" s="72"/>
      <c r="D341" s="72"/>
      <c r="E341" s="72"/>
      <c r="F341" s="72"/>
      <c r="G341" s="72"/>
      <c r="H341" s="72"/>
      <c r="I341" s="72"/>
      <c r="J341" s="72"/>
      <c r="K341" s="72"/>
      <c r="L341" s="72"/>
      <c r="M341" s="72"/>
      <c r="N341" s="72"/>
      <c r="O341" s="72"/>
      <c r="P341" s="72"/>
      <c r="Q341" s="72"/>
      <c r="R341" s="72"/>
      <c r="S341" s="72"/>
      <c r="T341" s="72"/>
      <c r="U341" s="72"/>
      <c r="V341" s="72"/>
      <c r="W341" s="72"/>
    </row>
    <row r="342" spans="2:23" customFormat="1" x14ac:dyDescent="0.15">
      <c r="B342" s="72"/>
      <c r="C342" s="72"/>
      <c r="D342" s="72"/>
      <c r="E342" s="72"/>
      <c r="F342" s="72"/>
      <c r="G342" s="72"/>
      <c r="H342" s="72"/>
      <c r="I342" s="72"/>
      <c r="J342" s="72"/>
      <c r="K342" s="72"/>
      <c r="L342" s="72"/>
      <c r="M342" s="72"/>
      <c r="N342" s="72"/>
      <c r="O342" s="72"/>
      <c r="P342" s="72"/>
      <c r="Q342" s="72"/>
      <c r="R342" s="72"/>
      <c r="S342" s="72"/>
      <c r="T342" s="72"/>
      <c r="U342" s="72"/>
      <c r="V342" s="72"/>
      <c r="W342" s="72"/>
    </row>
    <row r="343" spans="2:23" customFormat="1" x14ac:dyDescent="0.15">
      <c r="B343" s="72"/>
      <c r="C343" s="72"/>
      <c r="D343" s="72"/>
      <c r="E343" s="72"/>
      <c r="F343" s="72"/>
      <c r="G343" s="72"/>
      <c r="H343" s="72"/>
      <c r="I343" s="72"/>
      <c r="J343" s="72"/>
      <c r="K343" s="72"/>
      <c r="L343" s="72"/>
      <c r="M343" s="72"/>
      <c r="N343" s="72"/>
      <c r="O343" s="72"/>
      <c r="P343" s="72"/>
      <c r="Q343" s="72"/>
      <c r="R343" s="72"/>
      <c r="S343" s="72"/>
      <c r="T343" s="72"/>
      <c r="U343" s="72"/>
      <c r="V343" s="72"/>
      <c r="W343" s="72"/>
    </row>
  </sheetData>
  <mergeCells count="177">
    <mergeCell ref="B7:G7"/>
    <mergeCell ref="M10:T11"/>
    <mergeCell ref="C34:J37"/>
    <mergeCell ref="B46:B49"/>
    <mergeCell ref="C46:J49"/>
    <mergeCell ref="B30:B33"/>
    <mergeCell ref="C30:J33"/>
    <mergeCell ref="B42:B45"/>
    <mergeCell ref="C42:J45"/>
    <mergeCell ref="B38:B41"/>
    <mergeCell ref="C38:J41"/>
    <mergeCell ref="B58:B61"/>
    <mergeCell ref="C58:J61"/>
    <mergeCell ref="B54:B57"/>
    <mergeCell ref="C54:J57"/>
    <mergeCell ref="B50:B53"/>
    <mergeCell ref="C50:J53"/>
    <mergeCell ref="B5:T5"/>
    <mergeCell ref="C12:J13"/>
    <mergeCell ref="B14:B17"/>
    <mergeCell ref="T12:T13"/>
    <mergeCell ref="B12:B13"/>
    <mergeCell ref="C14:J17"/>
    <mergeCell ref="H8:J8"/>
    <mergeCell ref="B8:G8"/>
    <mergeCell ref="H7:J7"/>
    <mergeCell ref="K12:R12"/>
    <mergeCell ref="S12:S13"/>
    <mergeCell ref="B18:B21"/>
    <mergeCell ref="C18:J21"/>
    <mergeCell ref="B26:B29"/>
    <mergeCell ref="C26:J29"/>
    <mergeCell ref="B22:B25"/>
    <mergeCell ref="C22:J25"/>
    <mergeCell ref="B34:B37"/>
    <mergeCell ref="B70:B73"/>
    <mergeCell ref="C70:J73"/>
    <mergeCell ref="B66:B69"/>
    <mergeCell ref="C66:J69"/>
    <mergeCell ref="B62:B65"/>
    <mergeCell ref="C62:J65"/>
    <mergeCell ref="B82:B85"/>
    <mergeCell ref="C82:J85"/>
    <mergeCell ref="B78:B81"/>
    <mergeCell ref="C78:J81"/>
    <mergeCell ref="B74:B77"/>
    <mergeCell ref="C74:J77"/>
    <mergeCell ref="B94:B97"/>
    <mergeCell ref="C94:J97"/>
    <mergeCell ref="B90:B93"/>
    <mergeCell ref="C90:J93"/>
    <mergeCell ref="B86:B89"/>
    <mergeCell ref="C86:J89"/>
    <mergeCell ref="B106:B109"/>
    <mergeCell ref="C106:J109"/>
    <mergeCell ref="B102:B105"/>
    <mergeCell ref="C102:J105"/>
    <mergeCell ref="B98:B101"/>
    <mergeCell ref="C98:J101"/>
    <mergeCell ref="B118:B121"/>
    <mergeCell ref="C118:J121"/>
    <mergeCell ref="B114:B117"/>
    <mergeCell ref="C114:J117"/>
    <mergeCell ref="B110:B113"/>
    <mergeCell ref="C110:J113"/>
    <mergeCell ref="B130:B133"/>
    <mergeCell ref="C130:J133"/>
    <mergeCell ref="B126:B129"/>
    <mergeCell ref="C126:J129"/>
    <mergeCell ref="B122:B125"/>
    <mergeCell ref="C122:J125"/>
    <mergeCell ref="B142:B145"/>
    <mergeCell ref="C142:J145"/>
    <mergeCell ref="B138:B141"/>
    <mergeCell ref="C138:J141"/>
    <mergeCell ref="B134:B137"/>
    <mergeCell ref="C134:J137"/>
    <mergeCell ref="B154:B157"/>
    <mergeCell ref="C154:J157"/>
    <mergeCell ref="B150:B153"/>
    <mergeCell ref="C150:J153"/>
    <mergeCell ref="B146:B149"/>
    <mergeCell ref="C146:J149"/>
    <mergeCell ref="B166:B169"/>
    <mergeCell ref="C166:J169"/>
    <mergeCell ref="B162:B165"/>
    <mergeCell ref="C162:J165"/>
    <mergeCell ref="B158:B161"/>
    <mergeCell ref="C158:J161"/>
    <mergeCell ref="B178:B181"/>
    <mergeCell ref="C178:J181"/>
    <mergeCell ref="B174:B177"/>
    <mergeCell ref="C174:J177"/>
    <mergeCell ref="B170:B173"/>
    <mergeCell ref="C170:J173"/>
    <mergeCell ref="B190:B193"/>
    <mergeCell ref="C190:J193"/>
    <mergeCell ref="B186:B189"/>
    <mergeCell ref="C186:J189"/>
    <mergeCell ref="B182:B185"/>
    <mergeCell ref="C182:J185"/>
    <mergeCell ref="B202:B205"/>
    <mergeCell ref="C202:J205"/>
    <mergeCell ref="B198:B201"/>
    <mergeCell ref="C198:J201"/>
    <mergeCell ref="B194:B197"/>
    <mergeCell ref="C194:J197"/>
    <mergeCell ref="B210:B213"/>
    <mergeCell ref="C210:J213"/>
    <mergeCell ref="B206:B209"/>
    <mergeCell ref="C206:J209"/>
    <mergeCell ref="B226:B229"/>
    <mergeCell ref="C226:J229"/>
    <mergeCell ref="B222:B225"/>
    <mergeCell ref="C222:J225"/>
    <mergeCell ref="B218:B221"/>
    <mergeCell ref="C218:J221"/>
    <mergeCell ref="B230:B233"/>
    <mergeCell ref="C230:J233"/>
    <mergeCell ref="B250:B253"/>
    <mergeCell ref="C250:J253"/>
    <mergeCell ref="B246:B249"/>
    <mergeCell ref="C246:J249"/>
    <mergeCell ref="B242:B245"/>
    <mergeCell ref="C242:J245"/>
    <mergeCell ref="B214:B217"/>
    <mergeCell ref="C214:J217"/>
    <mergeCell ref="B274:B277"/>
    <mergeCell ref="C274:J277"/>
    <mergeCell ref="B270:B273"/>
    <mergeCell ref="C270:J273"/>
    <mergeCell ref="B266:B269"/>
    <mergeCell ref="C266:J269"/>
    <mergeCell ref="B238:B241"/>
    <mergeCell ref="C238:J241"/>
    <mergeCell ref="B234:B237"/>
    <mergeCell ref="C234:J237"/>
    <mergeCell ref="U12:V12"/>
    <mergeCell ref="V13:W13"/>
    <mergeCell ref="B302:B305"/>
    <mergeCell ref="C302:J305"/>
    <mergeCell ref="B306:B309"/>
    <mergeCell ref="C306:J309"/>
    <mergeCell ref="B286:B289"/>
    <mergeCell ref="C286:J289"/>
    <mergeCell ref="B282:B285"/>
    <mergeCell ref="C282:J285"/>
    <mergeCell ref="B278:B281"/>
    <mergeCell ref="C278:J281"/>
    <mergeCell ref="B298:B301"/>
    <mergeCell ref="C298:J301"/>
    <mergeCell ref="B294:B297"/>
    <mergeCell ref="C294:J297"/>
    <mergeCell ref="B290:B293"/>
    <mergeCell ref="C290:J293"/>
    <mergeCell ref="B262:B265"/>
    <mergeCell ref="C262:J265"/>
    <mergeCell ref="B258:B261"/>
    <mergeCell ref="C258:J261"/>
    <mergeCell ref="B254:B257"/>
    <mergeCell ref="C254:J257"/>
    <mergeCell ref="B329:P333"/>
    <mergeCell ref="Q329:W333"/>
    <mergeCell ref="B334:P338"/>
    <mergeCell ref="Q334:W338"/>
    <mergeCell ref="B339:P343"/>
    <mergeCell ref="Q339:W343"/>
    <mergeCell ref="B312:P312"/>
    <mergeCell ref="Q312:W312"/>
    <mergeCell ref="B313:P317"/>
    <mergeCell ref="Q313:W317"/>
    <mergeCell ref="B318:P322"/>
    <mergeCell ref="Q318:W322"/>
    <mergeCell ref="B323:P327"/>
    <mergeCell ref="Q323:W327"/>
    <mergeCell ref="B328:P328"/>
    <mergeCell ref="Q328:W328"/>
  </mergeCells>
  <phoneticPr fontId="2"/>
  <conditionalFormatting sqref="K15:R15">
    <cfRule type="top10" dxfId="335" priority="771" rank="1"/>
  </conditionalFormatting>
  <conditionalFormatting sqref="K16:T17">
    <cfRule type="top10" dxfId="334" priority="770" rank="1"/>
  </conditionalFormatting>
  <conditionalFormatting sqref="K16:T16">
    <cfRule type="top10" dxfId="333" priority="769" rank="1"/>
  </conditionalFormatting>
  <conditionalFormatting sqref="K20:T20">
    <cfRule type="top10" dxfId="331" priority="767" rank="1"/>
  </conditionalFormatting>
  <conditionalFormatting sqref="K20:T20">
    <cfRule type="top10" dxfId="330" priority="766" rank="1"/>
  </conditionalFormatting>
  <conditionalFormatting sqref="K24:T25">
    <cfRule type="top10" dxfId="328" priority="764" rank="1"/>
  </conditionalFormatting>
  <conditionalFormatting sqref="K24:T24">
    <cfRule type="top10" dxfId="327" priority="763" rank="1"/>
  </conditionalFormatting>
  <conditionalFormatting sqref="K28:T28">
    <cfRule type="top10" dxfId="325" priority="761" rank="1"/>
  </conditionalFormatting>
  <conditionalFormatting sqref="K28:T28">
    <cfRule type="top10" dxfId="324" priority="760" rank="1"/>
  </conditionalFormatting>
  <conditionalFormatting sqref="K32:T32">
    <cfRule type="top10" dxfId="322" priority="758" rank="1"/>
  </conditionalFormatting>
  <conditionalFormatting sqref="K32:T32">
    <cfRule type="top10" dxfId="321" priority="757" rank="1"/>
  </conditionalFormatting>
  <conditionalFormatting sqref="K36:T37">
    <cfRule type="top10" dxfId="319" priority="755" rank="1"/>
  </conditionalFormatting>
  <conditionalFormatting sqref="K36:T36">
    <cfRule type="top10" dxfId="318" priority="754" rank="1"/>
  </conditionalFormatting>
  <conditionalFormatting sqref="K40:T41">
    <cfRule type="top10" dxfId="316" priority="752" rank="1"/>
  </conditionalFormatting>
  <conditionalFormatting sqref="K40:T40">
    <cfRule type="top10" dxfId="315" priority="751" rank="1"/>
  </conditionalFormatting>
  <conditionalFormatting sqref="K44:T45">
    <cfRule type="top10" dxfId="313" priority="749" rank="1"/>
  </conditionalFormatting>
  <conditionalFormatting sqref="K44:T44">
    <cfRule type="top10" dxfId="312" priority="748" rank="1"/>
  </conditionalFormatting>
  <conditionalFormatting sqref="K48:T48">
    <cfRule type="top10" dxfId="310" priority="746" rank="1"/>
  </conditionalFormatting>
  <conditionalFormatting sqref="K48:T48">
    <cfRule type="top10" dxfId="309" priority="745" rank="1"/>
  </conditionalFormatting>
  <conditionalFormatting sqref="K52:T53">
    <cfRule type="top10" dxfId="307" priority="743" rank="1"/>
  </conditionalFormatting>
  <conditionalFormatting sqref="K52:T52">
    <cfRule type="top10" dxfId="306" priority="742" rank="1"/>
  </conditionalFormatting>
  <conditionalFormatting sqref="K56:T57">
    <cfRule type="top10" dxfId="304" priority="740" rank="1"/>
  </conditionalFormatting>
  <conditionalFormatting sqref="K56:T56">
    <cfRule type="top10" dxfId="303" priority="739" rank="1"/>
  </conditionalFormatting>
  <conditionalFormatting sqref="K60:T61">
    <cfRule type="top10" dxfId="301" priority="737" rank="1"/>
  </conditionalFormatting>
  <conditionalFormatting sqref="K60:T60">
    <cfRule type="top10" dxfId="300" priority="736" rank="1"/>
  </conditionalFormatting>
  <conditionalFormatting sqref="K64:T64">
    <cfRule type="top10" dxfId="298" priority="734" rank="1"/>
  </conditionalFormatting>
  <conditionalFormatting sqref="K64:T64">
    <cfRule type="top10" dxfId="297" priority="733" rank="1"/>
  </conditionalFormatting>
  <conditionalFormatting sqref="K68:T68">
    <cfRule type="top10" dxfId="295" priority="731" rank="1"/>
  </conditionalFormatting>
  <conditionalFormatting sqref="K68:T68">
    <cfRule type="top10" dxfId="294" priority="730" rank="1"/>
  </conditionalFormatting>
  <conditionalFormatting sqref="K72:T72">
    <cfRule type="top10" dxfId="292" priority="728" rank="1"/>
  </conditionalFormatting>
  <conditionalFormatting sqref="K72:T72">
    <cfRule type="top10" dxfId="291" priority="727" rank="1"/>
  </conditionalFormatting>
  <conditionalFormatting sqref="K76:T77">
    <cfRule type="top10" dxfId="289" priority="725" rank="1"/>
  </conditionalFormatting>
  <conditionalFormatting sqref="K76:T76">
    <cfRule type="top10" dxfId="288" priority="724" rank="1"/>
  </conditionalFormatting>
  <conditionalFormatting sqref="K80:T81">
    <cfRule type="top10" dxfId="286" priority="722" rank="1"/>
  </conditionalFormatting>
  <conditionalFormatting sqref="K80:T80">
    <cfRule type="top10" dxfId="285" priority="721" rank="1"/>
  </conditionalFormatting>
  <conditionalFormatting sqref="K84:T85">
    <cfRule type="top10" dxfId="283" priority="719" rank="1"/>
  </conditionalFormatting>
  <conditionalFormatting sqref="K84:T84">
    <cfRule type="top10" dxfId="282" priority="718" rank="1"/>
  </conditionalFormatting>
  <conditionalFormatting sqref="K88:T88">
    <cfRule type="top10" dxfId="280" priority="716" rank="1"/>
  </conditionalFormatting>
  <conditionalFormatting sqref="K88:T88">
    <cfRule type="top10" dxfId="279" priority="715" rank="1"/>
  </conditionalFormatting>
  <conditionalFormatting sqref="K92:T92">
    <cfRule type="top10" dxfId="277" priority="713" rank="1"/>
  </conditionalFormatting>
  <conditionalFormatting sqref="K92:T92">
    <cfRule type="top10" dxfId="276" priority="712" rank="1"/>
  </conditionalFormatting>
  <conditionalFormatting sqref="K96:T97">
    <cfRule type="top10" dxfId="274" priority="710" rank="1"/>
  </conditionalFormatting>
  <conditionalFormatting sqref="K96:T96">
    <cfRule type="top10" dxfId="273" priority="709" rank="1"/>
  </conditionalFormatting>
  <conditionalFormatting sqref="K100:T101">
    <cfRule type="top10" dxfId="271" priority="707" rank="1"/>
  </conditionalFormatting>
  <conditionalFormatting sqref="K100:T100">
    <cfRule type="top10" dxfId="270" priority="706" rank="1"/>
  </conditionalFormatting>
  <conditionalFormatting sqref="K104:T105">
    <cfRule type="top10" dxfId="268" priority="704" rank="1"/>
  </conditionalFormatting>
  <conditionalFormatting sqref="K104:T104">
    <cfRule type="top10" dxfId="267" priority="703" rank="1"/>
  </conditionalFormatting>
  <conditionalFormatting sqref="K108:T108">
    <cfRule type="top10" dxfId="265" priority="701" rank="1"/>
  </conditionalFormatting>
  <conditionalFormatting sqref="K108:T108">
    <cfRule type="top10" dxfId="264" priority="700" rank="1"/>
  </conditionalFormatting>
  <conditionalFormatting sqref="K112:T112">
    <cfRule type="top10" dxfId="262" priority="698" rank="1"/>
  </conditionalFormatting>
  <conditionalFormatting sqref="K112:T112">
    <cfRule type="top10" dxfId="261" priority="697" rank="1"/>
  </conditionalFormatting>
  <conditionalFormatting sqref="K116:T116">
    <cfRule type="top10" dxfId="259" priority="695" rank="1"/>
  </conditionalFormatting>
  <conditionalFormatting sqref="K116:T116">
    <cfRule type="top10" dxfId="258" priority="694" rank="1"/>
  </conditionalFormatting>
  <conditionalFormatting sqref="K120:T121">
    <cfRule type="top10" dxfId="256" priority="692" rank="1"/>
  </conditionalFormatting>
  <conditionalFormatting sqref="K120:T120">
    <cfRule type="top10" dxfId="255" priority="691" rank="1"/>
  </conditionalFormatting>
  <conditionalFormatting sqref="K124:T125">
    <cfRule type="top10" dxfId="253" priority="689" rank="1"/>
  </conditionalFormatting>
  <conditionalFormatting sqref="K124:T124">
    <cfRule type="top10" dxfId="252" priority="688" rank="1"/>
  </conditionalFormatting>
  <conditionalFormatting sqref="K128:T129">
    <cfRule type="top10" dxfId="250" priority="686" rank="1"/>
  </conditionalFormatting>
  <conditionalFormatting sqref="K128:T128">
    <cfRule type="top10" dxfId="249" priority="685" rank="1"/>
  </conditionalFormatting>
  <conditionalFormatting sqref="K132:T132">
    <cfRule type="top10" dxfId="247" priority="683" rank="1"/>
  </conditionalFormatting>
  <conditionalFormatting sqref="K132:T132">
    <cfRule type="top10" dxfId="246" priority="682" rank="1"/>
  </conditionalFormatting>
  <conditionalFormatting sqref="K136:T137">
    <cfRule type="top10" dxfId="244" priority="680" rank="1"/>
  </conditionalFormatting>
  <conditionalFormatting sqref="K136:T136">
    <cfRule type="top10" dxfId="243" priority="679" rank="1"/>
  </conditionalFormatting>
  <conditionalFormatting sqref="K140:T141">
    <cfRule type="top10" dxfId="241" priority="677" rank="1"/>
  </conditionalFormatting>
  <conditionalFormatting sqref="K140:T140">
    <cfRule type="top10" dxfId="240" priority="676" rank="1"/>
  </conditionalFormatting>
  <conditionalFormatting sqref="K144:T144">
    <cfRule type="top10" dxfId="238" priority="674" rank="1"/>
  </conditionalFormatting>
  <conditionalFormatting sqref="K144:T144">
    <cfRule type="top10" dxfId="237" priority="673" rank="1"/>
  </conditionalFormatting>
  <conditionalFormatting sqref="K148:T148">
    <cfRule type="top10" dxfId="235" priority="671" rank="1"/>
  </conditionalFormatting>
  <conditionalFormatting sqref="K148:T148">
    <cfRule type="top10" dxfId="234" priority="670" rank="1"/>
  </conditionalFormatting>
  <conditionalFormatting sqref="K152:T152">
    <cfRule type="top10" dxfId="232" priority="668" rank="1"/>
  </conditionalFormatting>
  <conditionalFormatting sqref="K152:T152">
    <cfRule type="top10" dxfId="231" priority="667" rank="1"/>
  </conditionalFormatting>
  <conditionalFormatting sqref="K156:T156">
    <cfRule type="top10" dxfId="229" priority="665" rank="1"/>
  </conditionalFormatting>
  <conditionalFormatting sqref="K156:T156">
    <cfRule type="top10" dxfId="228" priority="664" rank="1"/>
  </conditionalFormatting>
  <conditionalFormatting sqref="K160:T160">
    <cfRule type="top10" dxfId="226" priority="662" rank="1"/>
  </conditionalFormatting>
  <conditionalFormatting sqref="K160:T160">
    <cfRule type="top10" dxfId="225" priority="661" rank="1"/>
  </conditionalFormatting>
  <conditionalFormatting sqref="K164:T164">
    <cfRule type="top10" dxfId="223" priority="659" rank="1"/>
  </conditionalFormatting>
  <conditionalFormatting sqref="K164:T164">
    <cfRule type="top10" dxfId="222" priority="658" rank="1"/>
  </conditionalFormatting>
  <conditionalFormatting sqref="K168:T169">
    <cfRule type="top10" dxfId="220" priority="656" rank="1"/>
  </conditionalFormatting>
  <conditionalFormatting sqref="K168:T168">
    <cfRule type="top10" dxfId="219" priority="655" rank="1"/>
  </conditionalFormatting>
  <conditionalFormatting sqref="K172:T173">
    <cfRule type="top10" dxfId="217" priority="653" rank="1"/>
  </conditionalFormatting>
  <conditionalFormatting sqref="K172:T172">
    <cfRule type="top10" dxfId="216" priority="652" rank="1"/>
  </conditionalFormatting>
  <conditionalFormatting sqref="K176:T177">
    <cfRule type="top10" dxfId="214" priority="650" rank="1"/>
  </conditionalFormatting>
  <conditionalFormatting sqref="K176:T176">
    <cfRule type="top10" dxfId="213" priority="649" rank="1"/>
  </conditionalFormatting>
  <conditionalFormatting sqref="K180:T181">
    <cfRule type="top10" dxfId="211" priority="647" rank="1"/>
  </conditionalFormatting>
  <conditionalFormatting sqref="K180:T180">
    <cfRule type="top10" dxfId="210" priority="646" rank="1"/>
  </conditionalFormatting>
  <conditionalFormatting sqref="K184:T185">
    <cfRule type="top10" dxfId="208" priority="644" rank="1"/>
  </conditionalFormatting>
  <conditionalFormatting sqref="K184:T184">
    <cfRule type="top10" dxfId="207" priority="643" rank="1"/>
  </conditionalFormatting>
  <conditionalFormatting sqref="K188:T189">
    <cfRule type="top10" dxfId="205" priority="641" rank="1"/>
  </conditionalFormatting>
  <conditionalFormatting sqref="K188:T188">
    <cfRule type="top10" dxfId="204" priority="640" rank="1"/>
  </conditionalFormatting>
  <conditionalFormatting sqref="K192:T193">
    <cfRule type="top10" dxfId="202" priority="638" rank="1"/>
  </conditionalFormatting>
  <conditionalFormatting sqref="K192:T192">
    <cfRule type="top10" dxfId="201" priority="637" rank="1"/>
  </conditionalFormatting>
  <conditionalFormatting sqref="K196:T196">
    <cfRule type="top10" dxfId="199" priority="635" rank="1"/>
  </conditionalFormatting>
  <conditionalFormatting sqref="K196:T196">
    <cfRule type="top10" dxfId="198" priority="634" rank="1"/>
  </conditionalFormatting>
  <conditionalFormatting sqref="K200:T200">
    <cfRule type="top10" dxfId="196" priority="632" rank="1"/>
  </conditionalFormatting>
  <conditionalFormatting sqref="K200:T200">
    <cfRule type="top10" dxfId="195" priority="631" rank="1"/>
  </conditionalFormatting>
  <conditionalFormatting sqref="K204:T205">
    <cfRule type="top10" dxfId="193" priority="629" rank="1"/>
  </conditionalFormatting>
  <conditionalFormatting sqref="K204:T204">
    <cfRule type="top10" dxfId="192" priority="628" rank="1"/>
  </conditionalFormatting>
  <conditionalFormatting sqref="K208:T209">
    <cfRule type="top10" dxfId="190" priority="626" rank="1"/>
  </conditionalFormatting>
  <conditionalFormatting sqref="K208:T208">
    <cfRule type="top10" dxfId="189" priority="625" rank="1"/>
  </conditionalFormatting>
  <conditionalFormatting sqref="K212:T213">
    <cfRule type="top10" dxfId="187" priority="623" rank="1"/>
  </conditionalFormatting>
  <conditionalFormatting sqref="K212:T212">
    <cfRule type="top10" dxfId="186" priority="622" rank="1"/>
  </conditionalFormatting>
  <conditionalFormatting sqref="K216:T216">
    <cfRule type="top10" dxfId="184" priority="620" rank="1"/>
  </conditionalFormatting>
  <conditionalFormatting sqref="K216:T216">
    <cfRule type="top10" dxfId="183" priority="619" rank="1"/>
  </conditionalFormatting>
  <conditionalFormatting sqref="K220:T221">
    <cfRule type="top10" dxfId="181" priority="617" rank="1"/>
  </conditionalFormatting>
  <conditionalFormatting sqref="K220:T220">
    <cfRule type="top10" dxfId="180" priority="616" rank="1"/>
  </conditionalFormatting>
  <conditionalFormatting sqref="K224:T224">
    <cfRule type="top10" dxfId="178" priority="614" rank="1"/>
  </conditionalFormatting>
  <conditionalFormatting sqref="K224:T224">
    <cfRule type="top10" dxfId="177" priority="613" rank="1"/>
  </conditionalFormatting>
  <conditionalFormatting sqref="K229:T229">
    <cfRule type="top10" dxfId="175" priority="611" rank="1"/>
  </conditionalFormatting>
  <conditionalFormatting sqref="K232:T233">
    <cfRule type="top10" dxfId="173" priority="608" rank="1"/>
  </conditionalFormatting>
  <conditionalFormatting sqref="K232:T232">
    <cfRule type="top10" dxfId="172" priority="607" rank="1"/>
  </conditionalFormatting>
  <conditionalFormatting sqref="K236:T236">
    <cfRule type="top10" dxfId="170" priority="605" rank="1"/>
  </conditionalFormatting>
  <conditionalFormatting sqref="K236:T236">
    <cfRule type="top10" dxfId="169" priority="604" rank="1"/>
  </conditionalFormatting>
  <conditionalFormatting sqref="K240:T241">
    <cfRule type="top10" dxfId="167" priority="602" rank="1"/>
  </conditionalFormatting>
  <conditionalFormatting sqref="K240:T240">
    <cfRule type="top10" dxfId="166" priority="601" rank="1"/>
  </conditionalFormatting>
  <conditionalFormatting sqref="K244:T245">
    <cfRule type="top10" dxfId="164" priority="599" rank="1"/>
  </conditionalFormatting>
  <conditionalFormatting sqref="K244:T244">
    <cfRule type="top10" dxfId="163" priority="598" rank="1"/>
  </conditionalFormatting>
  <conditionalFormatting sqref="K248:T249">
    <cfRule type="top10" dxfId="161" priority="596" rank="1"/>
  </conditionalFormatting>
  <conditionalFormatting sqref="K248:T248">
    <cfRule type="top10" dxfId="160" priority="595" rank="1"/>
  </conditionalFormatting>
  <conditionalFormatting sqref="K252:T252">
    <cfRule type="top10" dxfId="158" priority="593" rank="1"/>
  </conditionalFormatting>
  <conditionalFormatting sqref="K252:T252">
    <cfRule type="top10" dxfId="157" priority="592" rank="1"/>
  </conditionalFormatting>
  <conditionalFormatting sqref="K256:T256">
    <cfRule type="top10" dxfId="155" priority="590" rank="1"/>
  </conditionalFormatting>
  <conditionalFormatting sqref="K256:T256">
    <cfRule type="top10" dxfId="154" priority="589" rank="1"/>
  </conditionalFormatting>
  <conditionalFormatting sqref="K260:T261">
    <cfRule type="top10" dxfId="152" priority="587" rank="1"/>
  </conditionalFormatting>
  <conditionalFormatting sqref="K260:T260">
    <cfRule type="top10" dxfId="151" priority="586" rank="1"/>
  </conditionalFormatting>
  <conditionalFormatting sqref="K264:T264">
    <cfRule type="top10" dxfId="149" priority="584" rank="1"/>
  </conditionalFormatting>
  <conditionalFormatting sqref="K264:T264">
    <cfRule type="top10" dxfId="148" priority="583" rank="1"/>
  </conditionalFormatting>
  <conditionalFormatting sqref="K268:T269">
    <cfRule type="top10" dxfId="146" priority="581" rank="1"/>
  </conditionalFormatting>
  <conditionalFormatting sqref="K268:T268">
    <cfRule type="top10" dxfId="145" priority="580" rank="1"/>
  </conditionalFormatting>
  <conditionalFormatting sqref="K272:T273">
    <cfRule type="top10" dxfId="143" priority="578" rank="1"/>
  </conditionalFormatting>
  <conditionalFormatting sqref="K272:T272">
    <cfRule type="top10" dxfId="142" priority="577" rank="1"/>
  </conditionalFormatting>
  <conditionalFormatting sqref="K276:T277">
    <cfRule type="top10" dxfId="140" priority="575" rank="1"/>
  </conditionalFormatting>
  <conditionalFormatting sqref="K276:T276">
    <cfRule type="top10" dxfId="139" priority="574" rank="1"/>
  </conditionalFormatting>
  <conditionalFormatting sqref="K280:T281">
    <cfRule type="top10" dxfId="137" priority="572" rank="1"/>
  </conditionalFormatting>
  <conditionalFormatting sqref="K280:T280">
    <cfRule type="top10" dxfId="136" priority="571" rank="1"/>
  </conditionalFormatting>
  <conditionalFormatting sqref="K284:T284">
    <cfRule type="top10" dxfId="134" priority="569" rank="1"/>
  </conditionalFormatting>
  <conditionalFormatting sqref="K284:T284">
    <cfRule type="top10" dxfId="133" priority="568" rank="1"/>
  </conditionalFormatting>
  <conditionalFormatting sqref="K288:T289">
    <cfRule type="top10" dxfId="131" priority="566" rank="1"/>
  </conditionalFormatting>
  <conditionalFormatting sqref="K288:T288">
    <cfRule type="top10" dxfId="130" priority="565" rank="1"/>
  </conditionalFormatting>
  <conditionalFormatting sqref="K292:T293">
    <cfRule type="top10" dxfId="128" priority="563" rank="1"/>
  </conditionalFormatting>
  <conditionalFormatting sqref="K292:T292">
    <cfRule type="top10" dxfId="127" priority="562" rank="1"/>
  </conditionalFormatting>
  <conditionalFormatting sqref="K296:T296">
    <cfRule type="top10" dxfId="125" priority="560" rank="1"/>
  </conditionalFormatting>
  <conditionalFormatting sqref="K296:T296">
    <cfRule type="top10" dxfId="124" priority="559" rank="1"/>
  </conditionalFormatting>
  <conditionalFormatting sqref="K300:T301">
    <cfRule type="top10" dxfId="122" priority="557" rank="1"/>
  </conditionalFormatting>
  <conditionalFormatting sqref="K300:T300">
    <cfRule type="top10" dxfId="121" priority="556" rank="1"/>
  </conditionalFormatting>
  <conditionalFormatting sqref="K304:T304">
    <cfRule type="top10" dxfId="119" priority="554" rank="1"/>
  </conditionalFormatting>
  <conditionalFormatting sqref="K304:T304">
    <cfRule type="top10" dxfId="118" priority="553" rank="1"/>
  </conditionalFormatting>
  <conditionalFormatting sqref="K308:T308">
    <cfRule type="top10" dxfId="116" priority="551" rank="1"/>
  </conditionalFormatting>
  <conditionalFormatting sqref="K308:T308">
    <cfRule type="top10" dxfId="115" priority="550" rank="1"/>
  </conditionalFormatting>
  <conditionalFormatting sqref="K21:T21">
    <cfRule type="top10" dxfId="114" priority="549" rank="1"/>
  </conditionalFormatting>
  <conditionalFormatting sqref="K29:T29">
    <cfRule type="top10" dxfId="113" priority="548" rank="1"/>
  </conditionalFormatting>
  <conditionalFormatting sqref="K33:T33">
    <cfRule type="top10" dxfId="112" priority="547" rank="1"/>
  </conditionalFormatting>
  <conditionalFormatting sqref="K49:T49">
    <cfRule type="top10" dxfId="111" priority="546" rank="1"/>
  </conditionalFormatting>
  <conditionalFormatting sqref="K65:T65">
    <cfRule type="top10" dxfId="110" priority="545" rank="1"/>
  </conditionalFormatting>
  <conditionalFormatting sqref="K69:T69">
    <cfRule type="top10" dxfId="109" priority="544" rank="1"/>
  </conditionalFormatting>
  <conditionalFormatting sqref="K73:T73">
    <cfRule type="top10" dxfId="108" priority="543" rank="1"/>
  </conditionalFormatting>
  <conditionalFormatting sqref="K89:T89">
    <cfRule type="top10" dxfId="107" priority="542" rank="1"/>
  </conditionalFormatting>
  <conditionalFormatting sqref="K93:T93">
    <cfRule type="top10" dxfId="106" priority="541" rank="1"/>
  </conditionalFormatting>
  <conditionalFormatting sqref="K109:T109">
    <cfRule type="top10" dxfId="105" priority="540" rank="1"/>
  </conditionalFormatting>
  <conditionalFormatting sqref="K113:T113">
    <cfRule type="top10" dxfId="104" priority="539" rank="1"/>
  </conditionalFormatting>
  <conditionalFormatting sqref="K117:T117">
    <cfRule type="top10" dxfId="103" priority="538" rank="1"/>
  </conditionalFormatting>
  <conditionalFormatting sqref="K133:T133">
    <cfRule type="top10" dxfId="102" priority="537" rank="1"/>
  </conditionalFormatting>
  <conditionalFormatting sqref="K145:T145">
    <cfRule type="top10" dxfId="101" priority="536" rank="1"/>
  </conditionalFormatting>
  <conditionalFormatting sqref="K149:T149">
    <cfRule type="top10" dxfId="100" priority="535" rank="1"/>
  </conditionalFormatting>
  <conditionalFormatting sqref="K153:T153">
    <cfRule type="top10" dxfId="99" priority="534" rank="1"/>
  </conditionalFormatting>
  <conditionalFormatting sqref="K157:T157">
    <cfRule type="top10" dxfId="98" priority="533" rank="1"/>
  </conditionalFormatting>
  <conditionalFormatting sqref="K161:T161">
    <cfRule type="top10" dxfId="97" priority="532" rank="1"/>
  </conditionalFormatting>
  <conditionalFormatting sqref="K165:T165">
    <cfRule type="top10" dxfId="96" priority="531" rank="1"/>
  </conditionalFormatting>
  <conditionalFormatting sqref="K197:T197">
    <cfRule type="top10" dxfId="95" priority="530" rank="1"/>
  </conditionalFormatting>
  <conditionalFormatting sqref="K201:T201">
    <cfRule type="top10" dxfId="94" priority="529" rank="1"/>
  </conditionalFormatting>
  <conditionalFormatting sqref="K217:T217">
    <cfRule type="top10" dxfId="93" priority="528" rank="1"/>
  </conditionalFormatting>
  <conditionalFormatting sqref="K225:T225">
    <cfRule type="top10" dxfId="92" priority="527" rank="1"/>
  </conditionalFormatting>
  <conditionalFormatting sqref="K228:T228">
    <cfRule type="top10" dxfId="91" priority="526" rank="1"/>
  </conditionalFormatting>
  <conditionalFormatting sqref="K237:T237">
    <cfRule type="top10" dxfId="90" priority="525" rank="1"/>
  </conditionalFormatting>
  <conditionalFormatting sqref="K253:T253">
    <cfRule type="top10" dxfId="89" priority="524" rank="1"/>
  </conditionalFormatting>
  <conditionalFormatting sqref="K257:T257">
    <cfRule type="top10" dxfId="88" priority="523" rank="1"/>
  </conditionalFormatting>
  <conditionalFormatting sqref="K265:T265">
    <cfRule type="top10" dxfId="87" priority="522" rank="1"/>
  </conditionalFormatting>
  <conditionalFormatting sqref="K285:T285">
    <cfRule type="top10" dxfId="86" priority="521" rank="1"/>
  </conditionalFormatting>
  <conditionalFormatting sqref="K297:T297">
    <cfRule type="top10" dxfId="85" priority="520" rank="1"/>
  </conditionalFormatting>
  <conditionalFormatting sqref="K305:T305">
    <cfRule type="top10" dxfId="84" priority="519" rank="1"/>
  </conditionalFormatting>
  <conditionalFormatting sqref="K309:T309">
    <cfRule type="top10" dxfId="83" priority="518" rank="1"/>
  </conditionalFormatting>
  <conditionalFormatting sqref="W15:W16">
    <cfRule type="dataBar" priority="295">
      <dataBar showValue="0">
        <cfvo type="num" val="-25"/>
        <cfvo type="num" val="25"/>
        <color rgb="FF638EC6"/>
      </dataBar>
      <extLst>
        <ext xmlns:x14="http://schemas.microsoft.com/office/spreadsheetml/2009/9/main" uri="{B025F937-C7B1-47D3-B67F-A62EFF666E3E}">
          <x14:id>{BD92893D-DED9-48E0-95A0-A9BC0138B7C7}</x14:id>
        </ext>
      </extLst>
    </cfRule>
  </conditionalFormatting>
  <conditionalFormatting sqref="W14">
    <cfRule type="dataBar" priority="294">
      <dataBar showValue="0">
        <cfvo type="num" val="-25"/>
        <cfvo type="num" val="25"/>
        <color rgb="FF638EC6"/>
      </dataBar>
      <extLst>
        <ext xmlns:x14="http://schemas.microsoft.com/office/spreadsheetml/2009/9/main" uri="{B025F937-C7B1-47D3-B67F-A62EFF666E3E}">
          <x14:id>{E639525F-5169-44F2-A1D6-F3E7F64FC8FA}</x14:id>
        </ext>
      </extLst>
    </cfRule>
  </conditionalFormatting>
  <conditionalFormatting sqref="W17">
    <cfRule type="dataBar" priority="293">
      <dataBar showValue="0">
        <cfvo type="num" val="-25"/>
        <cfvo type="num" val="25"/>
        <color rgb="FF638EC6"/>
      </dataBar>
      <extLst>
        <ext xmlns:x14="http://schemas.microsoft.com/office/spreadsheetml/2009/9/main" uri="{B025F937-C7B1-47D3-B67F-A62EFF666E3E}">
          <x14:id>{958F2853-62BE-4733-934B-F42E1133250F}</x14:id>
        </ext>
      </extLst>
    </cfRule>
  </conditionalFormatting>
  <conditionalFormatting sqref="W19:W20">
    <cfRule type="dataBar" priority="292">
      <dataBar showValue="0">
        <cfvo type="num" val="-25"/>
        <cfvo type="num" val="25"/>
        <color rgb="FF638EC6"/>
      </dataBar>
      <extLst>
        <ext xmlns:x14="http://schemas.microsoft.com/office/spreadsheetml/2009/9/main" uri="{B025F937-C7B1-47D3-B67F-A62EFF666E3E}">
          <x14:id>{33F2D68A-23AF-49C4-A359-785A126CA3AC}</x14:id>
        </ext>
      </extLst>
    </cfRule>
  </conditionalFormatting>
  <conditionalFormatting sqref="W18">
    <cfRule type="dataBar" priority="291">
      <dataBar showValue="0">
        <cfvo type="num" val="-25"/>
        <cfvo type="num" val="25"/>
        <color rgb="FF638EC6"/>
      </dataBar>
      <extLst>
        <ext xmlns:x14="http://schemas.microsoft.com/office/spreadsheetml/2009/9/main" uri="{B025F937-C7B1-47D3-B67F-A62EFF666E3E}">
          <x14:id>{5328B121-169D-4DEA-98FF-C76F5FD6AE31}</x14:id>
        </ext>
      </extLst>
    </cfRule>
  </conditionalFormatting>
  <conditionalFormatting sqref="W21">
    <cfRule type="dataBar" priority="290">
      <dataBar showValue="0">
        <cfvo type="num" val="-25"/>
        <cfvo type="num" val="25"/>
        <color rgb="FF638EC6"/>
      </dataBar>
      <extLst>
        <ext xmlns:x14="http://schemas.microsoft.com/office/spreadsheetml/2009/9/main" uri="{B025F937-C7B1-47D3-B67F-A62EFF666E3E}">
          <x14:id>{2207CE79-AE2B-414A-99D5-F46234C83EA5}</x14:id>
        </ext>
      </extLst>
    </cfRule>
  </conditionalFormatting>
  <conditionalFormatting sqref="W23:W24">
    <cfRule type="dataBar" priority="289">
      <dataBar showValue="0">
        <cfvo type="num" val="-25"/>
        <cfvo type="num" val="25"/>
        <color rgb="FF638EC6"/>
      </dataBar>
      <extLst>
        <ext xmlns:x14="http://schemas.microsoft.com/office/spreadsheetml/2009/9/main" uri="{B025F937-C7B1-47D3-B67F-A62EFF666E3E}">
          <x14:id>{33065186-082B-4592-B8DE-CD32F1EA8869}</x14:id>
        </ext>
      </extLst>
    </cfRule>
  </conditionalFormatting>
  <conditionalFormatting sqref="W22">
    <cfRule type="dataBar" priority="288">
      <dataBar showValue="0">
        <cfvo type="num" val="-25"/>
        <cfvo type="num" val="25"/>
        <color rgb="FF638EC6"/>
      </dataBar>
      <extLst>
        <ext xmlns:x14="http://schemas.microsoft.com/office/spreadsheetml/2009/9/main" uri="{B025F937-C7B1-47D3-B67F-A62EFF666E3E}">
          <x14:id>{7C700D77-3745-4DFF-9309-D7C8CA06901C}</x14:id>
        </ext>
      </extLst>
    </cfRule>
  </conditionalFormatting>
  <conditionalFormatting sqref="W25">
    <cfRule type="dataBar" priority="287">
      <dataBar showValue="0">
        <cfvo type="num" val="-25"/>
        <cfvo type="num" val="25"/>
        <color rgb="FF638EC6"/>
      </dataBar>
      <extLst>
        <ext xmlns:x14="http://schemas.microsoft.com/office/spreadsheetml/2009/9/main" uri="{B025F937-C7B1-47D3-B67F-A62EFF666E3E}">
          <x14:id>{2CA5E4E8-9198-40C4-B147-D1F976D066C6}</x14:id>
        </ext>
      </extLst>
    </cfRule>
  </conditionalFormatting>
  <conditionalFormatting sqref="W27:W28">
    <cfRule type="dataBar" priority="286">
      <dataBar showValue="0">
        <cfvo type="num" val="-25"/>
        <cfvo type="num" val="25"/>
        <color rgb="FF638EC6"/>
      </dataBar>
      <extLst>
        <ext xmlns:x14="http://schemas.microsoft.com/office/spreadsheetml/2009/9/main" uri="{B025F937-C7B1-47D3-B67F-A62EFF666E3E}">
          <x14:id>{F70A966D-D662-4C2F-AF72-D36E57E31381}</x14:id>
        </ext>
      </extLst>
    </cfRule>
  </conditionalFormatting>
  <conditionalFormatting sqref="W26">
    <cfRule type="dataBar" priority="285">
      <dataBar showValue="0">
        <cfvo type="num" val="-25"/>
        <cfvo type="num" val="25"/>
        <color rgb="FF638EC6"/>
      </dataBar>
      <extLst>
        <ext xmlns:x14="http://schemas.microsoft.com/office/spreadsheetml/2009/9/main" uri="{B025F937-C7B1-47D3-B67F-A62EFF666E3E}">
          <x14:id>{C28CFE2E-6193-4AD2-9D46-B6BD6FE5A33E}</x14:id>
        </ext>
      </extLst>
    </cfRule>
  </conditionalFormatting>
  <conditionalFormatting sqref="W29">
    <cfRule type="dataBar" priority="284">
      <dataBar showValue="0">
        <cfvo type="num" val="-25"/>
        <cfvo type="num" val="25"/>
        <color rgb="FF638EC6"/>
      </dataBar>
      <extLst>
        <ext xmlns:x14="http://schemas.microsoft.com/office/spreadsheetml/2009/9/main" uri="{B025F937-C7B1-47D3-B67F-A62EFF666E3E}">
          <x14:id>{F3B8901E-C085-4E55-A42B-AC2BDD1B713B}</x14:id>
        </ext>
      </extLst>
    </cfRule>
  </conditionalFormatting>
  <conditionalFormatting sqref="W31:W32">
    <cfRule type="dataBar" priority="283">
      <dataBar showValue="0">
        <cfvo type="num" val="-25"/>
        <cfvo type="num" val="25"/>
        <color rgb="FF638EC6"/>
      </dataBar>
      <extLst>
        <ext xmlns:x14="http://schemas.microsoft.com/office/spreadsheetml/2009/9/main" uri="{B025F937-C7B1-47D3-B67F-A62EFF666E3E}">
          <x14:id>{154EECE7-B1B3-49F1-92D7-723A41F3CE6C}</x14:id>
        </ext>
      </extLst>
    </cfRule>
  </conditionalFormatting>
  <conditionalFormatting sqref="W30">
    <cfRule type="dataBar" priority="282">
      <dataBar showValue="0">
        <cfvo type="num" val="-25"/>
        <cfvo type="num" val="25"/>
        <color rgb="FF638EC6"/>
      </dataBar>
      <extLst>
        <ext xmlns:x14="http://schemas.microsoft.com/office/spreadsheetml/2009/9/main" uri="{B025F937-C7B1-47D3-B67F-A62EFF666E3E}">
          <x14:id>{B87D3743-0810-48A5-8E0B-C902287F7907}</x14:id>
        </ext>
      </extLst>
    </cfRule>
  </conditionalFormatting>
  <conditionalFormatting sqref="W33">
    <cfRule type="dataBar" priority="281">
      <dataBar showValue="0">
        <cfvo type="num" val="-25"/>
        <cfvo type="num" val="25"/>
        <color rgb="FF638EC6"/>
      </dataBar>
      <extLst>
        <ext xmlns:x14="http://schemas.microsoft.com/office/spreadsheetml/2009/9/main" uri="{B025F937-C7B1-47D3-B67F-A62EFF666E3E}">
          <x14:id>{C7C4AFE0-26B5-4458-8B0A-0BBE7337001C}</x14:id>
        </ext>
      </extLst>
    </cfRule>
  </conditionalFormatting>
  <conditionalFormatting sqref="W35:W36">
    <cfRule type="dataBar" priority="280">
      <dataBar showValue="0">
        <cfvo type="num" val="-25"/>
        <cfvo type="num" val="25"/>
        <color rgb="FF638EC6"/>
      </dataBar>
      <extLst>
        <ext xmlns:x14="http://schemas.microsoft.com/office/spreadsheetml/2009/9/main" uri="{B025F937-C7B1-47D3-B67F-A62EFF666E3E}">
          <x14:id>{2AA154D9-773B-4CED-9C95-0244932630DD}</x14:id>
        </ext>
      </extLst>
    </cfRule>
  </conditionalFormatting>
  <conditionalFormatting sqref="W34">
    <cfRule type="dataBar" priority="279">
      <dataBar showValue="0">
        <cfvo type="num" val="-25"/>
        <cfvo type="num" val="25"/>
        <color rgb="FF638EC6"/>
      </dataBar>
      <extLst>
        <ext xmlns:x14="http://schemas.microsoft.com/office/spreadsheetml/2009/9/main" uri="{B025F937-C7B1-47D3-B67F-A62EFF666E3E}">
          <x14:id>{821EC19C-8AA7-478D-8D68-34C0FB0860DD}</x14:id>
        </ext>
      </extLst>
    </cfRule>
  </conditionalFormatting>
  <conditionalFormatting sqref="W37">
    <cfRule type="dataBar" priority="278">
      <dataBar showValue="0">
        <cfvo type="num" val="-25"/>
        <cfvo type="num" val="25"/>
        <color rgb="FF638EC6"/>
      </dataBar>
      <extLst>
        <ext xmlns:x14="http://schemas.microsoft.com/office/spreadsheetml/2009/9/main" uri="{B025F937-C7B1-47D3-B67F-A62EFF666E3E}">
          <x14:id>{A767D311-A890-4686-899C-0BF76AAF522F}</x14:id>
        </ext>
      </extLst>
    </cfRule>
  </conditionalFormatting>
  <conditionalFormatting sqref="W39:W40">
    <cfRule type="dataBar" priority="277">
      <dataBar showValue="0">
        <cfvo type="num" val="-25"/>
        <cfvo type="num" val="25"/>
        <color rgb="FF638EC6"/>
      </dataBar>
      <extLst>
        <ext xmlns:x14="http://schemas.microsoft.com/office/spreadsheetml/2009/9/main" uri="{B025F937-C7B1-47D3-B67F-A62EFF666E3E}">
          <x14:id>{C72D6CED-6967-465E-B090-AE79EF2F6F40}</x14:id>
        </ext>
      </extLst>
    </cfRule>
  </conditionalFormatting>
  <conditionalFormatting sqref="W38">
    <cfRule type="dataBar" priority="276">
      <dataBar showValue="0">
        <cfvo type="num" val="-25"/>
        <cfvo type="num" val="25"/>
        <color rgb="FF638EC6"/>
      </dataBar>
      <extLst>
        <ext xmlns:x14="http://schemas.microsoft.com/office/spreadsheetml/2009/9/main" uri="{B025F937-C7B1-47D3-B67F-A62EFF666E3E}">
          <x14:id>{8A9AE49F-0D1E-4221-ABE6-224C02956638}</x14:id>
        </ext>
      </extLst>
    </cfRule>
  </conditionalFormatting>
  <conditionalFormatting sqref="W41">
    <cfRule type="dataBar" priority="275">
      <dataBar showValue="0">
        <cfvo type="num" val="-25"/>
        <cfvo type="num" val="25"/>
        <color rgb="FF638EC6"/>
      </dataBar>
      <extLst>
        <ext xmlns:x14="http://schemas.microsoft.com/office/spreadsheetml/2009/9/main" uri="{B025F937-C7B1-47D3-B67F-A62EFF666E3E}">
          <x14:id>{C72B2122-DAB3-4390-9632-4E328493D9A6}</x14:id>
        </ext>
      </extLst>
    </cfRule>
  </conditionalFormatting>
  <conditionalFormatting sqref="W43:W44">
    <cfRule type="dataBar" priority="274">
      <dataBar showValue="0">
        <cfvo type="num" val="-25"/>
        <cfvo type="num" val="25"/>
        <color rgb="FF638EC6"/>
      </dataBar>
      <extLst>
        <ext xmlns:x14="http://schemas.microsoft.com/office/spreadsheetml/2009/9/main" uri="{B025F937-C7B1-47D3-B67F-A62EFF666E3E}">
          <x14:id>{5F330C7B-BC4D-4407-9980-DF6F35A06784}</x14:id>
        </ext>
      </extLst>
    </cfRule>
  </conditionalFormatting>
  <conditionalFormatting sqref="W42">
    <cfRule type="dataBar" priority="273">
      <dataBar showValue="0">
        <cfvo type="num" val="-25"/>
        <cfvo type="num" val="25"/>
        <color rgb="FF638EC6"/>
      </dataBar>
      <extLst>
        <ext xmlns:x14="http://schemas.microsoft.com/office/spreadsheetml/2009/9/main" uri="{B025F937-C7B1-47D3-B67F-A62EFF666E3E}">
          <x14:id>{9386C7AB-820F-40F4-B2BD-36276A2C5DFD}</x14:id>
        </ext>
      </extLst>
    </cfRule>
  </conditionalFormatting>
  <conditionalFormatting sqref="W45">
    <cfRule type="dataBar" priority="272">
      <dataBar showValue="0">
        <cfvo type="num" val="-25"/>
        <cfvo type="num" val="25"/>
        <color rgb="FF638EC6"/>
      </dataBar>
      <extLst>
        <ext xmlns:x14="http://schemas.microsoft.com/office/spreadsheetml/2009/9/main" uri="{B025F937-C7B1-47D3-B67F-A62EFF666E3E}">
          <x14:id>{C443660A-5587-44E8-B3A2-B05FD63CF0AA}</x14:id>
        </ext>
      </extLst>
    </cfRule>
  </conditionalFormatting>
  <conditionalFormatting sqref="W47:W48">
    <cfRule type="dataBar" priority="271">
      <dataBar showValue="0">
        <cfvo type="num" val="-25"/>
        <cfvo type="num" val="25"/>
        <color rgb="FF638EC6"/>
      </dataBar>
      <extLst>
        <ext xmlns:x14="http://schemas.microsoft.com/office/spreadsheetml/2009/9/main" uri="{B025F937-C7B1-47D3-B67F-A62EFF666E3E}">
          <x14:id>{542BCC98-1579-4E52-B674-93E082E39BDB}</x14:id>
        </ext>
      </extLst>
    </cfRule>
  </conditionalFormatting>
  <conditionalFormatting sqref="W46">
    <cfRule type="dataBar" priority="270">
      <dataBar showValue="0">
        <cfvo type="num" val="-25"/>
        <cfvo type="num" val="25"/>
        <color rgb="FF638EC6"/>
      </dataBar>
      <extLst>
        <ext xmlns:x14="http://schemas.microsoft.com/office/spreadsheetml/2009/9/main" uri="{B025F937-C7B1-47D3-B67F-A62EFF666E3E}">
          <x14:id>{152858AE-08F2-4D35-8FE6-9287F29B4411}</x14:id>
        </ext>
      </extLst>
    </cfRule>
  </conditionalFormatting>
  <conditionalFormatting sqref="W49">
    <cfRule type="dataBar" priority="269">
      <dataBar showValue="0">
        <cfvo type="num" val="-25"/>
        <cfvo type="num" val="25"/>
        <color rgb="FF638EC6"/>
      </dataBar>
      <extLst>
        <ext xmlns:x14="http://schemas.microsoft.com/office/spreadsheetml/2009/9/main" uri="{B025F937-C7B1-47D3-B67F-A62EFF666E3E}">
          <x14:id>{804A9770-5D36-47D0-8157-8EC0907A3FCA}</x14:id>
        </ext>
      </extLst>
    </cfRule>
  </conditionalFormatting>
  <conditionalFormatting sqref="W51:W52">
    <cfRule type="dataBar" priority="268">
      <dataBar showValue="0">
        <cfvo type="num" val="-25"/>
        <cfvo type="num" val="25"/>
        <color rgb="FF638EC6"/>
      </dataBar>
      <extLst>
        <ext xmlns:x14="http://schemas.microsoft.com/office/spreadsheetml/2009/9/main" uri="{B025F937-C7B1-47D3-B67F-A62EFF666E3E}">
          <x14:id>{99F49510-B15B-4BF4-8878-DA867E3FA8C8}</x14:id>
        </ext>
      </extLst>
    </cfRule>
  </conditionalFormatting>
  <conditionalFormatting sqref="W50">
    <cfRule type="dataBar" priority="267">
      <dataBar showValue="0">
        <cfvo type="num" val="-25"/>
        <cfvo type="num" val="25"/>
        <color rgb="FF638EC6"/>
      </dataBar>
      <extLst>
        <ext xmlns:x14="http://schemas.microsoft.com/office/spreadsheetml/2009/9/main" uri="{B025F937-C7B1-47D3-B67F-A62EFF666E3E}">
          <x14:id>{97AA48AE-394F-4675-9F3B-AE98EA0B48A0}</x14:id>
        </ext>
      </extLst>
    </cfRule>
  </conditionalFormatting>
  <conditionalFormatting sqref="W53">
    <cfRule type="dataBar" priority="266">
      <dataBar showValue="0">
        <cfvo type="num" val="-25"/>
        <cfvo type="num" val="25"/>
        <color rgb="FF638EC6"/>
      </dataBar>
      <extLst>
        <ext xmlns:x14="http://schemas.microsoft.com/office/spreadsheetml/2009/9/main" uri="{B025F937-C7B1-47D3-B67F-A62EFF666E3E}">
          <x14:id>{AD051381-6193-449B-8CBB-104D51B2B2E9}</x14:id>
        </ext>
      </extLst>
    </cfRule>
  </conditionalFormatting>
  <conditionalFormatting sqref="W55:W56">
    <cfRule type="dataBar" priority="265">
      <dataBar showValue="0">
        <cfvo type="num" val="-25"/>
        <cfvo type="num" val="25"/>
        <color rgb="FF638EC6"/>
      </dataBar>
      <extLst>
        <ext xmlns:x14="http://schemas.microsoft.com/office/spreadsheetml/2009/9/main" uri="{B025F937-C7B1-47D3-B67F-A62EFF666E3E}">
          <x14:id>{2429CDF0-86F1-49FA-BCFB-6657A6FBBBC7}</x14:id>
        </ext>
      </extLst>
    </cfRule>
  </conditionalFormatting>
  <conditionalFormatting sqref="W54">
    <cfRule type="dataBar" priority="264">
      <dataBar showValue="0">
        <cfvo type="num" val="-25"/>
        <cfvo type="num" val="25"/>
        <color rgb="FF638EC6"/>
      </dataBar>
      <extLst>
        <ext xmlns:x14="http://schemas.microsoft.com/office/spreadsheetml/2009/9/main" uri="{B025F937-C7B1-47D3-B67F-A62EFF666E3E}">
          <x14:id>{1956156D-40D5-4F03-8C14-88FFD7976338}</x14:id>
        </ext>
      </extLst>
    </cfRule>
  </conditionalFormatting>
  <conditionalFormatting sqref="W57">
    <cfRule type="dataBar" priority="263">
      <dataBar showValue="0">
        <cfvo type="num" val="-25"/>
        <cfvo type="num" val="25"/>
        <color rgb="FF638EC6"/>
      </dataBar>
      <extLst>
        <ext xmlns:x14="http://schemas.microsoft.com/office/spreadsheetml/2009/9/main" uri="{B025F937-C7B1-47D3-B67F-A62EFF666E3E}">
          <x14:id>{64ABB9E9-09E8-472C-AF15-41C0D56D73BA}</x14:id>
        </ext>
      </extLst>
    </cfRule>
  </conditionalFormatting>
  <conditionalFormatting sqref="W59:W60">
    <cfRule type="dataBar" priority="262">
      <dataBar showValue="0">
        <cfvo type="num" val="-25"/>
        <cfvo type="num" val="25"/>
        <color rgb="FF638EC6"/>
      </dataBar>
      <extLst>
        <ext xmlns:x14="http://schemas.microsoft.com/office/spreadsheetml/2009/9/main" uri="{B025F937-C7B1-47D3-B67F-A62EFF666E3E}">
          <x14:id>{C30DCC38-D3B5-4FD7-B5AF-3901B25456AE}</x14:id>
        </ext>
      </extLst>
    </cfRule>
  </conditionalFormatting>
  <conditionalFormatting sqref="W58">
    <cfRule type="dataBar" priority="261">
      <dataBar showValue="0">
        <cfvo type="num" val="-25"/>
        <cfvo type="num" val="25"/>
        <color rgb="FF638EC6"/>
      </dataBar>
      <extLst>
        <ext xmlns:x14="http://schemas.microsoft.com/office/spreadsheetml/2009/9/main" uri="{B025F937-C7B1-47D3-B67F-A62EFF666E3E}">
          <x14:id>{FCB3A641-6249-4048-A08B-E5AFCA1E2D6C}</x14:id>
        </ext>
      </extLst>
    </cfRule>
  </conditionalFormatting>
  <conditionalFormatting sqref="W61">
    <cfRule type="dataBar" priority="260">
      <dataBar showValue="0">
        <cfvo type="num" val="-25"/>
        <cfvo type="num" val="25"/>
        <color rgb="FF638EC6"/>
      </dataBar>
      <extLst>
        <ext xmlns:x14="http://schemas.microsoft.com/office/spreadsheetml/2009/9/main" uri="{B025F937-C7B1-47D3-B67F-A62EFF666E3E}">
          <x14:id>{C2A5EA3F-0417-44EF-B4A7-E99748215CF5}</x14:id>
        </ext>
      </extLst>
    </cfRule>
  </conditionalFormatting>
  <conditionalFormatting sqref="W63:W64">
    <cfRule type="dataBar" priority="259">
      <dataBar showValue="0">
        <cfvo type="num" val="-25"/>
        <cfvo type="num" val="25"/>
        <color rgb="FF638EC6"/>
      </dataBar>
      <extLst>
        <ext xmlns:x14="http://schemas.microsoft.com/office/spreadsheetml/2009/9/main" uri="{B025F937-C7B1-47D3-B67F-A62EFF666E3E}">
          <x14:id>{6DEC91B1-DC3C-45A2-8F7E-82AD2B36BCC4}</x14:id>
        </ext>
      </extLst>
    </cfRule>
  </conditionalFormatting>
  <conditionalFormatting sqref="W62">
    <cfRule type="dataBar" priority="258">
      <dataBar showValue="0">
        <cfvo type="num" val="-25"/>
        <cfvo type="num" val="25"/>
        <color rgb="FF638EC6"/>
      </dataBar>
      <extLst>
        <ext xmlns:x14="http://schemas.microsoft.com/office/spreadsheetml/2009/9/main" uri="{B025F937-C7B1-47D3-B67F-A62EFF666E3E}">
          <x14:id>{88A86D2D-A8C0-4E5E-865A-996AAA9E777B}</x14:id>
        </ext>
      </extLst>
    </cfRule>
  </conditionalFormatting>
  <conditionalFormatting sqref="W65">
    <cfRule type="dataBar" priority="257">
      <dataBar showValue="0">
        <cfvo type="num" val="-25"/>
        <cfvo type="num" val="25"/>
        <color rgb="FF638EC6"/>
      </dataBar>
      <extLst>
        <ext xmlns:x14="http://schemas.microsoft.com/office/spreadsheetml/2009/9/main" uri="{B025F937-C7B1-47D3-B67F-A62EFF666E3E}">
          <x14:id>{668FF78A-4DCF-4865-9DCB-DD5077E7FC4D}</x14:id>
        </ext>
      </extLst>
    </cfRule>
  </conditionalFormatting>
  <conditionalFormatting sqref="W67:W68">
    <cfRule type="dataBar" priority="256">
      <dataBar showValue="0">
        <cfvo type="num" val="-25"/>
        <cfvo type="num" val="25"/>
        <color rgb="FF638EC6"/>
      </dataBar>
      <extLst>
        <ext xmlns:x14="http://schemas.microsoft.com/office/spreadsheetml/2009/9/main" uri="{B025F937-C7B1-47D3-B67F-A62EFF666E3E}">
          <x14:id>{E6D82A34-9A78-41DC-91D5-0937EE9CC07E}</x14:id>
        </ext>
      </extLst>
    </cfRule>
  </conditionalFormatting>
  <conditionalFormatting sqref="W66">
    <cfRule type="dataBar" priority="255">
      <dataBar showValue="0">
        <cfvo type="num" val="-25"/>
        <cfvo type="num" val="25"/>
        <color rgb="FF638EC6"/>
      </dataBar>
      <extLst>
        <ext xmlns:x14="http://schemas.microsoft.com/office/spreadsheetml/2009/9/main" uri="{B025F937-C7B1-47D3-B67F-A62EFF666E3E}">
          <x14:id>{70AE63AC-58E2-48D4-82E9-E477ED764EBB}</x14:id>
        </ext>
      </extLst>
    </cfRule>
  </conditionalFormatting>
  <conditionalFormatting sqref="W69">
    <cfRule type="dataBar" priority="254">
      <dataBar showValue="0">
        <cfvo type="num" val="-25"/>
        <cfvo type="num" val="25"/>
        <color rgb="FF638EC6"/>
      </dataBar>
      <extLst>
        <ext xmlns:x14="http://schemas.microsoft.com/office/spreadsheetml/2009/9/main" uri="{B025F937-C7B1-47D3-B67F-A62EFF666E3E}">
          <x14:id>{41A7E540-2774-4604-8376-F3B0612FE1F6}</x14:id>
        </ext>
      </extLst>
    </cfRule>
  </conditionalFormatting>
  <conditionalFormatting sqref="W71:W72">
    <cfRule type="dataBar" priority="253">
      <dataBar showValue="0">
        <cfvo type="num" val="-25"/>
        <cfvo type="num" val="25"/>
        <color rgb="FF638EC6"/>
      </dataBar>
      <extLst>
        <ext xmlns:x14="http://schemas.microsoft.com/office/spreadsheetml/2009/9/main" uri="{B025F937-C7B1-47D3-B67F-A62EFF666E3E}">
          <x14:id>{FF26C55C-6A66-4750-A0DA-721A3222EBD1}</x14:id>
        </ext>
      </extLst>
    </cfRule>
  </conditionalFormatting>
  <conditionalFormatting sqref="W70">
    <cfRule type="dataBar" priority="252">
      <dataBar showValue="0">
        <cfvo type="num" val="-25"/>
        <cfvo type="num" val="25"/>
        <color rgb="FF638EC6"/>
      </dataBar>
      <extLst>
        <ext xmlns:x14="http://schemas.microsoft.com/office/spreadsheetml/2009/9/main" uri="{B025F937-C7B1-47D3-B67F-A62EFF666E3E}">
          <x14:id>{06CEEF65-30C7-4C40-823F-5FA188F38E1C}</x14:id>
        </ext>
      </extLst>
    </cfRule>
  </conditionalFormatting>
  <conditionalFormatting sqref="W73">
    <cfRule type="dataBar" priority="251">
      <dataBar showValue="0">
        <cfvo type="num" val="-25"/>
        <cfvo type="num" val="25"/>
        <color rgb="FF638EC6"/>
      </dataBar>
      <extLst>
        <ext xmlns:x14="http://schemas.microsoft.com/office/spreadsheetml/2009/9/main" uri="{B025F937-C7B1-47D3-B67F-A62EFF666E3E}">
          <x14:id>{9884C810-CB25-46F5-9E5F-E805BB4F9810}</x14:id>
        </ext>
      </extLst>
    </cfRule>
  </conditionalFormatting>
  <conditionalFormatting sqref="W75:W76">
    <cfRule type="dataBar" priority="250">
      <dataBar showValue="0">
        <cfvo type="num" val="-25"/>
        <cfvo type="num" val="25"/>
        <color rgb="FF638EC6"/>
      </dataBar>
      <extLst>
        <ext xmlns:x14="http://schemas.microsoft.com/office/spreadsheetml/2009/9/main" uri="{B025F937-C7B1-47D3-B67F-A62EFF666E3E}">
          <x14:id>{C2AC31D1-7D75-4837-BB9E-B60D6F304B23}</x14:id>
        </ext>
      </extLst>
    </cfRule>
  </conditionalFormatting>
  <conditionalFormatting sqref="W74">
    <cfRule type="dataBar" priority="249">
      <dataBar showValue="0">
        <cfvo type="num" val="-25"/>
        <cfvo type="num" val="25"/>
        <color rgb="FF638EC6"/>
      </dataBar>
      <extLst>
        <ext xmlns:x14="http://schemas.microsoft.com/office/spreadsheetml/2009/9/main" uri="{B025F937-C7B1-47D3-B67F-A62EFF666E3E}">
          <x14:id>{976966F4-9520-42ED-8A1A-38477C056F4A}</x14:id>
        </ext>
      </extLst>
    </cfRule>
  </conditionalFormatting>
  <conditionalFormatting sqref="W77">
    <cfRule type="dataBar" priority="248">
      <dataBar showValue="0">
        <cfvo type="num" val="-25"/>
        <cfvo type="num" val="25"/>
        <color rgb="FF638EC6"/>
      </dataBar>
      <extLst>
        <ext xmlns:x14="http://schemas.microsoft.com/office/spreadsheetml/2009/9/main" uri="{B025F937-C7B1-47D3-B67F-A62EFF666E3E}">
          <x14:id>{734FEBD3-1406-4E6A-A9CE-179766931FB0}</x14:id>
        </ext>
      </extLst>
    </cfRule>
  </conditionalFormatting>
  <conditionalFormatting sqref="W79:W80">
    <cfRule type="dataBar" priority="247">
      <dataBar showValue="0">
        <cfvo type="num" val="-25"/>
        <cfvo type="num" val="25"/>
        <color rgb="FF638EC6"/>
      </dataBar>
      <extLst>
        <ext xmlns:x14="http://schemas.microsoft.com/office/spreadsheetml/2009/9/main" uri="{B025F937-C7B1-47D3-B67F-A62EFF666E3E}">
          <x14:id>{92D79B6E-06AC-4C4B-9DEF-66A736870CF5}</x14:id>
        </ext>
      </extLst>
    </cfRule>
  </conditionalFormatting>
  <conditionalFormatting sqref="W78">
    <cfRule type="dataBar" priority="246">
      <dataBar showValue="0">
        <cfvo type="num" val="-25"/>
        <cfvo type="num" val="25"/>
        <color rgb="FF638EC6"/>
      </dataBar>
      <extLst>
        <ext xmlns:x14="http://schemas.microsoft.com/office/spreadsheetml/2009/9/main" uri="{B025F937-C7B1-47D3-B67F-A62EFF666E3E}">
          <x14:id>{270BD5AA-F1F8-4B56-BB1F-6335357C3CF4}</x14:id>
        </ext>
      </extLst>
    </cfRule>
  </conditionalFormatting>
  <conditionalFormatting sqref="W81">
    <cfRule type="dataBar" priority="245">
      <dataBar showValue="0">
        <cfvo type="num" val="-25"/>
        <cfvo type="num" val="25"/>
        <color rgb="FF638EC6"/>
      </dataBar>
      <extLst>
        <ext xmlns:x14="http://schemas.microsoft.com/office/spreadsheetml/2009/9/main" uri="{B025F937-C7B1-47D3-B67F-A62EFF666E3E}">
          <x14:id>{1B3E6277-0BAB-48F9-BC20-04DD760C7609}</x14:id>
        </ext>
      </extLst>
    </cfRule>
  </conditionalFormatting>
  <conditionalFormatting sqref="W83:W84">
    <cfRule type="dataBar" priority="244">
      <dataBar showValue="0">
        <cfvo type="num" val="-25"/>
        <cfvo type="num" val="25"/>
        <color rgb="FF638EC6"/>
      </dataBar>
      <extLst>
        <ext xmlns:x14="http://schemas.microsoft.com/office/spreadsheetml/2009/9/main" uri="{B025F937-C7B1-47D3-B67F-A62EFF666E3E}">
          <x14:id>{E9ED0038-6330-42DD-8A28-A250C914A127}</x14:id>
        </ext>
      </extLst>
    </cfRule>
  </conditionalFormatting>
  <conditionalFormatting sqref="W82">
    <cfRule type="dataBar" priority="243">
      <dataBar showValue="0">
        <cfvo type="num" val="-25"/>
        <cfvo type="num" val="25"/>
        <color rgb="FF638EC6"/>
      </dataBar>
      <extLst>
        <ext xmlns:x14="http://schemas.microsoft.com/office/spreadsheetml/2009/9/main" uri="{B025F937-C7B1-47D3-B67F-A62EFF666E3E}">
          <x14:id>{AAA44372-442F-4E2B-9646-9D152F337B52}</x14:id>
        </ext>
      </extLst>
    </cfRule>
  </conditionalFormatting>
  <conditionalFormatting sqref="W85">
    <cfRule type="dataBar" priority="242">
      <dataBar showValue="0">
        <cfvo type="num" val="-25"/>
        <cfvo type="num" val="25"/>
        <color rgb="FF638EC6"/>
      </dataBar>
      <extLst>
        <ext xmlns:x14="http://schemas.microsoft.com/office/spreadsheetml/2009/9/main" uri="{B025F937-C7B1-47D3-B67F-A62EFF666E3E}">
          <x14:id>{54718594-D543-44C6-89FC-D82CADF1B346}</x14:id>
        </ext>
      </extLst>
    </cfRule>
  </conditionalFormatting>
  <conditionalFormatting sqref="W87:W88">
    <cfRule type="dataBar" priority="241">
      <dataBar showValue="0">
        <cfvo type="num" val="-25"/>
        <cfvo type="num" val="25"/>
        <color rgb="FF638EC6"/>
      </dataBar>
      <extLst>
        <ext xmlns:x14="http://schemas.microsoft.com/office/spreadsheetml/2009/9/main" uri="{B025F937-C7B1-47D3-B67F-A62EFF666E3E}">
          <x14:id>{F4F6DC4C-9FAF-48E7-BFC4-BCA3B1B81D25}</x14:id>
        </ext>
      </extLst>
    </cfRule>
  </conditionalFormatting>
  <conditionalFormatting sqref="W86">
    <cfRule type="dataBar" priority="240">
      <dataBar showValue="0">
        <cfvo type="num" val="-25"/>
        <cfvo type="num" val="25"/>
        <color rgb="FF638EC6"/>
      </dataBar>
      <extLst>
        <ext xmlns:x14="http://schemas.microsoft.com/office/spreadsheetml/2009/9/main" uri="{B025F937-C7B1-47D3-B67F-A62EFF666E3E}">
          <x14:id>{1DB9A54C-9E75-4D11-8D16-C51C1AC31CE4}</x14:id>
        </ext>
      </extLst>
    </cfRule>
  </conditionalFormatting>
  <conditionalFormatting sqref="W89">
    <cfRule type="dataBar" priority="239">
      <dataBar showValue="0">
        <cfvo type="num" val="-25"/>
        <cfvo type="num" val="25"/>
        <color rgb="FF638EC6"/>
      </dataBar>
      <extLst>
        <ext xmlns:x14="http://schemas.microsoft.com/office/spreadsheetml/2009/9/main" uri="{B025F937-C7B1-47D3-B67F-A62EFF666E3E}">
          <x14:id>{B72DF240-7AFE-49EC-A5F1-BF7CE2B3B503}</x14:id>
        </ext>
      </extLst>
    </cfRule>
  </conditionalFormatting>
  <conditionalFormatting sqref="W91:W92">
    <cfRule type="dataBar" priority="238">
      <dataBar showValue="0">
        <cfvo type="num" val="-25"/>
        <cfvo type="num" val="25"/>
        <color rgb="FF638EC6"/>
      </dataBar>
      <extLst>
        <ext xmlns:x14="http://schemas.microsoft.com/office/spreadsheetml/2009/9/main" uri="{B025F937-C7B1-47D3-B67F-A62EFF666E3E}">
          <x14:id>{A23C439A-3D0B-42EA-ACEA-166007B3B8A0}</x14:id>
        </ext>
      </extLst>
    </cfRule>
  </conditionalFormatting>
  <conditionalFormatting sqref="W90">
    <cfRule type="dataBar" priority="237">
      <dataBar showValue="0">
        <cfvo type="num" val="-25"/>
        <cfvo type="num" val="25"/>
        <color rgb="FF638EC6"/>
      </dataBar>
      <extLst>
        <ext xmlns:x14="http://schemas.microsoft.com/office/spreadsheetml/2009/9/main" uri="{B025F937-C7B1-47D3-B67F-A62EFF666E3E}">
          <x14:id>{891D1C58-2E8A-4E53-806B-C34FF4B5264A}</x14:id>
        </ext>
      </extLst>
    </cfRule>
  </conditionalFormatting>
  <conditionalFormatting sqref="W93">
    <cfRule type="dataBar" priority="236">
      <dataBar showValue="0">
        <cfvo type="num" val="-25"/>
        <cfvo type="num" val="25"/>
        <color rgb="FF638EC6"/>
      </dataBar>
      <extLst>
        <ext xmlns:x14="http://schemas.microsoft.com/office/spreadsheetml/2009/9/main" uri="{B025F937-C7B1-47D3-B67F-A62EFF666E3E}">
          <x14:id>{C133E58F-5272-472E-9F4D-2E4905C9829F}</x14:id>
        </ext>
      </extLst>
    </cfRule>
  </conditionalFormatting>
  <conditionalFormatting sqref="W95:W96">
    <cfRule type="dataBar" priority="235">
      <dataBar showValue="0">
        <cfvo type="num" val="-25"/>
        <cfvo type="num" val="25"/>
        <color rgb="FF638EC6"/>
      </dataBar>
      <extLst>
        <ext xmlns:x14="http://schemas.microsoft.com/office/spreadsheetml/2009/9/main" uri="{B025F937-C7B1-47D3-B67F-A62EFF666E3E}">
          <x14:id>{4BAB1580-F54E-4E90-93C3-CD3F45B709B1}</x14:id>
        </ext>
      </extLst>
    </cfRule>
  </conditionalFormatting>
  <conditionalFormatting sqref="W94">
    <cfRule type="dataBar" priority="234">
      <dataBar showValue="0">
        <cfvo type="num" val="-25"/>
        <cfvo type="num" val="25"/>
        <color rgb="FF638EC6"/>
      </dataBar>
      <extLst>
        <ext xmlns:x14="http://schemas.microsoft.com/office/spreadsheetml/2009/9/main" uri="{B025F937-C7B1-47D3-B67F-A62EFF666E3E}">
          <x14:id>{E0601F2B-4269-4F8C-AA4C-50AF26E1EE75}</x14:id>
        </ext>
      </extLst>
    </cfRule>
  </conditionalFormatting>
  <conditionalFormatting sqref="W97">
    <cfRule type="dataBar" priority="233">
      <dataBar showValue="0">
        <cfvo type="num" val="-25"/>
        <cfvo type="num" val="25"/>
        <color rgb="FF638EC6"/>
      </dataBar>
      <extLst>
        <ext xmlns:x14="http://schemas.microsoft.com/office/spreadsheetml/2009/9/main" uri="{B025F937-C7B1-47D3-B67F-A62EFF666E3E}">
          <x14:id>{6175F2AD-54A9-4A91-9310-D9B1F68A34B8}</x14:id>
        </ext>
      </extLst>
    </cfRule>
  </conditionalFormatting>
  <conditionalFormatting sqref="W99:W100">
    <cfRule type="dataBar" priority="232">
      <dataBar showValue="0">
        <cfvo type="num" val="-25"/>
        <cfvo type="num" val="25"/>
        <color rgb="FF638EC6"/>
      </dataBar>
      <extLst>
        <ext xmlns:x14="http://schemas.microsoft.com/office/spreadsheetml/2009/9/main" uri="{B025F937-C7B1-47D3-B67F-A62EFF666E3E}">
          <x14:id>{DEB24DFC-3E25-4B97-880E-0AFDE67C02B6}</x14:id>
        </ext>
      </extLst>
    </cfRule>
  </conditionalFormatting>
  <conditionalFormatting sqref="W98">
    <cfRule type="dataBar" priority="231">
      <dataBar showValue="0">
        <cfvo type="num" val="-25"/>
        <cfvo type="num" val="25"/>
        <color rgb="FF638EC6"/>
      </dataBar>
      <extLst>
        <ext xmlns:x14="http://schemas.microsoft.com/office/spreadsheetml/2009/9/main" uri="{B025F937-C7B1-47D3-B67F-A62EFF666E3E}">
          <x14:id>{543F10A0-04AC-4E65-96D5-BC7715CFDFD0}</x14:id>
        </ext>
      </extLst>
    </cfRule>
  </conditionalFormatting>
  <conditionalFormatting sqref="W101">
    <cfRule type="dataBar" priority="230">
      <dataBar showValue="0">
        <cfvo type="num" val="-25"/>
        <cfvo type="num" val="25"/>
        <color rgb="FF638EC6"/>
      </dataBar>
      <extLst>
        <ext xmlns:x14="http://schemas.microsoft.com/office/spreadsheetml/2009/9/main" uri="{B025F937-C7B1-47D3-B67F-A62EFF666E3E}">
          <x14:id>{07F645B4-4B7B-4C3D-B15F-C63B3AF40298}</x14:id>
        </ext>
      </extLst>
    </cfRule>
  </conditionalFormatting>
  <conditionalFormatting sqref="W103:W104">
    <cfRule type="dataBar" priority="229">
      <dataBar showValue="0">
        <cfvo type="num" val="-25"/>
        <cfvo type="num" val="25"/>
        <color rgb="FF638EC6"/>
      </dataBar>
      <extLst>
        <ext xmlns:x14="http://schemas.microsoft.com/office/spreadsheetml/2009/9/main" uri="{B025F937-C7B1-47D3-B67F-A62EFF666E3E}">
          <x14:id>{5114C785-59FD-4CFD-B247-CA3A90329AC0}</x14:id>
        </ext>
      </extLst>
    </cfRule>
  </conditionalFormatting>
  <conditionalFormatting sqref="W102">
    <cfRule type="dataBar" priority="228">
      <dataBar showValue="0">
        <cfvo type="num" val="-25"/>
        <cfvo type="num" val="25"/>
        <color rgb="FF638EC6"/>
      </dataBar>
      <extLst>
        <ext xmlns:x14="http://schemas.microsoft.com/office/spreadsheetml/2009/9/main" uri="{B025F937-C7B1-47D3-B67F-A62EFF666E3E}">
          <x14:id>{A50E7E37-29CA-45D8-9319-151007A0278E}</x14:id>
        </ext>
      </extLst>
    </cfRule>
  </conditionalFormatting>
  <conditionalFormatting sqref="W105">
    <cfRule type="dataBar" priority="227">
      <dataBar showValue="0">
        <cfvo type="num" val="-25"/>
        <cfvo type="num" val="25"/>
        <color rgb="FF638EC6"/>
      </dataBar>
      <extLst>
        <ext xmlns:x14="http://schemas.microsoft.com/office/spreadsheetml/2009/9/main" uri="{B025F937-C7B1-47D3-B67F-A62EFF666E3E}">
          <x14:id>{946F4435-F34D-4452-8133-4926F9F679AD}</x14:id>
        </ext>
      </extLst>
    </cfRule>
  </conditionalFormatting>
  <conditionalFormatting sqref="W107:W108">
    <cfRule type="dataBar" priority="226">
      <dataBar showValue="0">
        <cfvo type="num" val="-25"/>
        <cfvo type="num" val="25"/>
        <color rgb="FF638EC6"/>
      </dataBar>
      <extLst>
        <ext xmlns:x14="http://schemas.microsoft.com/office/spreadsheetml/2009/9/main" uri="{B025F937-C7B1-47D3-B67F-A62EFF666E3E}">
          <x14:id>{441532CC-A018-4CC9-8A44-5CFD68D27511}</x14:id>
        </ext>
      </extLst>
    </cfRule>
  </conditionalFormatting>
  <conditionalFormatting sqref="W106">
    <cfRule type="dataBar" priority="225">
      <dataBar showValue="0">
        <cfvo type="num" val="-25"/>
        <cfvo type="num" val="25"/>
        <color rgb="FF638EC6"/>
      </dataBar>
      <extLst>
        <ext xmlns:x14="http://schemas.microsoft.com/office/spreadsheetml/2009/9/main" uri="{B025F937-C7B1-47D3-B67F-A62EFF666E3E}">
          <x14:id>{C0623FFB-770C-463A-B588-CD3599B9F89D}</x14:id>
        </ext>
      </extLst>
    </cfRule>
  </conditionalFormatting>
  <conditionalFormatting sqref="W109">
    <cfRule type="dataBar" priority="224">
      <dataBar showValue="0">
        <cfvo type="num" val="-25"/>
        <cfvo type="num" val="25"/>
        <color rgb="FF638EC6"/>
      </dataBar>
      <extLst>
        <ext xmlns:x14="http://schemas.microsoft.com/office/spreadsheetml/2009/9/main" uri="{B025F937-C7B1-47D3-B67F-A62EFF666E3E}">
          <x14:id>{787D8F77-3B2A-45B2-910F-5B5D0B9D3B87}</x14:id>
        </ext>
      </extLst>
    </cfRule>
  </conditionalFormatting>
  <conditionalFormatting sqref="W111:W112">
    <cfRule type="dataBar" priority="223">
      <dataBar showValue="0">
        <cfvo type="num" val="-25"/>
        <cfvo type="num" val="25"/>
        <color rgb="FF638EC6"/>
      </dataBar>
      <extLst>
        <ext xmlns:x14="http://schemas.microsoft.com/office/spreadsheetml/2009/9/main" uri="{B025F937-C7B1-47D3-B67F-A62EFF666E3E}">
          <x14:id>{CF969410-A50B-4CA0-8997-3F4EFA5F19B6}</x14:id>
        </ext>
      </extLst>
    </cfRule>
  </conditionalFormatting>
  <conditionalFormatting sqref="W110">
    <cfRule type="dataBar" priority="222">
      <dataBar showValue="0">
        <cfvo type="num" val="-25"/>
        <cfvo type="num" val="25"/>
        <color rgb="FF638EC6"/>
      </dataBar>
      <extLst>
        <ext xmlns:x14="http://schemas.microsoft.com/office/spreadsheetml/2009/9/main" uri="{B025F937-C7B1-47D3-B67F-A62EFF666E3E}">
          <x14:id>{E322C977-6CD6-459A-93C9-4211CEADEB7C}</x14:id>
        </ext>
      </extLst>
    </cfRule>
  </conditionalFormatting>
  <conditionalFormatting sqref="W113">
    <cfRule type="dataBar" priority="221">
      <dataBar showValue="0">
        <cfvo type="num" val="-25"/>
        <cfvo type="num" val="25"/>
        <color rgb="FF638EC6"/>
      </dataBar>
      <extLst>
        <ext xmlns:x14="http://schemas.microsoft.com/office/spreadsheetml/2009/9/main" uri="{B025F937-C7B1-47D3-B67F-A62EFF666E3E}">
          <x14:id>{0F9B5B61-9DCA-40D4-81C9-F1C73DDF9499}</x14:id>
        </ext>
      </extLst>
    </cfRule>
  </conditionalFormatting>
  <conditionalFormatting sqref="W115:W116">
    <cfRule type="dataBar" priority="220">
      <dataBar showValue="0">
        <cfvo type="num" val="-25"/>
        <cfvo type="num" val="25"/>
        <color rgb="FF638EC6"/>
      </dataBar>
      <extLst>
        <ext xmlns:x14="http://schemas.microsoft.com/office/spreadsheetml/2009/9/main" uri="{B025F937-C7B1-47D3-B67F-A62EFF666E3E}">
          <x14:id>{190C180C-B73F-4B8C-849B-C5DFFFC5051D}</x14:id>
        </ext>
      </extLst>
    </cfRule>
  </conditionalFormatting>
  <conditionalFormatting sqref="W114">
    <cfRule type="dataBar" priority="219">
      <dataBar showValue="0">
        <cfvo type="num" val="-25"/>
        <cfvo type="num" val="25"/>
        <color rgb="FF638EC6"/>
      </dataBar>
      <extLst>
        <ext xmlns:x14="http://schemas.microsoft.com/office/spreadsheetml/2009/9/main" uri="{B025F937-C7B1-47D3-B67F-A62EFF666E3E}">
          <x14:id>{77CB3C91-2081-4CFD-B795-569BFA945485}</x14:id>
        </ext>
      </extLst>
    </cfRule>
  </conditionalFormatting>
  <conditionalFormatting sqref="W117">
    <cfRule type="dataBar" priority="218">
      <dataBar showValue="0">
        <cfvo type="num" val="-25"/>
        <cfvo type="num" val="25"/>
        <color rgb="FF638EC6"/>
      </dataBar>
      <extLst>
        <ext xmlns:x14="http://schemas.microsoft.com/office/spreadsheetml/2009/9/main" uri="{B025F937-C7B1-47D3-B67F-A62EFF666E3E}">
          <x14:id>{F1BD8954-AD25-454D-B632-CCC6F76FE86E}</x14:id>
        </ext>
      </extLst>
    </cfRule>
  </conditionalFormatting>
  <conditionalFormatting sqref="W119:W120">
    <cfRule type="dataBar" priority="217">
      <dataBar showValue="0">
        <cfvo type="num" val="-25"/>
        <cfvo type="num" val="25"/>
        <color rgb="FF638EC6"/>
      </dataBar>
      <extLst>
        <ext xmlns:x14="http://schemas.microsoft.com/office/spreadsheetml/2009/9/main" uri="{B025F937-C7B1-47D3-B67F-A62EFF666E3E}">
          <x14:id>{641101CA-8B3C-4B0B-BE29-3541B890D796}</x14:id>
        </ext>
      </extLst>
    </cfRule>
  </conditionalFormatting>
  <conditionalFormatting sqref="W118">
    <cfRule type="dataBar" priority="216">
      <dataBar showValue="0">
        <cfvo type="num" val="-25"/>
        <cfvo type="num" val="25"/>
        <color rgb="FF638EC6"/>
      </dataBar>
      <extLst>
        <ext xmlns:x14="http://schemas.microsoft.com/office/spreadsheetml/2009/9/main" uri="{B025F937-C7B1-47D3-B67F-A62EFF666E3E}">
          <x14:id>{19447BDE-54E6-4DA8-AAD7-0E51089AA113}</x14:id>
        </ext>
      </extLst>
    </cfRule>
  </conditionalFormatting>
  <conditionalFormatting sqref="W121">
    <cfRule type="dataBar" priority="215">
      <dataBar showValue="0">
        <cfvo type="num" val="-25"/>
        <cfvo type="num" val="25"/>
        <color rgb="FF638EC6"/>
      </dataBar>
      <extLst>
        <ext xmlns:x14="http://schemas.microsoft.com/office/spreadsheetml/2009/9/main" uri="{B025F937-C7B1-47D3-B67F-A62EFF666E3E}">
          <x14:id>{699A9AE1-0C13-4D89-8CB9-E3AA86DCB6CF}</x14:id>
        </ext>
      </extLst>
    </cfRule>
  </conditionalFormatting>
  <conditionalFormatting sqref="W123:W124">
    <cfRule type="dataBar" priority="214">
      <dataBar showValue="0">
        <cfvo type="num" val="-25"/>
        <cfvo type="num" val="25"/>
        <color rgb="FF638EC6"/>
      </dataBar>
      <extLst>
        <ext xmlns:x14="http://schemas.microsoft.com/office/spreadsheetml/2009/9/main" uri="{B025F937-C7B1-47D3-B67F-A62EFF666E3E}">
          <x14:id>{EF6C6415-8689-4BCA-84C9-9492A2C1E1DA}</x14:id>
        </ext>
      </extLst>
    </cfRule>
  </conditionalFormatting>
  <conditionalFormatting sqref="W122">
    <cfRule type="dataBar" priority="213">
      <dataBar showValue="0">
        <cfvo type="num" val="-25"/>
        <cfvo type="num" val="25"/>
        <color rgb="FF638EC6"/>
      </dataBar>
      <extLst>
        <ext xmlns:x14="http://schemas.microsoft.com/office/spreadsheetml/2009/9/main" uri="{B025F937-C7B1-47D3-B67F-A62EFF666E3E}">
          <x14:id>{8CB33CEA-8367-4338-AFEA-AB45FCF021F9}</x14:id>
        </ext>
      </extLst>
    </cfRule>
  </conditionalFormatting>
  <conditionalFormatting sqref="W125">
    <cfRule type="dataBar" priority="212">
      <dataBar showValue="0">
        <cfvo type="num" val="-25"/>
        <cfvo type="num" val="25"/>
        <color rgb="FF638EC6"/>
      </dataBar>
      <extLst>
        <ext xmlns:x14="http://schemas.microsoft.com/office/spreadsheetml/2009/9/main" uri="{B025F937-C7B1-47D3-B67F-A62EFF666E3E}">
          <x14:id>{3B607418-CBFA-4E08-B7E9-B0530597F5EC}</x14:id>
        </ext>
      </extLst>
    </cfRule>
  </conditionalFormatting>
  <conditionalFormatting sqref="W127:W128">
    <cfRule type="dataBar" priority="211">
      <dataBar showValue="0">
        <cfvo type="num" val="-25"/>
        <cfvo type="num" val="25"/>
        <color rgb="FF638EC6"/>
      </dataBar>
      <extLst>
        <ext xmlns:x14="http://schemas.microsoft.com/office/spreadsheetml/2009/9/main" uri="{B025F937-C7B1-47D3-B67F-A62EFF666E3E}">
          <x14:id>{A59C897D-BA5C-4255-AE4D-14E2651BC677}</x14:id>
        </ext>
      </extLst>
    </cfRule>
  </conditionalFormatting>
  <conditionalFormatting sqref="W126">
    <cfRule type="dataBar" priority="210">
      <dataBar showValue="0">
        <cfvo type="num" val="-25"/>
        <cfvo type="num" val="25"/>
        <color rgb="FF638EC6"/>
      </dataBar>
      <extLst>
        <ext xmlns:x14="http://schemas.microsoft.com/office/spreadsheetml/2009/9/main" uri="{B025F937-C7B1-47D3-B67F-A62EFF666E3E}">
          <x14:id>{2934F9CC-3CA4-404A-9E6B-6E44665A443E}</x14:id>
        </ext>
      </extLst>
    </cfRule>
  </conditionalFormatting>
  <conditionalFormatting sqref="W129">
    <cfRule type="dataBar" priority="209">
      <dataBar showValue="0">
        <cfvo type="num" val="-25"/>
        <cfvo type="num" val="25"/>
        <color rgb="FF638EC6"/>
      </dataBar>
      <extLst>
        <ext xmlns:x14="http://schemas.microsoft.com/office/spreadsheetml/2009/9/main" uri="{B025F937-C7B1-47D3-B67F-A62EFF666E3E}">
          <x14:id>{B432FC13-58B1-4DD4-9965-F3AB89E81216}</x14:id>
        </ext>
      </extLst>
    </cfRule>
  </conditionalFormatting>
  <conditionalFormatting sqref="W131:W132">
    <cfRule type="dataBar" priority="208">
      <dataBar showValue="0">
        <cfvo type="num" val="-25"/>
        <cfvo type="num" val="25"/>
        <color rgb="FF638EC6"/>
      </dataBar>
      <extLst>
        <ext xmlns:x14="http://schemas.microsoft.com/office/spreadsheetml/2009/9/main" uri="{B025F937-C7B1-47D3-B67F-A62EFF666E3E}">
          <x14:id>{C3B50198-5936-46DD-941A-AAD8D1DCEF07}</x14:id>
        </ext>
      </extLst>
    </cfRule>
  </conditionalFormatting>
  <conditionalFormatting sqref="W130">
    <cfRule type="dataBar" priority="207">
      <dataBar showValue="0">
        <cfvo type="num" val="-25"/>
        <cfvo type="num" val="25"/>
        <color rgb="FF638EC6"/>
      </dataBar>
      <extLst>
        <ext xmlns:x14="http://schemas.microsoft.com/office/spreadsheetml/2009/9/main" uri="{B025F937-C7B1-47D3-B67F-A62EFF666E3E}">
          <x14:id>{5F5F09E2-4499-4E48-82FF-7D49240B7BFC}</x14:id>
        </ext>
      </extLst>
    </cfRule>
  </conditionalFormatting>
  <conditionalFormatting sqref="W133">
    <cfRule type="dataBar" priority="206">
      <dataBar showValue="0">
        <cfvo type="num" val="-25"/>
        <cfvo type="num" val="25"/>
        <color rgb="FF638EC6"/>
      </dataBar>
      <extLst>
        <ext xmlns:x14="http://schemas.microsoft.com/office/spreadsheetml/2009/9/main" uri="{B025F937-C7B1-47D3-B67F-A62EFF666E3E}">
          <x14:id>{7C270AF7-ADF8-401E-8DF7-8797231A6AC1}</x14:id>
        </ext>
      </extLst>
    </cfRule>
  </conditionalFormatting>
  <conditionalFormatting sqref="W135:W136">
    <cfRule type="dataBar" priority="205">
      <dataBar showValue="0">
        <cfvo type="num" val="-25"/>
        <cfvo type="num" val="25"/>
        <color rgb="FF638EC6"/>
      </dataBar>
      <extLst>
        <ext xmlns:x14="http://schemas.microsoft.com/office/spreadsheetml/2009/9/main" uri="{B025F937-C7B1-47D3-B67F-A62EFF666E3E}">
          <x14:id>{FC8F61FA-F9C9-4D0B-8086-B9F0C4A7C477}</x14:id>
        </ext>
      </extLst>
    </cfRule>
  </conditionalFormatting>
  <conditionalFormatting sqref="W134">
    <cfRule type="dataBar" priority="204">
      <dataBar showValue="0">
        <cfvo type="num" val="-25"/>
        <cfvo type="num" val="25"/>
        <color rgb="FF638EC6"/>
      </dataBar>
      <extLst>
        <ext xmlns:x14="http://schemas.microsoft.com/office/spreadsheetml/2009/9/main" uri="{B025F937-C7B1-47D3-B67F-A62EFF666E3E}">
          <x14:id>{7A70DF2E-DAC5-43EA-9E00-AEB2DF4027E9}</x14:id>
        </ext>
      </extLst>
    </cfRule>
  </conditionalFormatting>
  <conditionalFormatting sqref="W137">
    <cfRule type="dataBar" priority="203">
      <dataBar showValue="0">
        <cfvo type="num" val="-25"/>
        <cfvo type="num" val="25"/>
        <color rgb="FF638EC6"/>
      </dataBar>
      <extLst>
        <ext xmlns:x14="http://schemas.microsoft.com/office/spreadsheetml/2009/9/main" uri="{B025F937-C7B1-47D3-B67F-A62EFF666E3E}">
          <x14:id>{56266285-A14F-4CE8-BA90-939D5FD45357}</x14:id>
        </ext>
      </extLst>
    </cfRule>
  </conditionalFormatting>
  <conditionalFormatting sqref="W139:W140">
    <cfRule type="dataBar" priority="202">
      <dataBar showValue="0">
        <cfvo type="num" val="-25"/>
        <cfvo type="num" val="25"/>
        <color rgb="FF638EC6"/>
      </dataBar>
      <extLst>
        <ext xmlns:x14="http://schemas.microsoft.com/office/spreadsheetml/2009/9/main" uri="{B025F937-C7B1-47D3-B67F-A62EFF666E3E}">
          <x14:id>{11856D2C-E493-481F-991B-A97C3032ACE0}</x14:id>
        </ext>
      </extLst>
    </cfRule>
  </conditionalFormatting>
  <conditionalFormatting sqref="W138">
    <cfRule type="dataBar" priority="201">
      <dataBar showValue="0">
        <cfvo type="num" val="-25"/>
        <cfvo type="num" val="25"/>
        <color rgb="FF638EC6"/>
      </dataBar>
      <extLst>
        <ext xmlns:x14="http://schemas.microsoft.com/office/spreadsheetml/2009/9/main" uri="{B025F937-C7B1-47D3-B67F-A62EFF666E3E}">
          <x14:id>{537059C0-8030-4FA4-9E26-6D637ACB7728}</x14:id>
        </ext>
      </extLst>
    </cfRule>
  </conditionalFormatting>
  <conditionalFormatting sqref="W141">
    <cfRule type="dataBar" priority="200">
      <dataBar showValue="0">
        <cfvo type="num" val="-25"/>
        <cfvo type="num" val="25"/>
        <color rgb="FF638EC6"/>
      </dataBar>
      <extLst>
        <ext xmlns:x14="http://schemas.microsoft.com/office/spreadsheetml/2009/9/main" uri="{B025F937-C7B1-47D3-B67F-A62EFF666E3E}">
          <x14:id>{108CF9D6-B1E3-4604-8345-62BDD2906078}</x14:id>
        </ext>
      </extLst>
    </cfRule>
  </conditionalFormatting>
  <conditionalFormatting sqref="W143:W144">
    <cfRule type="dataBar" priority="199">
      <dataBar showValue="0">
        <cfvo type="num" val="-25"/>
        <cfvo type="num" val="25"/>
        <color rgb="FF638EC6"/>
      </dataBar>
      <extLst>
        <ext xmlns:x14="http://schemas.microsoft.com/office/spreadsheetml/2009/9/main" uri="{B025F937-C7B1-47D3-B67F-A62EFF666E3E}">
          <x14:id>{F9778524-8780-4AC6-88A0-96D13439B71C}</x14:id>
        </ext>
      </extLst>
    </cfRule>
  </conditionalFormatting>
  <conditionalFormatting sqref="W142">
    <cfRule type="dataBar" priority="198">
      <dataBar showValue="0">
        <cfvo type="num" val="-25"/>
        <cfvo type="num" val="25"/>
        <color rgb="FF638EC6"/>
      </dataBar>
      <extLst>
        <ext xmlns:x14="http://schemas.microsoft.com/office/spreadsheetml/2009/9/main" uri="{B025F937-C7B1-47D3-B67F-A62EFF666E3E}">
          <x14:id>{A3FC6B58-6080-4933-A8ED-EA52FD738463}</x14:id>
        </ext>
      </extLst>
    </cfRule>
  </conditionalFormatting>
  <conditionalFormatting sqref="W145">
    <cfRule type="dataBar" priority="197">
      <dataBar showValue="0">
        <cfvo type="num" val="-25"/>
        <cfvo type="num" val="25"/>
        <color rgb="FF638EC6"/>
      </dataBar>
      <extLst>
        <ext xmlns:x14="http://schemas.microsoft.com/office/spreadsheetml/2009/9/main" uri="{B025F937-C7B1-47D3-B67F-A62EFF666E3E}">
          <x14:id>{1D1C261D-3FC0-4D47-861A-AFFB4E006140}</x14:id>
        </ext>
      </extLst>
    </cfRule>
  </conditionalFormatting>
  <conditionalFormatting sqref="W147:W148">
    <cfRule type="dataBar" priority="196">
      <dataBar showValue="0">
        <cfvo type="num" val="-25"/>
        <cfvo type="num" val="25"/>
        <color rgb="FF638EC6"/>
      </dataBar>
      <extLst>
        <ext xmlns:x14="http://schemas.microsoft.com/office/spreadsheetml/2009/9/main" uri="{B025F937-C7B1-47D3-B67F-A62EFF666E3E}">
          <x14:id>{3956B775-3111-48D2-8D68-C400802ADE5C}</x14:id>
        </ext>
      </extLst>
    </cfRule>
  </conditionalFormatting>
  <conditionalFormatting sqref="W146">
    <cfRule type="dataBar" priority="195">
      <dataBar showValue="0">
        <cfvo type="num" val="-25"/>
        <cfvo type="num" val="25"/>
        <color rgb="FF638EC6"/>
      </dataBar>
      <extLst>
        <ext xmlns:x14="http://schemas.microsoft.com/office/spreadsheetml/2009/9/main" uri="{B025F937-C7B1-47D3-B67F-A62EFF666E3E}">
          <x14:id>{F79BC634-694F-48DE-AE7A-36B4F158BA4C}</x14:id>
        </ext>
      </extLst>
    </cfRule>
  </conditionalFormatting>
  <conditionalFormatting sqref="W149">
    <cfRule type="dataBar" priority="194">
      <dataBar showValue="0">
        <cfvo type="num" val="-25"/>
        <cfvo type="num" val="25"/>
        <color rgb="FF638EC6"/>
      </dataBar>
      <extLst>
        <ext xmlns:x14="http://schemas.microsoft.com/office/spreadsheetml/2009/9/main" uri="{B025F937-C7B1-47D3-B67F-A62EFF666E3E}">
          <x14:id>{E6C2F61D-DA11-4FD0-809D-68C977803E1D}</x14:id>
        </ext>
      </extLst>
    </cfRule>
  </conditionalFormatting>
  <conditionalFormatting sqref="W151:W152">
    <cfRule type="dataBar" priority="193">
      <dataBar showValue="0">
        <cfvo type="num" val="-25"/>
        <cfvo type="num" val="25"/>
        <color rgb="FF638EC6"/>
      </dataBar>
      <extLst>
        <ext xmlns:x14="http://schemas.microsoft.com/office/spreadsheetml/2009/9/main" uri="{B025F937-C7B1-47D3-B67F-A62EFF666E3E}">
          <x14:id>{0E5441D6-6C25-490E-AFA1-239C32F94FFC}</x14:id>
        </ext>
      </extLst>
    </cfRule>
  </conditionalFormatting>
  <conditionalFormatting sqref="W150">
    <cfRule type="dataBar" priority="192">
      <dataBar showValue="0">
        <cfvo type="num" val="-25"/>
        <cfvo type="num" val="25"/>
        <color rgb="FF638EC6"/>
      </dataBar>
      <extLst>
        <ext xmlns:x14="http://schemas.microsoft.com/office/spreadsheetml/2009/9/main" uri="{B025F937-C7B1-47D3-B67F-A62EFF666E3E}">
          <x14:id>{299C6864-7E77-49DD-870D-EA5545A3CB59}</x14:id>
        </ext>
      </extLst>
    </cfRule>
  </conditionalFormatting>
  <conditionalFormatting sqref="W153">
    <cfRule type="dataBar" priority="191">
      <dataBar showValue="0">
        <cfvo type="num" val="-25"/>
        <cfvo type="num" val="25"/>
        <color rgb="FF638EC6"/>
      </dataBar>
      <extLst>
        <ext xmlns:x14="http://schemas.microsoft.com/office/spreadsheetml/2009/9/main" uri="{B025F937-C7B1-47D3-B67F-A62EFF666E3E}">
          <x14:id>{55E4218A-B972-4B93-A161-7786AC136CCF}</x14:id>
        </ext>
      </extLst>
    </cfRule>
  </conditionalFormatting>
  <conditionalFormatting sqref="W155:W156">
    <cfRule type="dataBar" priority="190">
      <dataBar showValue="0">
        <cfvo type="num" val="-25"/>
        <cfvo type="num" val="25"/>
        <color rgb="FF638EC6"/>
      </dataBar>
      <extLst>
        <ext xmlns:x14="http://schemas.microsoft.com/office/spreadsheetml/2009/9/main" uri="{B025F937-C7B1-47D3-B67F-A62EFF666E3E}">
          <x14:id>{F896AA0B-1CF2-4E9C-857F-145F01D6779D}</x14:id>
        </ext>
      </extLst>
    </cfRule>
  </conditionalFormatting>
  <conditionalFormatting sqref="W154">
    <cfRule type="dataBar" priority="189">
      <dataBar showValue="0">
        <cfvo type="num" val="-25"/>
        <cfvo type="num" val="25"/>
        <color rgb="FF638EC6"/>
      </dataBar>
      <extLst>
        <ext xmlns:x14="http://schemas.microsoft.com/office/spreadsheetml/2009/9/main" uri="{B025F937-C7B1-47D3-B67F-A62EFF666E3E}">
          <x14:id>{32F45C7F-D418-4F20-A9D0-78A6AFDBE2E4}</x14:id>
        </ext>
      </extLst>
    </cfRule>
  </conditionalFormatting>
  <conditionalFormatting sqref="W157">
    <cfRule type="dataBar" priority="188">
      <dataBar showValue="0">
        <cfvo type="num" val="-25"/>
        <cfvo type="num" val="25"/>
        <color rgb="FF638EC6"/>
      </dataBar>
      <extLst>
        <ext xmlns:x14="http://schemas.microsoft.com/office/spreadsheetml/2009/9/main" uri="{B025F937-C7B1-47D3-B67F-A62EFF666E3E}">
          <x14:id>{1863524E-51B9-4191-846A-25D9CC2BC439}</x14:id>
        </ext>
      </extLst>
    </cfRule>
  </conditionalFormatting>
  <conditionalFormatting sqref="W159:W160">
    <cfRule type="dataBar" priority="187">
      <dataBar showValue="0">
        <cfvo type="num" val="-25"/>
        <cfvo type="num" val="25"/>
        <color rgb="FF638EC6"/>
      </dataBar>
      <extLst>
        <ext xmlns:x14="http://schemas.microsoft.com/office/spreadsheetml/2009/9/main" uri="{B025F937-C7B1-47D3-B67F-A62EFF666E3E}">
          <x14:id>{EB7AB92E-C6C7-4CC9-9962-896933E24EB0}</x14:id>
        </ext>
      </extLst>
    </cfRule>
  </conditionalFormatting>
  <conditionalFormatting sqref="W158">
    <cfRule type="dataBar" priority="186">
      <dataBar showValue="0">
        <cfvo type="num" val="-25"/>
        <cfvo type="num" val="25"/>
        <color rgb="FF638EC6"/>
      </dataBar>
      <extLst>
        <ext xmlns:x14="http://schemas.microsoft.com/office/spreadsheetml/2009/9/main" uri="{B025F937-C7B1-47D3-B67F-A62EFF666E3E}">
          <x14:id>{48D790CF-AF78-4974-9175-66D6BA54D343}</x14:id>
        </ext>
      </extLst>
    </cfRule>
  </conditionalFormatting>
  <conditionalFormatting sqref="W161">
    <cfRule type="dataBar" priority="185">
      <dataBar showValue="0">
        <cfvo type="num" val="-25"/>
        <cfvo type="num" val="25"/>
        <color rgb="FF638EC6"/>
      </dataBar>
      <extLst>
        <ext xmlns:x14="http://schemas.microsoft.com/office/spreadsheetml/2009/9/main" uri="{B025F937-C7B1-47D3-B67F-A62EFF666E3E}">
          <x14:id>{772A1CDA-F220-4737-A680-EF098681A1BA}</x14:id>
        </ext>
      </extLst>
    </cfRule>
  </conditionalFormatting>
  <conditionalFormatting sqref="W163:W164">
    <cfRule type="dataBar" priority="184">
      <dataBar showValue="0">
        <cfvo type="num" val="-25"/>
        <cfvo type="num" val="25"/>
        <color rgb="FF638EC6"/>
      </dataBar>
      <extLst>
        <ext xmlns:x14="http://schemas.microsoft.com/office/spreadsheetml/2009/9/main" uri="{B025F937-C7B1-47D3-B67F-A62EFF666E3E}">
          <x14:id>{F4322BF1-5CF1-48CB-B77A-A1E39A617C8F}</x14:id>
        </ext>
      </extLst>
    </cfRule>
  </conditionalFormatting>
  <conditionalFormatting sqref="W162">
    <cfRule type="dataBar" priority="183">
      <dataBar showValue="0">
        <cfvo type="num" val="-25"/>
        <cfvo type="num" val="25"/>
        <color rgb="FF638EC6"/>
      </dataBar>
      <extLst>
        <ext xmlns:x14="http://schemas.microsoft.com/office/spreadsheetml/2009/9/main" uri="{B025F937-C7B1-47D3-B67F-A62EFF666E3E}">
          <x14:id>{3F30B928-5790-4E2D-A918-77866A5C5B4C}</x14:id>
        </ext>
      </extLst>
    </cfRule>
  </conditionalFormatting>
  <conditionalFormatting sqref="W165">
    <cfRule type="dataBar" priority="182">
      <dataBar showValue="0">
        <cfvo type="num" val="-25"/>
        <cfvo type="num" val="25"/>
        <color rgb="FF638EC6"/>
      </dataBar>
      <extLst>
        <ext xmlns:x14="http://schemas.microsoft.com/office/spreadsheetml/2009/9/main" uri="{B025F937-C7B1-47D3-B67F-A62EFF666E3E}">
          <x14:id>{CC15186C-A91E-4DE5-93F3-D2DCF56D5207}</x14:id>
        </ext>
      </extLst>
    </cfRule>
  </conditionalFormatting>
  <conditionalFormatting sqref="W167:W168">
    <cfRule type="dataBar" priority="181">
      <dataBar showValue="0">
        <cfvo type="num" val="-25"/>
        <cfvo type="num" val="25"/>
        <color rgb="FF638EC6"/>
      </dataBar>
      <extLst>
        <ext xmlns:x14="http://schemas.microsoft.com/office/spreadsheetml/2009/9/main" uri="{B025F937-C7B1-47D3-B67F-A62EFF666E3E}">
          <x14:id>{70191AF3-FEB7-441B-8767-76A2FCC68532}</x14:id>
        </ext>
      </extLst>
    </cfRule>
  </conditionalFormatting>
  <conditionalFormatting sqref="W166">
    <cfRule type="dataBar" priority="180">
      <dataBar showValue="0">
        <cfvo type="num" val="-25"/>
        <cfvo type="num" val="25"/>
        <color rgb="FF638EC6"/>
      </dataBar>
      <extLst>
        <ext xmlns:x14="http://schemas.microsoft.com/office/spreadsheetml/2009/9/main" uri="{B025F937-C7B1-47D3-B67F-A62EFF666E3E}">
          <x14:id>{3FCAED5C-FAC1-4DE7-A4A6-9AE516D4B91F}</x14:id>
        </ext>
      </extLst>
    </cfRule>
  </conditionalFormatting>
  <conditionalFormatting sqref="W169">
    <cfRule type="dataBar" priority="179">
      <dataBar showValue="0">
        <cfvo type="num" val="-25"/>
        <cfvo type="num" val="25"/>
        <color rgb="FF638EC6"/>
      </dataBar>
      <extLst>
        <ext xmlns:x14="http://schemas.microsoft.com/office/spreadsheetml/2009/9/main" uri="{B025F937-C7B1-47D3-B67F-A62EFF666E3E}">
          <x14:id>{34F974CA-5D19-4FA3-A389-C1E1A2B3A33A}</x14:id>
        </ext>
      </extLst>
    </cfRule>
  </conditionalFormatting>
  <conditionalFormatting sqref="W171:W172">
    <cfRule type="dataBar" priority="178">
      <dataBar showValue="0">
        <cfvo type="num" val="-25"/>
        <cfvo type="num" val="25"/>
        <color rgb="FF638EC6"/>
      </dataBar>
      <extLst>
        <ext xmlns:x14="http://schemas.microsoft.com/office/spreadsheetml/2009/9/main" uri="{B025F937-C7B1-47D3-B67F-A62EFF666E3E}">
          <x14:id>{309046F5-E337-46C1-9945-F350C554504D}</x14:id>
        </ext>
      </extLst>
    </cfRule>
  </conditionalFormatting>
  <conditionalFormatting sqref="W170">
    <cfRule type="dataBar" priority="177">
      <dataBar showValue="0">
        <cfvo type="num" val="-25"/>
        <cfvo type="num" val="25"/>
        <color rgb="FF638EC6"/>
      </dataBar>
      <extLst>
        <ext xmlns:x14="http://schemas.microsoft.com/office/spreadsheetml/2009/9/main" uri="{B025F937-C7B1-47D3-B67F-A62EFF666E3E}">
          <x14:id>{37DA6DDD-B35F-4742-A3F3-3E68B1735939}</x14:id>
        </ext>
      </extLst>
    </cfRule>
  </conditionalFormatting>
  <conditionalFormatting sqref="W173">
    <cfRule type="dataBar" priority="176">
      <dataBar showValue="0">
        <cfvo type="num" val="-25"/>
        <cfvo type="num" val="25"/>
        <color rgb="FF638EC6"/>
      </dataBar>
      <extLst>
        <ext xmlns:x14="http://schemas.microsoft.com/office/spreadsheetml/2009/9/main" uri="{B025F937-C7B1-47D3-B67F-A62EFF666E3E}">
          <x14:id>{4B4DF100-FB0F-4763-870C-4E7D73E59E34}</x14:id>
        </ext>
      </extLst>
    </cfRule>
  </conditionalFormatting>
  <conditionalFormatting sqref="W175:W176">
    <cfRule type="dataBar" priority="175">
      <dataBar showValue="0">
        <cfvo type="num" val="-25"/>
        <cfvo type="num" val="25"/>
        <color rgb="FF638EC6"/>
      </dataBar>
      <extLst>
        <ext xmlns:x14="http://schemas.microsoft.com/office/spreadsheetml/2009/9/main" uri="{B025F937-C7B1-47D3-B67F-A62EFF666E3E}">
          <x14:id>{75999087-A3C8-46B3-B66E-944E83F3CA7A}</x14:id>
        </ext>
      </extLst>
    </cfRule>
  </conditionalFormatting>
  <conditionalFormatting sqref="W174">
    <cfRule type="dataBar" priority="174">
      <dataBar showValue="0">
        <cfvo type="num" val="-25"/>
        <cfvo type="num" val="25"/>
        <color rgb="FF638EC6"/>
      </dataBar>
      <extLst>
        <ext xmlns:x14="http://schemas.microsoft.com/office/spreadsheetml/2009/9/main" uri="{B025F937-C7B1-47D3-B67F-A62EFF666E3E}">
          <x14:id>{CB8DBD91-80B2-45B8-992C-A2182DB2024E}</x14:id>
        </ext>
      </extLst>
    </cfRule>
  </conditionalFormatting>
  <conditionalFormatting sqref="W177">
    <cfRule type="dataBar" priority="173">
      <dataBar showValue="0">
        <cfvo type="num" val="-25"/>
        <cfvo type="num" val="25"/>
        <color rgb="FF638EC6"/>
      </dataBar>
      <extLst>
        <ext xmlns:x14="http://schemas.microsoft.com/office/spreadsheetml/2009/9/main" uri="{B025F937-C7B1-47D3-B67F-A62EFF666E3E}">
          <x14:id>{F612063D-7AD1-415B-BDE6-280B91CF8F63}</x14:id>
        </ext>
      </extLst>
    </cfRule>
  </conditionalFormatting>
  <conditionalFormatting sqref="W179:W180">
    <cfRule type="dataBar" priority="172">
      <dataBar showValue="0">
        <cfvo type="num" val="-25"/>
        <cfvo type="num" val="25"/>
        <color rgb="FF638EC6"/>
      </dataBar>
      <extLst>
        <ext xmlns:x14="http://schemas.microsoft.com/office/spreadsheetml/2009/9/main" uri="{B025F937-C7B1-47D3-B67F-A62EFF666E3E}">
          <x14:id>{B5E79B34-7236-4E3A-BE1D-31C8D9E740C0}</x14:id>
        </ext>
      </extLst>
    </cfRule>
  </conditionalFormatting>
  <conditionalFormatting sqref="W178">
    <cfRule type="dataBar" priority="171">
      <dataBar showValue="0">
        <cfvo type="num" val="-25"/>
        <cfvo type="num" val="25"/>
        <color rgb="FF638EC6"/>
      </dataBar>
      <extLst>
        <ext xmlns:x14="http://schemas.microsoft.com/office/spreadsheetml/2009/9/main" uri="{B025F937-C7B1-47D3-B67F-A62EFF666E3E}">
          <x14:id>{94339434-F899-4EE4-A20E-A8F0B4CAFAE9}</x14:id>
        </ext>
      </extLst>
    </cfRule>
  </conditionalFormatting>
  <conditionalFormatting sqref="W181">
    <cfRule type="dataBar" priority="170">
      <dataBar showValue="0">
        <cfvo type="num" val="-25"/>
        <cfvo type="num" val="25"/>
        <color rgb="FF638EC6"/>
      </dataBar>
      <extLst>
        <ext xmlns:x14="http://schemas.microsoft.com/office/spreadsheetml/2009/9/main" uri="{B025F937-C7B1-47D3-B67F-A62EFF666E3E}">
          <x14:id>{C359A2CB-442E-467B-AAC5-561A3EA7E638}</x14:id>
        </ext>
      </extLst>
    </cfRule>
  </conditionalFormatting>
  <conditionalFormatting sqref="W183:W184">
    <cfRule type="dataBar" priority="169">
      <dataBar showValue="0">
        <cfvo type="num" val="-25"/>
        <cfvo type="num" val="25"/>
        <color rgb="FF638EC6"/>
      </dataBar>
      <extLst>
        <ext xmlns:x14="http://schemas.microsoft.com/office/spreadsheetml/2009/9/main" uri="{B025F937-C7B1-47D3-B67F-A62EFF666E3E}">
          <x14:id>{634BE0E6-9CBB-4630-88E1-C0CC124A2AD2}</x14:id>
        </ext>
      </extLst>
    </cfRule>
  </conditionalFormatting>
  <conditionalFormatting sqref="W182">
    <cfRule type="dataBar" priority="168">
      <dataBar showValue="0">
        <cfvo type="num" val="-25"/>
        <cfvo type="num" val="25"/>
        <color rgb="FF638EC6"/>
      </dataBar>
      <extLst>
        <ext xmlns:x14="http://schemas.microsoft.com/office/spreadsheetml/2009/9/main" uri="{B025F937-C7B1-47D3-B67F-A62EFF666E3E}">
          <x14:id>{3773BBDF-F983-4769-B1B1-3D996CC4A1D0}</x14:id>
        </ext>
      </extLst>
    </cfRule>
  </conditionalFormatting>
  <conditionalFormatting sqref="W185">
    <cfRule type="dataBar" priority="167">
      <dataBar showValue="0">
        <cfvo type="num" val="-25"/>
        <cfvo type="num" val="25"/>
        <color rgb="FF638EC6"/>
      </dataBar>
      <extLst>
        <ext xmlns:x14="http://schemas.microsoft.com/office/spreadsheetml/2009/9/main" uri="{B025F937-C7B1-47D3-B67F-A62EFF666E3E}">
          <x14:id>{60E370CD-81B3-438C-A9BB-40F7AE6D0059}</x14:id>
        </ext>
      </extLst>
    </cfRule>
  </conditionalFormatting>
  <conditionalFormatting sqref="W187:W188">
    <cfRule type="dataBar" priority="166">
      <dataBar showValue="0">
        <cfvo type="num" val="-25"/>
        <cfvo type="num" val="25"/>
        <color rgb="FF638EC6"/>
      </dataBar>
      <extLst>
        <ext xmlns:x14="http://schemas.microsoft.com/office/spreadsheetml/2009/9/main" uri="{B025F937-C7B1-47D3-B67F-A62EFF666E3E}">
          <x14:id>{5970B96A-1673-41F0-8C57-4504ADB19D3B}</x14:id>
        </ext>
      </extLst>
    </cfRule>
  </conditionalFormatting>
  <conditionalFormatting sqref="W186">
    <cfRule type="dataBar" priority="165">
      <dataBar showValue="0">
        <cfvo type="num" val="-25"/>
        <cfvo type="num" val="25"/>
        <color rgb="FF638EC6"/>
      </dataBar>
      <extLst>
        <ext xmlns:x14="http://schemas.microsoft.com/office/spreadsheetml/2009/9/main" uri="{B025F937-C7B1-47D3-B67F-A62EFF666E3E}">
          <x14:id>{2B5897A0-CA65-4DF3-A280-9618C954F25A}</x14:id>
        </ext>
      </extLst>
    </cfRule>
  </conditionalFormatting>
  <conditionalFormatting sqref="W189">
    <cfRule type="dataBar" priority="164">
      <dataBar showValue="0">
        <cfvo type="num" val="-25"/>
        <cfvo type="num" val="25"/>
        <color rgb="FF638EC6"/>
      </dataBar>
      <extLst>
        <ext xmlns:x14="http://schemas.microsoft.com/office/spreadsheetml/2009/9/main" uri="{B025F937-C7B1-47D3-B67F-A62EFF666E3E}">
          <x14:id>{EBC7912D-2447-41CF-864F-1FB3F8C9E152}</x14:id>
        </ext>
      </extLst>
    </cfRule>
  </conditionalFormatting>
  <conditionalFormatting sqref="W191:W192">
    <cfRule type="dataBar" priority="163">
      <dataBar showValue="0">
        <cfvo type="num" val="-25"/>
        <cfvo type="num" val="25"/>
        <color rgb="FF638EC6"/>
      </dataBar>
      <extLst>
        <ext xmlns:x14="http://schemas.microsoft.com/office/spreadsheetml/2009/9/main" uri="{B025F937-C7B1-47D3-B67F-A62EFF666E3E}">
          <x14:id>{5E06FEFE-7D7C-4065-AA84-162B75CA93EE}</x14:id>
        </ext>
      </extLst>
    </cfRule>
  </conditionalFormatting>
  <conditionalFormatting sqref="W190">
    <cfRule type="dataBar" priority="162">
      <dataBar showValue="0">
        <cfvo type="num" val="-25"/>
        <cfvo type="num" val="25"/>
        <color rgb="FF638EC6"/>
      </dataBar>
      <extLst>
        <ext xmlns:x14="http://schemas.microsoft.com/office/spreadsheetml/2009/9/main" uri="{B025F937-C7B1-47D3-B67F-A62EFF666E3E}">
          <x14:id>{FE4AEA4D-ED05-463F-A600-8A71CF989E68}</x14:id>
        </ext>
      </extLst>
    </cfRule>
  </conditionalFormatting>
  <conditionalFormatting sqref="W193">
    <cfRule type="dataBar" priority="161">
      <dataBar showValue="0">
        <cfvo type="num" val="-25"/>
        <cfvo type="num" val="25"/>
        <color rgb="FF638EC6"/>
      </dataBar>
      <extLst>
        <ext xmlns:x14="http://schemas.microsoft.com/office/spreadsheetml/2009/9/main" uri="{B025F937-C7B1-47D3-B67F-A62EFF666E3E}">
          <x14:id>{1EFA8917-3671-4BD2-BFB6-9B926F810A81}</x14:id>
        </ext>
      </extLst>
    </cfRule>
  </conditionalFormatting>
  <conditionalFormatting sqref="W195:W196">
    <cfRule type="dataBar" priority="160">
      <dataBar showValue="0">
        <cfvo type="num" val="-25"/>
        <cfvo type="num" val="25"/>
        <color rgb="FF638EC6"/>
      </dataBar>
      <extLst>
        <ext xmlns:x14="http://schemas.microsoft.com/office/spreadsheetml/2009/9/main" uri="{B025F937-C7B1-47D3-B67F-A62EFF666E3E}">
          <x14:id>{88D73CB9-8B8C-492E-A3D2-9439F5740E39}</x14:id>
        </ext>
      </extLst>
    </cfRule>
  </conditionalFormatting>
  <conditionalFormatting sqref="W194">
    <cfRule type="dataBar" priority="159">
      <dataBar showValue="0">
        <cfvo type="num" val="-25"/>
        <cfvo type="num" val="25"/>
        <color rgb="FF638EC6"/>
      </dataBar>
      <extLst>
        <ext xmlns:x14="http://schemas.microsoft.com/office/spreadsheetml/2009/9/main" uri="{B025F937-C7B1-47D3-B67F-A62EFF666E3E}">
          <x14:id>{B4252CC7-7D41-4EBB-B80A-605DCD0665B3}</x14:id>
        </ext>
      </extLst>
    </cfRule>
  </conditionalFormatting>
  <conditionalFormatting sqref="W197">
    <cfRule type="dataBar" priority="158">
      <dataBar showValue="0">
        <cfvo type="num" val="-25"/>
        <cfvo type="num" val="25"/>
        <color rgb="FF638EC6"/>
      </dataBar>
      <extLst>
        <ext xmlns:x14="http://schemas.microsoft.com/office/spreadsheetml/2009/9/main" uri="{B025F937-C7B1-47D3-B67F-A62EFF666E3E}">
          <x14:id>{05F79F28-C651-4802-A971-EDEC25CEC355}</x14:id>
        </ext>
      </extLst>
    </cfRule>
  </conditionalFormatting>
  <conditionalFormatting sqref="W199:W200">
    <cfRule type="dataBar" priority="157">
      <dataBar showValue="0">
        <cfvo type="num" val="-25"/>
        <cfvo type="num" val="25"/>
        <color rgb="FF638EC6"/>
      </dataBar>
      <extLst>
        <ext xmlns:x14="http://schemas.microsoft.com/office/spreadsheetml/2009/9/main" uri="{B025F937-C7B1-47D3-B67F-A62EFF666E3E}">
          <x14:id>{8436A54F-2D4B-44B0-87EB-2505E3604529}</x14:id>
        </ext>
      </extLst>
    </cfRule>
  </conditionalFormatting>
  <conditionalFormatting sqref="W198">
    <cfRule type="dataBar" priority="156">
      <dataBar showValue="0">
        <cfvo type="num" val="-25"/>
        <cfvo type="num" val="25"/>
        <color rgb="FF638EC6"/>
      </dataBar>
      <extLst>
        <ext xmlns:x14="http://schemas.microsoft.com/office/spreadsheetml/2009/9/main" uri="{B025F937-C7B1-47D3-B67F-A62EFF666E3E}">
          <x14:id>{90D97714-90A3-4CAE-99A8-B9CECB773228}</x14:id>
        </ext>
      </extLst>
    </cfRule>
  </conditionalFormatting>
  <conditionalFormatting sqref="W201">
    <cfRule type="dataBar" priority="155">
      <dataBar showValue="0">
        <cfvo type="num" val="-25"/>
        <cfvo type="num" val="25"/>
        <color rgb="FF638EC6"/>
      </dataBar>
      <extLst>
        <ext xmlns:x14="http://schemas.microsoft.com/office/spreadsheetml/2009/9/main" uri="{B025F937-C7B1-47D3-B67F-A62EFF666E3E}">
          <x14:id>{2330D303-D796-430C-BF42-BFD9ABD67FB5}</x14:id>
        </ext>
      </extLst>
    </cfRule>
  </conditionalFormatting>
  <conditionalFormatting sqref="W203:W204">
    <cfRule type="dataBar" priority="154">
      <dataBar showValue="0">
        <cfvo type="num" val="-25"/>
        <cfvo type="num" val="25"/>
        <color rgb="FF638EC6"/>
      </dataBar>
      <extLst>
        <ext xmlns:x14="http://schemas.microsoft.com/office/spreadsheetml/2009/9/main" uri="{B025F937-C7B1-47D3-B67F-A62EFF666E3E}">
          <x14:id>{EC9B2DB4-90AB-4FF6-8715-92CD3AD3BE72}</x14:id>
        </ext>
      </extLst>
    </cfRule>
  </conditionalFormatting>
  <conditionalFormatting sqref="W202">
    <cfRule type="dataBar" priority="153">
      <dataBar showValue="0">
        <cfvo type="num" val="-25"/>
        <cfvo type="num" val="25"/>
        <color rgb="FF638EC6"/>
      </dataBar>
      <extLst>
        <ext xmlns:x14="http://schemas.microsoft.com/office/spreadsheetml/2009/9/main" uri="{B025F937-C7B1-47D3-B67F-A62EFF666E3E}">
          <x14:id>{D2C585CE-0EA9-40D7-AB11-662E36E39AA0}</x14:id>
        </ext>
      </extLst>
    </cfRule>
  </conditionalFormatting>
  <conditionalFormatting sqref="W205">
    <cfRule type="dataBar" priority="152">
      <dataBar showValue="0">
        <cfvo type="num" val="-25"/>
        <cfvo type="num" val="25"/>
        <color rgb="FF638EC6"/>
      </dataBar>
      <extLst>
        <ext xmlns:x14="http://schemas.microsoft.com/office/spreadsheetml/2009/9/main" uri="{B025F937-C7B1-47D3-B67F-A62EFF666E3E}">
          <x14:id>{8019D525-DA01-4C3E-AC6B-4ED2F692D187}</x14:id>
        </ext>
      </extLst>
    </cfRule>
  </conditionalFormatting>
  <conditionalFormatting sqref="W207:W208">
    <cfRule type="dataBar" priority="151">
      <dataBar showValue="0">
        <cfvo type="num" val="-25"/>
        <cfvo type="num" val="25"/>
        <color rgb="FF638EC6"/>
      </dataBar>
      <extLst>
        <ext xmlns:x14="http://schemas.microsoft.com/office/spreadsheetml/2009/9/main" uri="{B025F937-C7B1-47D3-B67F-A62EFF666E3E}">
          <x14:id>{D5D81A8A-9636-40D1-A264-E9B8BD3DA40D}</x14:id>
        </ext>
      </extLst>
    </cfRule>
  </conditionalFormatting>
  <conditionalFormatting sqref="W206">
    <cfRule type="dataBar" priority="150">
      <dataBar showValue="0">
        <cfvo type="num" val="-25"/>
        <cfvo type="num" val="25"/>
        <color rgb="FF638EC6"/>
      </dataBar>
      <extLst>
        <ext xmlns:x14="http://schemas.microsoft.com/office/spreadsheetml/2009/9/main" uri="{B025F937-C7B1-47D3-B67F-A62EFF666E3E}">
          <x14:id>{3F73E681-1340-4669-9F4D-1BCD047E503E}</x14:id>
        </ext>
      </extLst>
    </cfRule>
  </conditionalFormatting>
  <conditionalFormatting sqref="W209">
    <cfRule type="dataBar" priority="149">
      <dataBar showValue="0">
        <cfvo type="num" val="-25"/>
        <cfvo type="num" val="25"/>
        <color rgb="FF638EC6"/>
      </dataBar>
      <extLst>
        <ext xmlns:x14="http://schemas.microsoft.com/office/spreadsheetml/2009/9/main" uri="{B025F937-C7B1-47D3-B67F-A62EFF666E3E}">
          <x14:id>{892A56B1-0CF4-4E82-BC35-16FF3EEF8266}</x14:id>
        </ext>
      </extLst>
    </cfRule>
  </conditionalFormatting>
  <conditionalFormatting sqref="W211:W212">
    <cfRule type="dataBar" priority="148">
      <dataBar showValue="0">
        <cfvo type="num" val="-25"/>
        <cfvo type="num" val="25"/>
        <color rgb="FF638EC6"/>
      </dataBar>
      <extLst>
        <ext xmlns:x14="http://schemas.microsoft.com/office/spreadsheetml/2009/9/main" uri="{B025F937-C7B1-47D3-B67F-A62EFF666E3E}">
          <x14:id>{09866D6C-52A3-4F55-9969-D4ED62330A4D}</x14:id>
        </ext>
      </extLst>
    </cfRule>
  </conditionalFormatting>
  <conditionalFormatting sqref="W210">
    <cfRule type="dataBar" priority="147">
      <dataBar showValue="0">
        <cfvo type="num" val="-25"/>
        <cfvo type="num" val="25"/>
        <color rgb="FF638EC6"/>
      </dataBar>
      <extLst>
        <ext xmlns:x14="http://schemas.microsoft.com/office/spreadsheetml/2009/9/main" uri="{B025F937-C7B1-47D3-B67F-A62EFF666E3E}">
          <x14:id>{F17D7106-FD74-4EF4-9A55-8B027D79558F}</x14:id>
        </ext>
      </extLst>
    </cfRule>
  </conditionalFormatting>
  <conditionalFormatting sqref="W213">
    <cfRule type="dataBar" priority="146">
      <dataBar showValue="0">
        <cfvo type="num" val="-25"/>
        <cfvo type="num" val="25"/>
        <color rgb="FF638EC6"/>
      </dataBar>
      <extLst>
        <ext xmlns:x14="http://schemas.microsoft.com/office/spreadsheetml/2009/9/main" uri="{B025F937-C7B1-47D3-B67F-A62EFF666E3E}">
          <x14:id>{9DCE81F4-A0C1-4C1F-BBE4-32B212C1B445}</x14:id>
        </ext>
      </extLst>
    </cfRule>
  </conditionalFormatting>
  <conditionalFormatting sqref="W215:W216">
    <cfRule type="dataBar" priority="145">
      <dataBar showValue="0">
        <cfvo type="num" val="-25"/>
        <cfvo type="num" val="25"/>
        <color rgb="FF638EC6"/>
      </dataBar>
      <extLst>
        <ext xmlns:x14="http://schemas.microsoft.com/office/spreadsheetml/2009/9/main" uri="{B025F937-C7B1-47D3-B67F-A62EFF666E3E}">
          <x14:id>{B63A38E1-EF21-4C33-94A7-7029BC919A1B}</x14:id>
        </ext>
      </extLst>
    </cfRule>
  </conditionalFormatting>
  <conditionalFormatting sqref="W214">
    <cfRule type="dataBar" priority="144">
      <dataBar showValue="0">
        <cfvo type="num" val="-25"/>
        <cfvo type="num" val="25"/>
        <color rgb="FF638EC6"/>
      </dataBar>
      <extLst>
        <ext xmlns:x14="http://schemas.microsoft.com/office/spreadsheetml/2009/9/main" uri="{B025F937-C7B1-47D3-B67F-A62EFF666E3E}">
          <x14:id>{9F02A4FA-2D67-49AE-B25B-F0B046727857}</x14:id>
        </ext>
      </extLst>
    </cfRule>
  </conditionalFormatting>
  <conditionalFormatting sqref="W217">
    <cfRule type="dataBar" priority="143">
      <dataBar showValue="0">
        <cfvo type="num" val="-25"/>
        <cfvo type="num" val="25"/>
        <color rgb="FF638EC6"/>
      </dataBar>
      <extLst>
        <ext xmlns:x14="http://schemas.microsoft.com/office/spreadsheetml/2009/9/main" uri="{B025F937-C7B1-47D3-B67F-A62EFF666E3E}">
          <x14:id>{D0C2F8BD-BBA5-4F5A-8997-9F58E02E3155}</x14:id>
        </ext>
      </extLst>
    </cfRule>
  </conditionalFormatting>
  <conditionalFormatting sqref="W219:W220">
    <cfRule type="dataBar" priority="142">
      <dataBar showValue="0">
        <cfvo type="num" val="-25"/>
        <cfvo type="num" val="25"/>
        <color rgb="FF638EC6"/>
      </dataBar>
      <extLst>
        <ext xmlns:x14="http://schemas.microsoft.com/office/spreadsheetml/2009/9/main" uri="{B025F937-C7B1-47D3-B67F-A62EFF666E3E}">
          <x14:id>{904EA9B7-3074-4A3D-924D-32FC142010E6}</x14:id>
        </ext>
      </extLst>
    </cfRule>
  </conditionalFormatting>
  <conditionalFormatting sqref="W218">
    <cfRule type="dataBar" priority="141">
      <dataBar showValue="0">
        <cfvo type="num" val="-25"/>
        <cfvo type="num" val="25"/>
        <color rgb="FF638EC6"/>
      </dataBar>
      <extLst>
        <ext xmlns:x14="http://schemas.microsoft.com/office/spreadsheetml/2009/9/main" uri="{B025F937-C7B1-47D3-B67F-A62EFF666E3E}">
          <x14:id>{F6461629-17BE-4057-8CCD-779C5697E79B}</x14:id>
        </ext>
      </extLst>
    </cfRule>
  </conditionalFormatting>
  <conditionalFormatting sqref="W221">
    <cfRule type="dataBar" priority="140">
      <dataBar showValue="0">
        <cfvo type="num" val="-25"/>
        <cfvo type="num" val="25"/>
        <color rgb="FF638EC6"/>
      </dataBar>
      <extLst>
        <ext xmlns:x14="http://schemas.microsoft.com/office/spreadsheetml/2009/9/main" uri="{B025F937-C7B1-47D3-B67F-A62EFF666E3E}">
          <x14:id>{E51EC5D5-0712-40B4-B84D-E3F6BD10A479}</x14:id>
        </ext>
      </extLst>
    </cfRule>
  </conditionalFormatting>
  <conditionalFormatting sqref="W223:W224">
    <cfRule type="dataBar" priority="139">
      <dataBar showValue="0">
        <cfvo type="num" val="-25"/>
        <cfvo type="num" val="25"/>
        <color rgb="FF638EC6"/>
      </dataBar>
      <extLst>
        <ext xmlns:x14="http://schemas.microsoft.com/office/spreadsheetml/2009/9/main" uri="{B025F937-C7B1-47D3-B67F-A62EFF666E3E}">
          <x14:id>{93BBB266-4204-462E-8D0C-956628EE146D}</x14:id>
        </ext>
      </extLst>
    </cfRule>
  </conditionalFormatting>
  <conditionalFormatting sqref="W222">
    <cfRule type="dataBar" priority="138">
      <dataBar showValue="0">
        <cfvo type="num" val="-25"/>
        <cfvo type="num" val="25"/>
        <color rgb="FF638EC6"/>
      </dataBar>
      <extLst>
        <ext xmlns:x14="http://schemas.microsoft.com/office/spreadsheetml/2009/9/main" uri="{B025F937-C7B1-47D3-B67F-A62EFF666E3E}">
          <x14:id>{1F0770A4-0731-42D3-A469-1F24F15A31EC}</x14:id>
        </ext>
      </extLst>
    </cfRule>
  </conditionalFormatting>
  <conditionalFormatting sqref="W225">
    <cfRule type="dataBar" priority="137">
      <dataBar showValue="0">
        <cfvo type="num" val="-25"/>
        <cfvo type="num" val="25"/>
        <color rgb="FF638EC6"/>
      </dataBar>
      <extLst>
        <ext xmlns:x14="http://schemas.microsoft.com/office/spreadsheetml/2009/9/main" uri="{B025F937-C7B1-47D3-B67F-A62EFF666E3E}">
          <x14:id>{B72CCAB2-F3F8-4C81-B9BC-9708024BBB42}</x14:id>
        </ext>
      </extLst>
    </cfRule>
  </conditionalFormatting>
  <conditionalFormatting sqref="W227:W228">
    <cfRule type="dataBar" priority="136">
      <dataBar showValue="0">
        <cfvo type="num" val="-25"/>
        <cfvo type="num" val="25"/>
        <color rgb="FF638EC6"/>
      </dataBar>
      <extLst>
        <ext xmlns:x14="http://schemas.microsoft.com/office/spreadsheetml/2009/9/main" uri="{B025F937-C7B1-47D3-B67F-A62EFF666E3E}">
          <x14:id>{27A3933B-13B8-4276-8763-32C53D106864}</x14:id>
        </ext>
      </extLst>
    </cfRule>
  </conditionalFormatting>
  <conditionalFormatting sqref="W226">
    <cfRule type="dataBar" priority="135">
      <dataBar showValue="0">
        <cfvo type="num" val="-25"/>
        <cfvo type="num" val="25"/>
        <color rgb="FF638EC6"/>
      </dataBar>
      <extLst>
        <ext xmlns:x14="http://schemas.microsoft.com/office/spreadsheetml/2009/9/main" uri="{B025F937-C7B1-47D3-B67F-A62EFF666E3E}">
          <x14:id>{44C7305E-9281-4564-A4DA-CE3A8DFA81C1}</x14:id>
        </ext>
      </extLst>
    </cfRule>
  </conditionalFormatting>
  <conditionalFormatting sqref="W229">
    <cfRule type="dataBar" priority="134">
      <dataBar showValue="0">
        <cfvo type="num" val="-25"/>
        <cfvo type="num" val="25"/>
        <color rgb="FF638EC6"/>
      </dataBar>
      <extLst>
        <ext xmlns:x14="http://schemas.microsoft.com/office/spreadsheetml/2009/9/main" uri="{B025F937-C7B1-47D3-B67F-A62EFF666E3E}">
          <x14:id>{05D63EA4-89B0-4E79-A1F5-C8E3ECC4B8EA}</x14:id>
        </ext>
      </extLst>
    </cfRule>
  </conditionalFormatting>
  <conditionalFormatting sqref="W231:W232">
    <cfRule type="dataBar" priority="133">
      <dataBar showValue="0">
        <cfvo type="num" val="-25"/>
        <cfvo type="num" val="25"/>
        <color rgb="FF638EC6"/>
      </dataBar>
      <extLst>
        <ext xmlns:x14="http://schemas.microsoft.com/office/spreadsheetml/2009/9/main" uri="{B025F937-C7B1-47D3-B67F-A62EFF666E3E}">
          <x14:id>{4FCB4B58-A377-4BDE-982C-1AFC3C4F8E76}</x14:id>
        </ext>
      </extLst>
    </cfRule>
  </conditionalFormatting>
  <conditionalFormatting sqref="W230">
    <cfRule type="dataBar" priority="132">
      <dataBar showValue="0">
        <cfvo type="num" val="-25"/>
        <cfvo type="num" val="25"/>
        <color rgb="FF638EC6"/>
      </dataBar>
      <extLst>
        <ext xmlns:x14="http://schemas.microsoft.com/office/spreadsheetml/2009/9/main" uri="{B025F937-C7B1-47D3-B67F-A62EFF666E3E}">
          <x14:id>{E59BBCE6-8346-4E21-98E2-C044FF8479D4}</x14:id>
        </ext>
      </extLst>
    </cfRule>
  </conditionalFormatting>
  <conditionalFormatting sqref="W233">
    <cfRule type="dataBar" priority="131">
      <dataBar showValue="0">
        <cfvo type="num" val="-25"/>
        <cfvo type="num" val="25"/>
        <color rgb="FF638EC6"/>
      </dataBar>
      <extLst>
        <ext xmlns:x14="http://schemas.microsoft.com/office/spreadsheetml/2009/9/main" uri="{B025F937-C7B1-47D3-B67F-A62EFF666E3E}">
          <x14:id>{73990E4A-E41F-4B85-A50B-EC2FAA86388A}</x14:id>
        </ext>
      </extLst>
    </cfRule>
  </conditionalFormatting>
  <conditionalFormatting sqref="W235:W236">
    <cfRule type="dataBar" priority="130">
      <dataBar showValue="0">
        <cfvo type="num" val="-25"/>
        <cfvo type="num" val="25"/>
        <color rgb="FF638EC6"/>
      </dataBar>
      <extLst>
        <ext xmlns:x14="http://schemas.microsoft.com/office/spreadsheetml/2009/9/main" uri="{B025F937-C7B1-47D3-B67F-A62EFF666E3E}">
          <x14:id>{C0E54270-2225-4C62-A628-FC06F834FD5C}</x14:id>
        </ext>
      </extLst>
    </cfRule>
  </conditionalFormatting>
  <conditionalFormatting sqref="W234">
    <cfRule type="dataBar" priority="129">
      <dataBar showValue="0">
        <cfvo type="num" val="-25"/>
        <cfvo type="num" val="25"/>
        <color rgb="FF638EC6"/>
      </dataBar>
      <extLst>
        <ext xmlns:x14="http://schemas.microsoft.com/office/spreadsheetml/2009/9/main" uri="{B025F937-C7B1-47D3-B67F-A62EFF666E3E}">
          <x14:id>{6B4F661F-43B0-4377-9D0E-F54176AC0342}</x14:id>
        </ext>
      </extLst>
    </cfRule>
  </conditionalFormatting>
  <conditionalFormatting sqref="W237">
    <cfRule type="dataBar" priority="128">
      <dataBar showValue="0">
        <cfvo type="num" val="-25"/>
        <cfvo type="num" val="25"/>
        <color rgb="FF638EC6"/>
      </dataBar>
      <extLst>
        <ext xmlns:x14="http://schemas.microsoft.com/office/spreadsheetml/2009/9/main" uri="{B025F937-C7B1-47D3-B67F-A62EFF666E3E}">
          <x14:id>{00F510BF-EBFF-4C84-BA50-AE43982779FB}</x14:id>
        </ext>
      </extLst>
    </cfRule>
  </conditionalFormatting>
  <conditionalFormatting sqref="W239:W240">
    <cfRule type="dataBar" priority="127">
      <dataBar showValue="0">
        <cfvo type="num" val="-25"/>
        <cfvo type="num" val="25"/>
        <color rgb="FF638EC6"/>
      </dataBar>
      <extLst>
        <ext xmlns:x14="http://schemas.microsoft.com/office/spreadsheetml/2009/9/main" uri="{B025F937-C7B1-47D3-B67F-A62EFF666E3E}">
          <x14:id>{145E3B93-62DB-4FA5-9777-CA439E93E20C}</x14:id>
        </ext>
      </extLst>
    </cfRule>
  </conditionalFormatting>
  <conditionalFormatting sqref="W238">
    <cfRule type="dataBar" priority="126">
      <dataBar showValue="0">
        <cfvo type="num" val="-25"/>
        <cfvo type="num" val="25"/>
        <color rgb="FF638EC6"/>
      </dataBar>
      <extLst>
        <ext xmlns:x14="http://schemas.microsoft.com/office/spreadsheetml/2009/9/main" uri="{B025F937-C7B1-47D3-B67F-A62EFF666E3E}">
          <x14:id>{A8BEC99D-0339-48F1-B364-C2DE5720EB97}</x14:id>
        </ext>
      </extLst>
    </cfRule>
  </conditionalFormatting>
  <conditionalFormatting sqref="W241">
    <cfRule type="dataBar" priority="125">
      <dataBar showValue="0">
        <cfvo type="num" val="-25"/>
        <cfvo type="num" val="25"/>
        <color rgb="FF638EC6"/>
      </dataBar>
      <extLst>
        <ext xmlns:x14="http://schemas.microsoft.com/office/spreadsheetml/2009/9/main" uri="{B025F937-C7B1-47D3-B67F-A62EFF666E3E}">
          <x14:id>{0EDF3111-C68B-44C9-8037-B4E85CDCBEB9}</x14:id>
        </ext>
      </extLst>
    </cfRule>
  </conditionalFormatting>
  <conditionalFormatting sqref="W243:W244">
    <cfRule type="dataBar" priority="124">
      <dataBar showValue="0">
        <cfvo type="num" val="-25"/>
        <cfvo type="num" val="25"/>
        <color rgb="FF638EC6"/>
      </dataBar>
      <extLst>
        <ext xmlns:x14="http://schemas.microsoft.com/office/spreadsheetml/2009/9/main" uri="{B025F937-C7B1-47D3-B67F-A62EFF666E3E}">
          <x14:id>{9B84E2CE-E274-4B7D-8BCB-D3711B6A0478}</x14:id>
        </ext>
      </extLst>
    </cfRule>
  </conditionalFormatting>
  <conditionalFormatting sqref="W242">
    <cfRule type="dataBar" priority="123">
      <dataBar showValue="0">
        <cfvo type="num" val="-25"/>
        <cfvo type="num" val="25"/>
        <color rgb="FF638EC6"/>
      </dataBar>
      <extLst>
        <ext xmlns:x14="http://schemas.microsoft.com/office/spreadsheetml/2009/9/main" uri="{B025F937-C7B1-47D3-B67F-A62EFF666E3E}">
          <x14:id>{E8F43196-419C-41D2-BF82-83BD27D55400}</x14:id>
        </ext>
      </extLst>
    </cfRule>
  </conditionalFormatting>
  <conditionalFormatting sqref="W245">
    <cfRule type="dataBar" priority="122">
      <dataBar showValue="0">
        <cfvo type="num" val="-25"/>
        <cfvo type="num" val="25"/>
        <color rgb="FF638EC6"/>
      </dataBar>
      <extLst>
        <ext xmlns:x14="http://schemas.microsoft.com/office/spreadsheetml/2009/9/main" uri="{B025F937-C7B1-47D3-B67F-A62EFF666E3E}">
          <x14:id>{475739D0-3DDA-4EC9-803F-DF988A402729}</x14:id>
        </ext>
      </extLst>
    </cfRule>
  </conditionalFormatting>
  <conditionalFormatting sqref="W247:W248">
    <cfRule type="dataBar" priority="121">
      <dataBar showValue="0">
        <cfvo type="num" val="-25"/>
        <cfvo type="num" val="25"/>
        <color rgb="FF638EC6"/>
      </dataBar>
      <extLst>
        <ext xmlns:x14="http://schemas.microsoft.com/office/spreadsheetml/2009/9/main" uri="{B025F937-C7B1-47D3-B67F-A62EFF666E3E}">
          <x14:id>{3D538524-AD02-4445-BE1A-6464F886F924}</x14:id>
        </ext>
      </extLst>
    </cfRule>
  </conditionalFormatting>
  <conditionalFormatting sqref="W246">
    <cfRule type="dataBar" priority="120">
      <dataBar showValue="0">
        <cfvo type="num" val="-25"/>
        <cfvo type="num" val="25"/>
        <color rgb="FF638EC6"/>
      </dataBar>
      <extLst>
        <ext xmlns:x14="http://schemas.microsoft.com/office/spreadsheetml/2009/9/main" uri="{B025F937-C7B1-47D3-B67F-A62EFF666E3E}">
          <x14:id>{B50C39A0-B75E-489E-8B30-15429ADF13A1}</x14:id>
        </ext>
      </extLst>
    </cfRule>
  </conditionalFormatting>
  <conditionalFormatting sqref="W249">
    <cfRule type="dataBar" priority="119">
      <dataBar showValue="0">
        <cfvo type="num" val="-25"/>
        <cfvo type="num" val="25"/>
        <color rgb="FF638EC6"/>
      </dataBar>
      <extLst>
        <ext xmlns:x14="http://schemas.microsoft.com/office/spreadsheetml/2009/9/main" uri="{B025F937-C7B1-47D3-B67F-A62EFF666E3E}">
          <x14:id>{97707F02-77D9-48EB-A4D1-113BD3725C2B}</x14:id>
        </ext>
      </extLst>
    </cfRule>
  </conditionalFormatting>
  <conditionalFormatting sqref="W251:W252">
    <cfRule type="dataBar" priority="118">
      <dataBar showValue="0">
        <cfvo type="num" val="-25"/>
        <cfvo type="num" val="25"/>
        <color rgb="FF638EC6"/>
      </dataBar>
      <extLst>
        <ext xmlns:x14="http://schemas.microsoft.com/office/spreadsheetml/2009/9/main" uri="{B025F937-C7B1-47D3-B67F-A62EFF666E3E}">
          <x14:id>{E6FC12E0-4784-46C5-9742-E7C7CF90715E}</x14:id>
        </ext>
      </extLst>
    </cfRule>
  </conditionalFormatting>
  <conditionalFormatting sqref="W250">
    <cfRule type="dataBar" priority="117">
      <dataBar showValue="0">
        <cfvo type="num" val="-25"/>
        <cfvo type="num" val="25"/>
        <color rgb="FF638EC6"/>
      </dataBar>
      <extLst>
        <ext xmlns:x14="http://schemas.microsoft.com/office/spreadsheetml/2009/9/main" uri="{B025F937-C7B1-47D3-B67F-A62EFF666E3E}">
          <x14:id>{4A6951F6-4FCA-4EFB-B343-E9BDE80F4AE1}</x14:id>
        </ext>
      </extLst>
    </cfRule>
  </conditionalFormatting>
  <conditionalFormatting sqref="W253">
    <cfRule type="dataBar" priority="116">
      <dataBar showValue="0">
        <cfvo type="num" val="-25"/>
        <cfvo type="num" val="25"/>
        <color rgb="FF638EC6"/>
      </dataBar>
      <extLst>
        <ext xmlns:x14="http://schemas.microsoft.com/office/spreadsheetml/2009/9/main" uri="{B025F937-C7B1-47D3-B67F-A62EFF666E3E}">
          <x14:id>{6D3EFA7C-78ED-469F-AA5C-6F5C99A63FD2}</x14:id>
        </ext>
      </extLst>
    </cfRule>
  </conditionalFormatting>
  <conditionalFormatting sqref="W255:W256">
    <cfRule type="dataBar" priority="115">
      <dataBar showValue="0">
        <cfvo type="num" val="-25"/>
        <cfvo type="num" val="25"/>
        <color rgb="FF638EC6"/>
      </dataBar>
      <extLst>
        <ext xmlns:x14="http://schemas.microsoft.com/office/spreadsheetml/2009/9/main" uri="{B025F937-C7B1-47D3-B67F-A62EFF666E3E}">
          <x14:id>{F1055855-02CB-4379-94A7-C591BD1B42FB}</x14:id>
        </ext>
      </extLst>
    </cfRule>
  </conditionalFormatting>
  <conditionalFormatting sqref="W254">
    <cfRule type="dataBar" priority="114">
      <dataBar showValue="0">
        <cfvo type="num" val="-25"/>
        <cfvo type="num" val="25"/>
        <color rgb="FF638EC6"/>
      </dataBar>
      <extLst>
        <ext xmlns:x14="http://schemas.microsoft.com/office/spreadsheetml/2009/9/main" uri="{B025F937-C7B1-47D3-B67F-A62EFF666E3E}">
          <x14:id>{A409932D-C48B-46E5-BD73-78D88E8A87ED}</x14:id>
        </ext>
      </extLst>
    </cfRule>
  </conditionalFormatting>
  <conditionalFormatting sqref="W257">
    <cfRule type="dataBar" priority="113">
      <dataBar showValue="0">
        <cfvo type="num" val="-25"/>
        <cfvo type="num" val="25"/>
        <color rgb="FF638EC6"/>
      </dataBar>
      <extLst>
        <ext xmlns:x14="http://schemas.microsoft.com/office/spreadsheetml/2009/9/main" uri="{B025F937-C7B1-47D3-B67F-A62EFF666E3E}">
          <x14:id>{862B08AC-B21F-468D-8192-9CE825440DB0}</x14:id>
        </ext>
      </extLst>
    </cfRule>
  </conditionalFormatting>
  <conditionalFormatting sqref="W259:W260">
    <cfRule type="dataBar" priority="112">
      <dataBar showValue="0">
        <cfvo type="num" val="-25"/>
        <cfvo type="num" val="25"/>
        <color rgb="FF638EC6"/>
      </dataBar>
      <extLst>
        <ext xmlns:x14="http://schemas.microsoft.com/office/spreadsheetml/2009/9/main" uri="{B025F937-C7B1-47D3-B67F-A62EFF666E3E}">
          <x14:id>{2B2768FB-B981-48DB-B890-E8438EBD7E06}</x14:id>
        </ext>
      </extLst>
    </cfRule>
  </conditionalFormatting>
  <conditionalFormatting sqref="W258">
    <cfRule type="dataBar" priority="111">
      <dataBar showValue="0">
        <cfvo type="num" val="-25"/>
        <cfvo type="num" val="25"/>
        <color rgb="FF638EC6"/>
      </dataBar>
      <extLst>
        <ext xmlns:x14="http://schemas.microsoft.com/office/spreadsheetml/2009/9/main" uri="{B025F937-C7B1-47D3-B67F-A62EFF666E3E}">
          <x14:id>{8B14B1F2-97DA-43D2-8B0A-89D4618F934D}</x14:id>
        </ext>
      </extLst>
    </cfRule>
  </conditionalFormatting>
  <conditionalFormatting sqref="W261">
    <cfRule type="dataBar" priority="110">
      <dataBar showValue="0">
        <cfvo type="num" val="-25"/>
        <cfvo type="num" val="25"/>
        <color rgb="FF638EC6"/>
      </dataBar>
      <extLst>
        <ext xmlns:x14="http://schemas.microsoft.com/office/spreadsheetml/2009/9/main" uri="{B025F937-C7B1-47D3-B67F-A62EFF666E3E}">
          <x14:id>{B8079850-035B-49F3-A839-7F6338D92B99}</x14:id>
        </ext>
      </extLst>
    </cfRule>
  </conditionalFormatting>
  <conditionalFormatting sqref="W263:W264">
    <cfRule type="dataBar" priority="109">
      <dataBar showValue="0">
        <cfvo type="num" val="-25"/>
        <cfvo type="num" val="25"/>
        <color rgb="FF638EC6"/>
      </dataBar>
      <extLst>
        <ext xmlns:x14="http://schemas.microsoft.com/office/spreadsheetml/2009/9/main" uri="{B025F937-C7B1-47D3-B67F-A62EFF666E3E}">
          <x14:id>{140B2A9C-943B-4A79-85B3-44B4371DEA5A}</x14:id>
        </ext>
      </extLst>
    </cfRule>
  </conditionalFormatting>
  <conditionalFormatting sqref="W262">
    <cfRule type="dataBar" priority="108">
      <dataBar showValue="0">
        <cfvo type="num" val="-25"/>
        <cfvo type="num" val="25"/>
        <color rgb="FF638EC6"/>
      </dataBar>
      <extLst>
        <ext xmlns:x14="http://schemas.microsoft.com/office/spreadsheetml/2009/9/main" uri="{B025F937-C7B1-47D3-B67F-A62EFF666E3E}">
          <x14:id>{8446CD77-73EA-4E74-99EC-175B4BAD2713}</x14:id>
        </ext>
      </extLst>
    </cfRule>
  </conditionalFormatting>
  <conditionalFormatting sqref="W265">
    <cfRule type="dataBar" priority="107">
      <dataBar showValue="0">
        <cfvo type="num" val="-25"/>
        <cfvo type="num" val="25"/>
        <color rgb="FF638EC6"/>
      </dataBar>
      <extLst>
        <ext xmlns:x14="http://schemas.microsoft.com/office/spreadsheetml/2009/9/main" uri="{B025F937-C7B1-47D3-B67F-A62EFF666E3E}">
          <x14:id>{18B4EC8E-F2E6-499A-97A9-BC9AE98C2015}</x14:id>
        </ext>
      </extLst>
    </cfRule>
  </conditionalFormatting>
  <conditionalFormatting sqref="W267:W268">
    <cfRule type="dataBar" priority="106">
      <dataBar showValue="0">
        <cfvo type="num" val="-25"/>
        <cfvo type="num" val="25"/>
        <color rgb="FF638EC6"/>
      </dataBar>
      <extLst>
        <ext xmlns:x14="http://schemas.microsoft.com/office/spreadsheetml/2009/9/main" uri="{B025F937-C7B1-47D3-B67F-A62EFF666E3E}">
          <x14:id>{F98BE789-4865-4643-B0DC-5C4FFB4AE395}</x14:id>
        </ext>
      </extLst>
    </cfRule>
  </conditionalFormatting>
  <conditionalFormatting sqref="W266">
    <cfRule type="dataBar" priority="105">
      <dataBar showValue="0">
        <cfvo type="num" val="-25"/>
        <cfvo type="num" val="25"/>
        <color rgb="FF638EC6"/>
      </dataBar>
      <extLst>
        <ext xmlns:x14="http://schemas.microsoft.com/office/spreadsheetml/2009/9/main" uri="{B025F937-C7B1-47D3-B67F-A62EFF666E3E}">
          <x14:id>{59279159-F024-4B76-BC37-440BC79A47A4}</x14:id>
        </ext>
      </extLst>
    </cfRule>
  </conditionalFormatting>
  <conditionalFormatting sqref="W269">
    <cfRule type="dataBar" priority="104">
      <dataBar showValue="0">
        <cfvo type="num" val="-25"/>
        <cfvo type="num" val="25"/>
        <color rgb="FF638EC6"/>
      </dataBar>
      <extLst>
        <ext xmlns:x14="http://schemas.microsoft.com/office/spreadsheetml/2009/9/main" uri="{B025F937-C7B1-47D3-B67F-A62EFF666E3E}">
          <x14:id>{AA3A7560-A45E-4F98-9249-F8CB9B62F766}</x14:id>
        </ext>
      </extLst>
    </cfRule>
  </conditionalFormatting>
  <conditionalFormatting sqref="W271:W272">
    <cfRule type="dataBar" priority="103">
      <dataBar showValue="0">
        <cfvo type="num" val="-25"/>
        <cfvo type="num" val="25"/>
        <color rgb="FF638EC6"/>
      </dataBar>
      <extLst>
        <ext xmlns:x14="http://schemas.microsoft.com/office/spreadsheetml/2009/9/main" uri="{B025F937-C7B1-47D3-B67F-A62EFF666E3E}">
          <x14:id>{4D9BA574-72CB-4D41-89C1-CC0CDDFE5EE1}</x14:id>
        </ext>
      </extLst>
    </cfRule>
  </conditionalFormatting>
  <conditionalFormatting sqref="W270">
    <cfRule type="dataBar" priority="102">
      <dataBar showValue="0">
        <cfvo type="num" val="-25"/>
        <cfvo type="num" val="25"/>
        <color rgb="FF638EC6"/>
      </dataBar>
      <extLst>
        <ext xmlns:x14="http://schemas.microsoft.com/office/spreadsheetml/2009/9/main" uri="{B025F937-C7B1-47D3-B67F-A62EFF666E3E}">
          <x14:id>{CA2DBC90-E1E8-412E-AA8A-9F044C3E4B55}</x14:id>
        </ext>
      </extLst>
    </cfRule>
  </conditionalFormatting>
  <conditionalFormatting sqref="W273">
    <cfRule type="dataBar" priority="101">
      <dataBar showValue="0">
        <cfvo type="num" val="-25"/>
        <cfvo type="num" val="25"/>
        <color rgb="FF638EC6"/>
      </dataBar>
      <extLst>
        <ext xmlns:x14="http://schemas.microsoft.com/office/spreadsheetml/2009/9/main" uri="{B025F937-C7B1-47D3-B67F-A62EFF666E3E}">
          <x14:id>{774B2CFC-FD12-465D-A8D7-5F401E4B382A}</x14:id>
        </ext>
      </extLst>
    </cfRule>
  </conditionalFormatting>
  <conditionalFormatting sqref="W275:W276">
    <cfRule type="dataBar" priority="100">
      <dataBar showValue="0">
        <cfvo type="num" val="-25"/>
        <cfvo type="num" val="25"/>
        <color rgb="FF638EC6"/>
      </dataBar>
      <extLst>
        <ext xmlns:x14="http://schemas.microsoft.com/office/spreadsheetml/2009/9/main" uri="{B025F937-C7B1-47D3-B67F-A62EFF666E3E}">
          <x14:id>{4795B332-C2E8-42F2-BBC8-4C41D7A18D03}</x14:id>
        </ext>
      </extLst>
    </cfRule>
  </conditionalFormatting>
  <conditionalFormatting sqref="W274">
    <cfRule type="dataBar" priority="99">
      <dataBar showValue="0">
        <cfvo type="num" val="-25"/>
        <cfvo type="num" val="25"/>
        <color rgb="FF638EC6"/>
      </dataBar>
      <extLst>
        <ext xmlns:x14="http://schemas.microsoft.com/office/spreadsheetml/2009/9/main" uri="{B025F937-C7B1-47D3-B67F-A62EFF666E3E}">
          <x14:id>{1472E592-0774-44B6-AFA1-F582604CCE70}</x14:id>
        </ext>
      </extLst>
    </cfRule>
  </conditionalFormatting>
  <conditionalFormatting sqref="W277">
    <cfRule type="dataBar" priority="98">
      <dataBar showValue="0">
        <cfvo type="num" val="-25"/>
        <cfvo type="num" val="25"/>
        <color rgb="FF638EC6"/>
      </dataBar>
      <extLst>
        <ext xmlns:x14="http://schemas.microsoft.com/office/spreadsheetml/2009/9/main" uri="{B025F937-C7B1-47D3-B67F-A62EFF666E3E}">
          <x14:id>{A14AB28C-CF5B-4A7C-B195-1772BB9EE59F}</x14:id>
        </ext>
      </extLst>
    </cfRule>
  </conditionalFormatting>
  <conditionalFormatting sqref="W279:W280">
    <cfRule type="dataBar" priority="97">
      <dataBar showValue="0">
        <cfvo type="num" val="-25"/>
        <cfvo type="num" val="25"/>
        <color rgb="FF638EC6"/>
      </dataBar>
      <extLst>
        <ext xmlns:x14="http://schemas.microsoft.com/office/spreadsheetml/2009/9/main" uri="{B025F937-C7B1-47D3-B67F-A62EFF666E3E}">
          <x14:id>{A40D3C55-8D80-45F0-9141-6552E16D866E}</x14:id>
        </ext>
      </extLst>
    </cfRule>
  </conditionalFormatting>
  <conditionalFormatting sqref="W278">
    <cfRule type="dataBar" priority="96">
      <dataBar showValue="0">
        <cfvo type="num" val="-25"/>
        <cfvo type="num" val="25"/>
        <color rgb="FF638EC6"/>
      </dataBar>
      <extLst>
        <ext xmlns:x14="http://schemas.microsoft.com/office/spreadsheetml/2009/9/main" uri="{B025F937-C7B1-47D3-B67F-A62EFF666E3E}">
          <x14:id>{5DC75033-3BAE-4237-89CF-A06DC4C31015}</x14:id>
        </ext>
      </extLst>
    </cfRule>
  </conditionalFormatting>
  <conditionalFormatting sqref="W281">
    <cfRule type="dataBar" priority="95">
      <dataBar showValue="0">
        <cfvo type="num" val="-25"/>
        <cfvo type="num" val="25"/>
        <color rgb="FF638EC6"/>
      </dataBar>
      <extLst>
        <ext xmlns:x14="http://schemas.microsoft.com/office/spreadsheetml/2009/9/main" uri="{B025F937-C7B1-47D3-B67F-A62EFF666E3E}">
          <x14:id>{EA1FD5EA-C062-46AE-AD25-183E882A4154}</x14:id>
        </ext>
      </extLst>
    </cfRule>
  </conditionalFormatting>
  <conditionalFormatting sqref="W283:W284">
    <cfRule type="dataBar" priority="94">
      <dataBar showValue="0">
        <cfvo type="num" val="-25"/>
        <cfvo type="num" val="25"/>
        <color rgb="FF638EC6"/>
      </dataBar>
      <extLst>
        <ext xmlns:x14="http://schemas.microsoft.com/office/spreadsheetml/2009/9/main" uri="{B025F937-C7B1-47D3-B67F-A62EFF666E3E}">
          <x14:id>{AF8086B8-8A88-464D-ABDD-CFB2871A4244}</x14:id>
        </ext>
      </extLst>
    </cfRule>
  </conditionalFormatting>
  <conditionalFormatting sqref="W282">
    <cfRule type="dataBar" priority="93">
      <dataBar showValue="0">
        <cfvo type="num" val="-25"/>
        <cfvo type="num" val="25"/>
        <color rgb="FF638EC6"/>
      </dataBar>
      <extLst>
        <ext xmlns:x14="http://schemas.microsoft.com/office/spreadsheetml/2009/9/main" uri="{B025F937-C7B1-47D3-B67F-A62EFF666E3E}">
          <x14:id>{21FED5B5-8B15-4C2A-B0BA-A497CD6FCF26}</x14:id>
        </ext>
      </extLst>
    </cfRule>
  </conditionalFormatting>
  <conditionalFormatting sqref="W285">
    <cfRule type="dataBar" priority="92">
      <dataBar showValue="0">
        <cfvo type="num" val="-25"/>
        <cfvo type="num" val="25"/>
        <color rgb="FF638EC6"/>
      </dataBar>
      <extLst>
        <ext xmlns:x14="http://schemas.microsoft.com/office/spreadsheetml/2009/9/main" uri="{B025F937-C7B1-47D3-B67F-A62EFF666E3E}">
          <x14:id>{C5897AE3-02BD-444B-A4E6-40E0A8A18D6C}</x14:id>
        </ext>
      </extLst>
    </cfRule>
  </conditionalFormatting>
  <conditionalFormatting sqref="W287:W288">
    <cfRule type="dataBar" priority="91">
      <dataBar showValue="0">
        <cfvo type="num" val="-25"/>
        <cfvo type="num" val="25"/>
        <color rgb="FF638EC6"/>
      </dataBar>
      <extLst>
        <ext xmlns:x14="http://schemas.microsoft.com/office/spreadsheetml/2009/9/main" uri="{B025F937-C7B1-47D3-B67F-A62EFF666E3E}">
          <x14:id>{36E6875D-6695-41F9-A485-D3C84984804F}</x14:id>
        </ext>
      </extLst>
    </cfRule>
  </conditionalFormatting>
  <conditionalFormatting sqref="W286">
    <cfRule type="dataBar" priority="90">
      <dataBar showValue="0">
        <cfvo type="num" val="-25"/>
        <cfvo type="num" val="25"/>
        <color rgb="FF638EC6"/>
      </dataBar>
      <extLst>
        <ext xmlns:x14="http://schemas.microsoft.com/office/spreadsheetml/2009/9/main" uri="{B025F937-C7B1-47D3-B67F-A62EFF666E3E}">
          <x14:id>{CE07D814-F2CB-4422-B4B2-CD8F5A746073}</x14:id>
        </ext>
      </extLst>
    </cfRule>
  </conditionalFormatting>
  <conditionalFormatting sqref="W289">
    <cfRule type="dataBar" priority="89">
      <dataBar showValue="0">
        <cfvo type="num" val="-25"/>
        <cfvo type="num" val="25"/>
        <color rgb="FF638EC6"/>
      </dataBar>
      <extLst>
        <ext xmlns:x14="http://schemas.microsoft.com/office/spreadsheetml/2009/9/main" uri="{B025F937-C7B1-47D3-B67F-A62EFF666E3E}">
          <x14:id>{D8E6BA2A-557C-41AD-93FC-0872AD86633C}</x14:id>
        </ext>
      </extLst>
    </cfRule>
  </conditionalFormatting>
  <conditionalFormatting sqref="W291:W292">
    <cfRule type="dataBar" priority="88">
      <dataBar showValue="0">
        <cfvo type="num" val="-25"/>
        <cfvo type="num" val="25"/>
        <color rgb="FF638EC6"/>
      </dataBar>
      <extLst>
        <ext xmlns:x14="http://schemas.microsoft.com/office/spreadsheetml/2009/9/main" uri="{B025F937-C7B1-47D3-B67F-A62EFF666E3E}">
          <x14:id>{C38C17E9-9D5B-4076-8756-C71ECE80C3C1}</x14:id>
        </ext>
      </extLst>
    </cfRule>
  </conditionalFormatting>
  <conditionalFormatting sqref="W290">
    <cfRule type="dataBar" priority="87">
      <dataBar showValue="0">
        <cfvo type="num" val="-25"/>
        <cfvo type="num" val="25"/>
        <color rgb="FF638EC6"/>
      </dataBar>
      <extLst>
        <ext xmlns:x14="http://schemas.microsoft.com/office/spreadsheetml/2009/9/main" uri="{B025F937-C7B1-47D3-B67F-A62EFF666E3E}">
          <x14:id>{AC58D19B-A69B-4601-A347-3D1CD01C0DAF}</x14:id>
        </ext>
      </extLst>
    </cfRule>
  </conditionalFormatting>
  <conditionalFormatting sqref="W293">
    <cfRule type="dataBar" priority="86">
      <dataBar showValue="0">
        <cfvo type="num" val="-25"/>
        <cfvo type="num" val="25"/>
        <color rgb="FF638EC6"/>
      </dataBar>
      <extLst>
        <ext xmlns:x14="http://schemas.microsoft.com/office/spreadsheetml/2009/9/main" uri="{B025F937-C7B1-47D3-B67F-A62EFF666E3E}">
          <x14:id>{8C070480-D437-44B0-8337-8D25041A32C0}</x14:id>
        </ext>
      </extLst>
    </cfRule>
  </conditionalFormatting>
  <conditionalFormatting sqref="W295:W296">
    <cfRule type="dataBar" priority="85">
      <dataBar showValue="0">
        <cfvo type="num" val="-25"/>
        <cfvo type="num" val="25"/>
        <color rgb="FF638EC6"/>
      </dataBar>
      <extLst>
        <ext xmlns:x14="http://schemas.microsoft.com/office/spreadsheetml/2009/9/main" uri="{B025F937-C7B1-47D3-B67F-A62EFF666E3E}">
          <x14:id>{37D495F5-5E67-425E-915E-1DF93765356F}</x14:id>
        </ext>
      </extLst>
    </cfRule>
  </conditionalFormatting>
  <conditionalFormatting sqref="W294">
    <cfRule type="dataBar" priority="84">
      <dataBar showValue="0">
        <cfvo type="num" val="-25"/>
        <cfvo type="num" val="25"/>
        <color rgb="FF638EC6"/>
      </dataBar>
      <extLst>
        <ext xmlns:x14="http://schemas.microsoft.com/office/spreadsheetml/2009/9/main" uri="{B025F937-C7B1-47D3-B67F-A62EFF666E3E}">
          <x14:id>{76249343-38F5-4EAF-B49C-0E749C7818F6}</x14:id>
        </ext>
      </extLst>
    </cfRule>
  </conditionalFormatting>
  <conditionalFormatting sqref="W297">
    <cfRule type="dataBar" priority="83">
      <dataBar showValue="0">
        <cfvo type="num" val="-25"/>
        <cfvo type="num" val="25"/>
        <color rgb="FF638EC6"/>
      </dataBar>
      <extLst>
        <ext xmlns:x14="http://schemas.microsoft.com/office/spreadsheetml/2009/9/main" uri="{B025F937-C7B1-47D3-B67F-A62EFF666E3E}">
          <x14:id>{3014D971-C2E6-4915-9526-D89E7E071BCB}</x14:id>
        </ext>
      </extLst>
    </cfRule>
  </conditionalFormatting>
  <conditionalFormatting sqref="W299:W300">
    <cfRule type="dataBar" priority="82">
      <dataBar showValue="0">
        <cfvo type="num" val="-25"/>
        <cfvo type="num" val="25"/>
        <color rgb="FF638EC6"/>
      </dataBar>
      <extLst>
        <ext xmlns:x14="http://schemas.microsoft.com/office/spreadsheetml/2009/9/main" uri="{B025F937-C7B1-47D3-B67F-A62EFF666E3E}">
          <x14:id>{1AC02DDD-9C28-483E-9062-B0BF24DF9B13}</x14:id>
        </ext>
      </extLst>
    </cfRule>
  </conditionalFormatting>
  <conditionalFormatting sqref="W298">
    <cfRule type="dataBar" priority="81">
      <dataBar showValue="0">
        <cfvo type="num" val="-25"/>
        <cfvo type="num" val="25"/>
        <color rgb="FF638EC6"/>
      </dataBar>
      <extLst>
        <ext xmlns:x14="http://schemas.microsoft.com/office/spreadsheetml/2009/9/main" uri="{B025F937-C7B1-47D3-B67F-A62EFF666E3E}">
          <x14:id>{43009C41-8863-4437-89EC-D3AE33CAF284}</x14:id>
        </ext>
      </extLst>
    </cfRule>
  </conditionalFormatting>
  <conditionalFormatting sqref="W301">
    <cfRule type="dataBar" priority="80">
      <dataBar showValue="0">
        <cfvo type="num" val="-25"/>
        <cfvo type="num" val="25"/>
        <color rgb="FF638EC6"/>
      </dataBar>
      <extLst>
        <ext xmlns:x14="http://schemas.microsoft.com/office/spreadsheetml/2009/9/main" uri="{B025F937-C7B1-47D3-B67F-A62EFF666E3E}">
          <x14:id>{FD182190-7C06-4344-8868-BCF26710C25E}</x14:id>
        </ext>
      </extLst>
    </cfRule>
  </conditionalFormatting>
  <conditionalFormatting sqref="W303:W304">
    <cfRule type="dataBar" priority="79">
      <dataBar showValue="0">
        <cfvo type="num" val="-25"/>
        <cfvo type="num" val="25"/>
        <color rgb="FF638EC6"/>
      </dataBar>
      <extLst>
        <ext xmlns:x14="http://schemas.microsoft.com/office/spreadsheetml/2009/9/main" uri="{B025F937-C7B1-47D3-B67F-A62EFF666E3E}">
          <x14:id>{8160AFED-6BF2-455B-A7AB-39B65DDA6BA0}</x14:id>
        </ext>
      </extLst>
    </cfRule>
  </conditionalFormatting>
  <conditionalFormatting sqref="W302">
    <cfRule type="dataBar" priority="78">
      <dataBar showValue="0">
        <cfvo type="num" val="-25"/>
        <cfvo type="num" val="25"/>
        <color rgb="FF638EC6"/>
      </dataBar>
      <extLst>
        <ext xmlns:x14="http://schemas.microsoft.com/office/spreadsheetml/2009/9/main" uri="{B025F937-C7B1-47D3-B67F-A62EFF666E3E}">
          <x14:id>{8CD9D3DB-C719-438C-84C7-483C02CB4631}</x14:id>
        </ext>
      </extLst>
    </cfRule>
  </conditionalFormatting>
  <conditionalFormatting sqref="W305">
    <cfRule type="dataBar" priority="77">
      <dataBar showValue="0">
        <cfvo type="num" val="-25"/>
        <cfvo type="num" val="25"/>
        <color rgb="FF638EC6"/>
      </dataBar>
      <extLst>
        <ext xmlns:x14="http://schemas.microsoft.com/office/spreadsheetml/2009/9/main" uri="{B025F937-C7B1-47D3-B67F-A62EFF666E3E}">
          <x14:id>{F97B286B-C0A3-4E89-9B7B-243228C5C718}</x14:id>
        </ext>
      </extLst>
    </cfRule>
  </conditionalFormatting>
  <conditionalFormatting sqref="W307:W308">
    <cfRule type="dataBar" priority="76">
      <dataBar showValue="0">
        <cfvo type="num" val="-25"/>
        <cfvo type="num" val="25"/>
        <color rgb="FF638EC6"/>
      </dataBar>
      <extLst>
        <ext xmlns:x14="http://schemas.microsoft.com/office/spreadsheetml/2009/9/main" uri="{B025F937-C7B1-47D3-B67F-A62EFF666E3E}">
          <x14:id>{4E798899-9D4B-4542-BC65-BC34A889A56D}</x14:id>
        </ext>
      </extLst>
    </cfRule>
  </conditionalFormatting>
  <conditionalFormatting sqref="W306">
    <cfRule type="dataBar" priority="75">
      <dataBar showValue="0">
        <cfvo type="num" val="-25"/>
        <cfvo type="num" val="25"/>
        <color rgb="FF638EC6"/>
      </dataBar>
      <extLst>
        <ext xmlns:x14="http://schemas.microsoft.com/office/spreadsheetml/2009/9/main" uri="{B025F937-C7B1-47D3-B67F-A62EFF666E3E}">
          <x14:id>{2F70EF0D-014F-4E56-B8C5-9FB6B2EBD061}</x14:id>
        </ext>
      </extLst>
    </cfRule>
  </conditionalFormatting>
  <conditionalFormatting sqref="W309">
    <cfRule type="dataBar" priority="74">
      <dataBar showValue="0">
        <cfvo type="num" val="-25"/>
        <cfvo type="num" val="25"/>
        <color rgb="FF638EC6"/>
      </dataBar>
      <extLst>
        <ext xmlns:x14="http://schemas.microsoft.com/office/spreadsheetml/2009/9/main" uri="{B025F937-C7B1-47D3-B67F-A62EFF666E3E}">
          <x14:id>{4AB2AEC0-4928-4C74-AB4E-E717A89EA8E5}</x14:id>
        </ext>
      </extLst>
    </cfRule>
  </conditionalFormatting>
  <conditionalFormatting sqref="K19:R19">
    <cfRule type="top10" dxfId="82" priority="73" rank="1"/>
  </conditionalFormatting>
  <conditionalFormatting sqref="K23:R23">
    <cfRule type="top10" dxfId="81" priority="72" rank="1"/>
  </conditionalFormatting>
  <conditionalFormatting sqref="K27:R27">
    <cfRule type="top10" dxfId="80" priority="71" rank="1"/>
  </conditionalFormatting>
  <conditionalFormatting sqref="K31:R31">
    <cfRule type="top10" dxfId="79" priority="70" rank="1"/>
  </conditionalFormatting>
  <conditionalFormatting sqref="K35:R35">
    <cfRule type="top10" dxfId="78" priority="69" rank="1"/>
  </conditionalFormatting>
  <conditionalFormatting sqref="K39:R39">
    <cfRule type="top10" dxfId="77" priority="68" rank="1"/>
  </conditionalFormatting>
  <conditionalFormatting sqref="K43:R43">
    <cfRule type="top10" dxfId="76" priority="67" rank="1"/>
  </conditionalFormatting>
  <conditionalFormatting sqref="K47:R47">
    <cfRule type="top10" dxfId="75" priority="66" rank="1"/>
  </conditionalFormatting>
  <conditionalFormatting sqref="K51:R51">
    <cfRule type="top10" dxfId="74" priority="65" rank="1"/>
  </conditionalFormatting>
  <conditionalFormatting sqref="K55:R55">
    <cfRule type="top10" dxfId="73" priority="64" rank="1"/>
  </conditionalFormatting>
  <conditionalFormatting sqref="K59:R59">
    <cfRule type="top10" dxfId="72" priority="63" rank="1"/>
  </conditionalFormatting>
  <conditionalFormatting sqref="K63:R63">
    <cfRule type="top10" dxfId="71" priority="62" rank="1"/>
  </conditionalFormatting>
  <conditionalFormatting sqref="K67:R67">
    <cfRule type="top10" dxfId="70" priority="61" rank="1"/>
  </conditionalFormatting>
  <conditionalFormatting sqref="K71:R71">
    <cfRule type="top10" dxfId="69" priority="60" rank="1"/>
  </conditionalFormatting>
  <conditionalFormatting sqref="K75:R75">
    <cfRule type="top10" dxfId="68" priority="59" rank="1"/>
  </conditionalFormatting>
  <conditionalFormatting sqref="K79:R79">
    <cfRule type="top10" dxfId="67" priority="58" rank="1"/>
  </conditionalFormatting>
  <conditionalFormatting sqref="K83:R83">
    <cfRule type="top10" dxfId="66" priority="57" rank="1"/>
  </conditionalFormatting>
  <conditionalFormatting sqref="K87:R87">
    <cfRule type="top10" dxfId="65" priority="56" rank="1"/>
  </conditionalFormatting>
  <conditionalFormatting sqref="K91:R91">
    <cfRule type="top10" dxfId="64" priority="55" rank="1"/>
  </conditionalFormatting>
  <conditionalFormatting sqref="K95:R95">
    <cfRule type="top10" dxfId="63" priority="54" rank="1"/>
  </conditionalFormatting>
  <conditionalFormatting sqref="K99:R99">
    <cfRule type="top10" dxfId="62" priority="53" rank="1"/>
  </conditionalFormatting>
  <conditionalFormatting sqref="K103:R103">
    <cfRule type="top10" dxfId="61" priority="52" rank="1"/>
  </conditionalFormatting>
  <conditionalFormatting sqref="K107:R107">
    <cfRule type="top10" dxfId="60" priority="51" rank="1"/>
  </conditionalFormatting>
  <conditionalFormatting sqref="K111:R111">
    <cfRule type="top10" dxfId="59" priority="50" rank="1"/>
  </conditionalFormatting>
  <conditionalFormatting sqref="K115:R115">
    <cfRule type="top10" dxfId="58" priority="49" rank="1"/>
  </conditionalFormatting>
  <conditionalFormatting sqref="K119:R119">
    <cfRule type="top10" dxfId="57" priority="48" rank="1"/>
  </conditionalFormatting>
  <conditionalFormatting sqref="K123:R123">
    <cfRule type="top10" dxfId="56" priority="47" rank="1"/>
  </conditionalFormatting>
  <conditionalFormatting sqref="K127:R127">
    <cfRule type="top10" dxfId="55" priority="46" rank="1"/>
  </conditionalFormatting>
  <conditionalFormatting sqref="K131:R131">
    <cfRule type="top10" dxfId="54" priority="45" rank="1"/>
  </conditionalFormatting>
  <conditionalFormatting sqref="K135:R135">
    <cfRule type="top10" dxfId="53" priority="44" rank="1"/>
  </conditionalFormatting>
  <conditionalFormatting sqref="K139:R139">
    <cfRule type="top10" dxfId="52" priority="43" rank="1"/>
  </conditionalFormatting>
  <conditionalFormatting sqref="K143:R143">
    <cfRule type="top10" dxfId="51" priority="42" rank="1"/>
  </conditionalFormatting>
  <conditionalFormatting sqref="K147:R147">
    <cfRule type="top10" dxfId="50" priority="41" rank="1"/>
  </conditionalFormatting>
  <conditionalFormatting sqref="K151:R151">
    <cfRule type="top10" dxfId="49" priority="40" rank="1"/>
  </conditionalFormatting>
  <conditionalFormatting sqref="K155:R155">
    <cfRule type="top10" dxfId="48" priority="39" rank="1"/>
  </conditionalFormatting>
  <conditionalFormatting sqref="K159:R159">
    <cfRule type="top10" dxfId="47" priority="38" rank="1"/>
  </conditionalFormatting>
  <conditionalFormatting sqref="K163:R163">
    <cfRule type="top10" dxfId="46" priority="37" rank="1"/>
  </conditionalFormatting>
  <conditionalFormatting sqref="K167:R167">
    <cfRule type="top10" dxfId="45" priority="36" rank="1"/>
  </conditionalFormatting>
  <conditionalFormatting sqref="K171:R171">
    <cfRule type="top10" dxfId="44" priority="35" rank="1"/>
  </conditionalFormatting>
  <conditionalFormatting sqref="K175:R175">
    <cfRule type="top10" dxfId="43" priority="34" rank="1"/>
  </conditionalFormatting>
  <conditionalFormatting sqref="K179:R179">
    <cfRule type="top10" dxfId="42" priority="33" rank="1"/>
  </conditionalFormatting>
  <conditionalFormatting sqref="K183:R183">
    <cfRule type="top10" dxfId="41" priority="32" rank="1"/>
  </conditionalFormatting>
  <conditionalFormatting sqref="K187:R187">
    <cfRule type="top10" dxfId="40" priority="31" rank="1"/>
  </conditionalFormatting>
  <conditionalFormatting sqref="K191:R191">
    <cfRule type="top10" dxfId="39" priority="30" rank="1"/>
  </conditionalFormatting>
  <conditionalFormatting sqref="K195:R195">
    <cfRule type="top10" dxfId="38" priority="29" rank="1"/>
  </conditionalFormatting>
  <conditionalFormatting sqref="K199:R199">
    <cfRule type="top10" dxfId="37" priority="28" rank="1"/>
  </conditionalFormatting>
  <conditionalFormatting sqref="K203:R203">
    <cfRule type="top10" dxfId="36" priority="27" rank="1"/>
  </conditionalFormatting>
  <conditionalFormatting sqref="K207:R207">
    <cfRule type="top10" dxfId="35" priority="26" rank="1"/>
  </conditionalFormatting>
  <conditionalFormatting sqref="K211:R211">
    <cfRule type="top10" dxfId="34" priority="25" rank="1"/>
  </conditionalFormatting>
  <conditionalFormatting sqref="K215:R215">
    <cfRule type="top10" dxfId="33" priority="24" rank="1"/>
  </conditionalFormatting>
  <conditionalFormatting sqref="K219:R219">
    <cfRule type="top10" dxfId="32" priority="23" rank="1"/>
  </conditionalFormatting>
  <conditionalFormatting sqref="K223:R223">
    <cfRule type="top10" dxfId="31" priority="22" rank="1"/>
  </conditionalFormatting>
  <conditionalFormatting sqref="K227:R227">
    <cfRule type="top10" dxfId="30" priority="21" rank="1"/>
  </conditionalFormatting>
  <conditionalFormatting sqref="K231:R231">
    <cfRule type="top10" dxfId="29" priority="20" rank="1"/>
  </conditionalFormatting>
  <conditionalFormatting sqref="K235:R235">
    <cfRule type="top10" dxfId="28" priority="19" rank="1"/>
  </conditionalFormatting>
  <conditionalFormatting sqref="K239:R239">
    <cfRule type="top10" dxfId="27" priority="18" rank="1"/>
  </conditionalFormatting>
  <conditionalFormatting sqref="K243:R243">
    <cfRule type="top10" dxfId="26" priority="17" rank="1"/>
  </conditionalFormatting>
  <conditionalFormatting sqref="K247:R247">
    <cfRule type="top10" dxfId="25" priority="16" rank="1"/>
  </conditionalFormatting>
  <conditionalFormatting sqref="K251:R251">
    <cfRule type="top10" dxfId="24" priority="15" rank="1"/>
  </conditionalFormatting>
  <conditionalFormatting sqref="K255:R255">
    <cfRule type="top10" dxfId="23" priority="14" rank="1"/>
  </conditionalFormatting>
  <conditionalFormatting sqref="K259:R259">
    <cfRule type="top10" dxfId="22" priority="13" rank="1"/>
  </conditionalFormatting>
  <conditionalFormatting sqref="K263:R263">
    <cfRule type="top10" dxfId="21" priority="12" rank="1"/>
  </conditionalFormatting>
  <conditionalFormatting sqref="K267:R267">
    <cfRule type="top10" dxfId="20" priority="11" rank="1"/>
  </conditionalFormatting>
  <conditionalFormatting sqref="K271:R271">
    <cfRule type="top10" dxfId="19" priority="10" rank="1"/>
  </conditionalFormatting>
  <conditionalFormatting sqref="K275:R275">
    <cfRule type="top10" dxfId="17" priority="9" rank="1"/>
  </conditionalFormatting>
  <conditionalFormatting sqref="K279:R279">
    <cfRule type="top10" dxfId="15" priority="8" rank="1"/>
  </conditionalFormatting>
  <conditionalFormatting sqref="K283:R283">
    <cfRule type="top10" dxfId="13" priority="7" rank="1"/>
  </conditionalFormatting>
  <conditionalFormatting sqref="K287:R287">
    <cfRule type="top10" dxfId="11" priority="6" rank="1"/>
  </conditionalFormatting>
  <conditionalFormatting sqref="K291:R291">
    <cfRule type="top10" dxfId="9" priority="5" rank="1"/>
  </conditionalFormatting>
  <conditionalFormatting sqref="K295:R295">
    <cfRule type="top10" dxfId="7" priority="4" rank="1"/>
  </conditionalFormatting>
  <conditionalFormatting sqref="K299:R299">
    <cfRule type="top10" dxfId="5" priority="3" rank="1"/>
  </conditionalFormatting>
  <conditionalFormatting sqref="K303:R303">
    <cfRule type="top10" dxfId="3" priority="2" rank="1"/>
  </conditionalFormatting>
  <conditionalFormatting sqref="K307:R307">
    <cfRule type="top10" dxfId="1" priority="1" rank="1"/>
  </conditionalFormatting>
  <printOptions horizontalCentered="1"/>
  <pageMargins left="0.31496062992125984" right="0.31496062992125984" top="0.39370078740157483" bottom="0.39370078740157483" header="0.19685039370078741" footer="0.19685039370078741"/>
  <pageSetup paperSize="9" scale="63" fitToHeight="0" orientation="landscape" horizontalDpi="300" verticalDpi="300" r:id="rId1"/>
  <headerFooter alignWithMargins="0">
    <oddFooter>&amp;L&amp;"ＭＳ ゴシック,標準"Ｃ－１５－Ｂ３０１－３</oddFooter>
  </headerFooter>
  <rowBreaks count="6" manualBreakCount="6">
    <brk id="61" max="16383" man="1"/>
    <brk id="109" max="16383" man="1"/>
    <brk id="157" max="16383" man="1"/>
    <brk id="205" max="16383" man="1"/>
    <brk id="253" max="16383" man="1"/>
    <brk id="301" max="16383" man="1"/>
  </rowBreaks>
  <extLst>
    <ext xmlns:x14="http://schemas.microsoft.com/office/spreadsheetml/2009/9/main" uri="{78C0D931-6437-407d-A8EE-F0AAD7539E65}">
      <x14:conditionalFormattings>
        <x14:conditionalFormatting xmlns:xm="http://schemas.microsoft.com/office/excel/2006/main">
          <x14:cfRule type="dataBar" id="{BD92893D-DED9-48E0-95A0-A9BC0138B7C7}">
            <x14:dataBar minLength="0" maxLength="100" border="1" gradient="0" axisPosition="middle">
              <x14:cfvo type="num">
                <xm:f>-25</xm:f>
              </x14:cfvo>
              <x14:cfvo type="num">
                <xm:f>25</xm:f>
              </x14:cfvo>
              <x14:borderColor rgb="FF000000"/>
              <x14:negativeFillColor rgb="FFFF0000"/>
              <x14:axisColor rgb="FF000000"/>
            </x14:dataBar>
          </x14:cfRule>
          <xm:sqref>W15:W16</xm:sqref>
        </x14:conditionalFormatting>
        <x14:conditionalFormatting xmlns:xm="http://schemas.microsoft.com/office/excel/2006/main">
          <x14:cfRule type="dataBar" id="{E639525F-5169-44F2-A1D6-F3E7F64FC8FA}">
            <x14:dataBar minLength="0" maxLength="100" gradient="0" axisPosition="middle">
              <x14:cfvo type="num">
                <xm:f>-25</xm:f>
              </x14:cfvo>
              <x14:cfvo type="num">
                <xm:f>25</xm:f>
              </x14:cfvo>
              <x14:negativeFillColor rgb="FFFF0000"/>
              <x14:axisColor rgb="FF000000"/>
            </x14:dataBar>
          </x14:cfRule>
          <xm:sqref>W14</xm:sqref>
        </x14:conditionalFormatting>
        <x14:conditionalFormatting xmlns:xm="http://schemas.microsoft.com/office/excel/2006/main">
          <x14:cfRule type="dataBar" id="{958F2853-62BE-4733-934B-F42E1133250F}">
            <x14:dataBar minLength="0" maxLength="100" gradient="0" axisPosition="middle">
              <x14:cfvo type="num">
                <xm:f>-25</xm:f>
              </x14:cfvo>
              <x14:cfvo type="num">
                <xm:f>25</xm:f>
              </x14:cfvo>
              <x14:negativeFillColor rgb="FFFF0000"/>
              <x14:axisColor rgb="FF000000"/>
            </x14:dataBar>
          </x14:cfRule>
          <xm:sqref>W17</xm:sqref>
        </x14:conditionalFormatting>
        <x14:conditionalFormatting xmlns:xm="http://schemas.microsoft.com/office/excel/2006/main">
          <x14:cfRule type="dataBar" id="{33F2D68A-23AF-49C4-A359-785A126CA3AC}">
            <x14:dataBar minLength="0" maxLength="100" border="1" gradient="0" axisPosition="middle">
              <x14:cfvo type="num">
                <xm:f>-25</xm:f>
              </x14:cfvo>
              <x14:cfvo type="num">
                <xm:f>25</xm:f>
              </x14:cfvo>
              <x14:borderColor rgb="FF000000"/>
              <x14:negativeFillColor rgb="FFFF0000"/>
              <x14:axisColor rgb="FF000000"/>
            </x14:dataBar>
          </x14:cfRule>
          <xm:sqref>W19:W20</xm:sqref>
        </x14:conditionalFormatting>
        <x14:conditionalFormatting xmlns:xm="http://schemas.microsoft.com/office/excel/2006/main">
          <x14:cfRule type="dataBar" id="{5328B121-169D-4DEA-98FF-C76F5FD6AE31}">
            <x14:dataBar minLength="0" maxLength="100" gradient="0" axisPosition="middle">
              <x14:cfvo type="num">
                <xm:f>-25</xm:f>
              </x14:cfvo>
              <x14:cfvo type="num">
                <xm:f>25</xm:f>
              </x14:cfvo>
              <x14:negativeFillColor rgb="FFFF0000"/>
              <x14:axisColor rgb="FF000000"/>
            </x14:dataBar>
          </x14:cfRule>
          <xm:sqref>W18</xm:sqref>
        </x14:conditionalFormatting>
        <x14:conditionalFormatting xmlns:xm="http://schemas.microsoft.com/office/excel/2006/main">
          <x14:cfRule type="dataBar" id="{2207CE79-AE2B-414A-99D5-F46234C83EA5}">
            <x14:dataBar minLength="0" maxLength="100" gradient="0" axisPosition="middle">
              <x14:cfvo type="num">
                <xm:f>-25</xm:f>
              </x14:cfvo>
              <x14:cfvo type="num">
                <xm:f>25</xm:f>
              </x14:cfvo>
              <x14:negativeFillColor rgb="FFFF0000"/>
              <x14:axisColor rgb="FF000000"/>
            </x14:dataBar>
          </x14:cfRule>
          <xm:sqref>W21</xm:sqref>
        </x14:conditionalFormatting>
        <x14:conditionalFormatting xmlns:xm="http://schemas.microsoft.com/office/excel/2006/main">
          <x14:cfRule type="dataBar" id="{33065186-082B-4592-B8DE-CD32F1EA8869}">
            <x14:dataBar minLength="0" maxLength="100" border="1" gradient="0" axisPosition="middle">
              <x14:cfvo type="num">
                <xm:f>-25</xm:f>
              </x14:cfvo>
              <x14:cfvo type="num">
                <xm:f>25</xm:f>
              </x14:cfvo>
              <x14:borderColor rgb="FF000000"/>
              <x14:negativeFillColor rgb="FFFF0000"/>
              <x14:axisColor rgb="FF000000"/>
            </x14:dataBar>
          </x14:cfRule>
          <xm:sqref>W23:W24</xm:sqref>
        </x14:conditionalFormatting>
        <x14:conditionalFormatting xmlns:xm="http://schemas.microsoft.com/office/excel/2006/main">
          <x14:cfRule type="dataBar" id="{7C700D77-3745-4DFF-9309-D7C8CA06901C}">
            <x14:dataBar minLength="0" maxLength="100" gradient="0" axisPosition="middle">
              <x14:cfvo type="num">
                <xm:f>-25</xm:f>
              </x14:cfvo>
              <x14:cfvo type="num">
                <xm:f>25</xm:f>
              </x14:cfvo>
              <x14:negativeFillColor rgb="FFFF0000"/>
              <x14:axisColor rgb="FF000000"/>
            </x14:dataBar>
          </x14:cfRule>
          <xm:sqref>W22</xm:sqref>
        </x14:conditionalFormatting>
        <x14:conditionalFormatting xmlns:xm="http://schemas.microsoft.com/office/excel/2006/main">
          <x14:cfRule type="dataBar" id="{2CA5E4E8-9198-40C4-B147-D1F976D066C6}">
            <x14:dataBar minLength="0" maxLength="100" gradient="0" axisPosition="middle">
              <x14:cfvo type="num">
                <xm:f>-25</xm:f>
              </x14:cfvo>
              <x14:cfvo type="num">
                <xm:f>25</xm:f>
              </x14:cfvo>
              <x14:negativeFillColor rgb="FFFF0000"/>
              <x14:axisColor rgb="FF000000"/>
            </x14:dataBar>
          </x14:cfRule>
          <xm:sqref>W25</xm:sqref>
        </x14:conditionalFormatting>
        <x14:conditionalFormatting xmlns:xm="http://schemas.microsoft.com/office/excel/2006/main">
          <x14:cfRule type="dataBar" id="{F70A966D-D662-4C2F-AF72-D36E57E31381}">
            <x14:dataBar minLength="0" maxLength="100" border="1" gradient="0" axisPosition="middle">
              <x14:cfvo type="num">
                <xm:f>-25</xm:f>
              </x14:cfvo>
              <x14:cfvo type="num">
                <xm:f>25</xm:f>
              </x14:cfvo>
              <x14:borderColor rgb="FF000000"/>
              <x14:negativeFillColor rgb="FFFF0000"/>
              <x14:axisColor rgb="FF000000"/>
            </x14:dataBar>
          </x14:cfRule>
          <xm:sqref>W27:W28</xm:sqref>
        </x14:conditionalFormatting>
        <x14:conditionalFormatting xmlns:xm="http://schemas.microsoft.com/office/excel/2006/main">
          <x14:cfRule type="dataBar" id="{C28CFE2E-6193-4AD2-9D46-B6BD6FE5A33E}">
            <x14:dataBar minLength="0" maxLength="100" gradient="0" axisPosition="middle">
              <x14:cfvo type="num">
                <xm:f>-25</xm:f>
              </x14:cfvo>
              <x14:cfvo type="num">
                <xm:f>25</xm:f>
              </x14:cfvo>
              <x14:negativeFillColor rgb="FFFF0000"/>
              <x14:axisColor rgb="FF000000"/>
            </x14:dataBar>
          </x14:cfRule>
          <xm:sqref>W26</xm:sqref>
        </x14:conditionalFormatting>
        <x14:conditionalFormatting xmlns:xm="http://schemas.microsoft.com/office/excel/2006/main">
          <x14:cfRule type="dataBar" id="{F3B8901E-C085-4E55-A42B-AC2BDD1B713B}">
            <x14:dataBar minLength="0" maxLength="100" gradient="0" axisPosition="middle">
              <x14:cfvo type="num">
                <xm:f>-25</xm:f>
              </x14:cfvo>
              <x14:cfvo type="num">
                <xm:f>25</xm:f>
              </x14:cfvo>
              <x14:negativeFillColor rgb="FFFF0000"/>
              <x14:axisColor rgb="FF000000"/>
            </x14:dataBar>
          </x14:cfRule>
          <xm:sqref>W29</xm:sqref>
        </x14:conditionalFormatting>
        <x14:conditionalFormatting xmlns:xm="http://schemas.microsoft.com/office/excel/2006/main">
          <x14:cfRule type="dataBar" id="{154EECE7-B1B3-49F1-92D7-723A41F3CE6C}">
            <x14:dataBar minLength="0" maxLength="100" border="1" gradient="0" axisPosition="middle">
              <x14:cfvo type="num">
                <xm:f>-25</xm:f>
              </x14:cfvo>
              <x14:cfvo type="num">
                <xm:f>25</xm:f>
              </x14:cfvo>
              <x14:borderColor rgb="FF000000"/>
              <x14:negativeFillColor rgb="FFFF0000"/>
              <x14:axisColor rgb="FF000000"/>
            </x14:dataBar>
          </x14:cfRule>
          <xm:sqref>W31:W32</xm:sqref>
        </x14:conditionalFormatting>
        <x14:conditionalFormatting xmlns:xm="http://schemas.microsoft.com/office/excel/2006/main">
          <x14:cfRule type="dataBar" id="{B87D3743-0810-48A5-8E0B-C902287F7907}">
            <x14:dataBar minLength="0" maxLength="100" gradient="0" axisPosition="middle">
              <x14:cfvo type="num">
                <xm:f>-25</xm:f>
              </x14:cfvo>
              <x14:cfvo type="num">
                <xm:f>25</xm:f>
              </x14:cfvo>
              <x14:negativeFillColor rgb="FFFF0000"/>
              <x14:axisColor rgb="FF000000"/>
            </x14:dataBar>
          </x14:cfRule>
          <xm:sqref>W30</xm:sqref>
        </x14:conditionalFormatting>
        <x14:conditionalFormatting xmlns:xm="http://schemas.microsoft.com/office/excel/2006/main">
          <x14:cfRule type="dataBar" id="{C7C4AFE0-26B5-4458-8B0A-0BBE7337001C}">
            <x14:dataBar minLength="0" maxLength="100" gradient="0" axisPosition="middle">
              <x14:cfvo type="num">
                <xm:f>-25</xm:f>
              </x14:cfvo>
              <x14:cfvo type="num">
                <xm:f>25</xm:f>
              </x14:cfvo>
              <x14:negativeFillColor rgb="FFFF0000"/>
              <x14:axisColor rgb="FF000000"/>
            </x14:dataBar>
          </x14:cfRule>
          <xm:sqref>W33</xm:sqref>
        </x14:conditionalFormatting>
        <x14:conditionalFormatting xmlns:xm="http://schemas.microsoft.com/office/excel/2006/main">
          <x14:cfRule type="dataBar" id="{2AA154D9-773B-4CED-9C95-0244932630DD}">
            <x14:dataBar minLength="0" maxLength="100" border="1" gradient="0" axisPosition="middle">
              <x14:cfvo type="num">
                <xm:f>-25</xm:f>
              </x14:cfvo>
              <x14:cfvo type="num">
                <xm:f>25</xm:f>
              </x14:cfvo>
              <x14:borderColor rgb="FF000000"/>
              <x14:negativeFillColor rgb="FFFF0000"/>
              <x14:axisColor rgb="FF000000"/>
            </x14:dataBar>
          </x14:cfRule>
          <xm:sqref>W35:W36</xm:sqref>
        </x14:conditionalFormatting>
        <x14:conditionalFormatting xmlns:xm="http://schemas.microsoft.com/office/excel/2006/main">
          <x14:cfRule type="dataBar" id="{821EC19C-8AA7-478D-8D68-34C0FB0860DD}">
            <x14:dataBar minLength="0" maxLength="100" gradient="0" axisPosition="middle">
              <x14:cfvo type="num">
                <xm:f>-25</xm:f>
              </x14:cfvo>
              <x14:cfvo type="num">
                <xm:f>25</xm:f>
              </x14:cfvo>
              <x14:negativeFillColor rgb="FFFF0000"/>
              <x14:axisColor rgb="FF000000"/>
            </x14:dataBar>
          </x14:cfRule>
          <xm:sqref>W34</xm:sqref>
        </x14:conditionalFormatting>
        <x14:conditionalFormatting xmlns:xm="http://schemas.microsoft.com/office/excel/2006/main">
          <x14:cfRule type="dataBar" id="{A767D311-A890-4686-899C-0BF76AAF522F}">
            <x14:dataBar minLength="0" maxLength="100" gradient="0" axisPosition="middle">
              <x14:cfvo type="num">
                <xm:f>-25</xm:f>
              </x14:cfvo>
              <x14:cfvo type="num">
                <xm:f>25</xm:f>
              </x14:cfvo>
              <x14:negativeFillColor rgb="FFFF0000"/>
              <x14:axisColor rgb="FF000000"/>
            </x14:dataBar>
          </x14:cfRule>
          <xm:sqref>W37</xm:sqref>
        </x14:conditionalFormatting>
        <x14:conditionalFormatting xmlns:xm="http://schemas.microsoft.com/office/excel/2006/main">
          <x14:cfRule type="dataBar" id="{C72D6CED-6967-465E-B090-AE79EF2F6F40}">
            <x14:dataBar minLength="0" maxLength="100" border="1" gradient="0" axisPosition="middle">
              <x14:cfvo type="num">
                <xm:f>-25</xm:f>
              </x14:cfvo>
              <x14:cfvo type="num">
                <xm:f>25</xm:f>
              </x14:cfvo>
              <x14:borderColor rgb="FF000000"/>
              <x14:negativeFillColor rgb="FFFF0000"/>
              <x14:axisColor rgb="FF000000"/>
            </x14:dataBar>
          </x14:cfRule>
          <xm:sqref>W39:W40</xm:sqref>
        </x14:conditionalFormatting>
        <x14:conditionalFormatting xmlns:xm="http://schemas.microsoft.com/office/excel/2006/main">
          <x14:cfRule type="dataBar" id="{8A9AE49F-0D1E-4221-ABE6-224C02956638}">
            <x14:dataBar minLength="0" maxLength="100" gradient="0" axisPosition="middle">
              <x14:cfvo type="num">
                <xm:f>-25</xm:f>
              </x14:cfvo>
              <x14:cfvo type="num">
                <xm:f>25</xm:f>
              </x14:cfvo>
              <x14:negativeFillColor rgb="FFFF0000"/>
              <x14:axisColor rgb="FF000000"/>
            </x14:dataBar>
          </x14:cfRule>
          <xm:sqref>W38</xm:sqref>
        </x14:conditionalFormatting>
        <x14:conditionalFormatting xmlns:xm="http://schemas.microsoft.com/office/excel/2006/main">
          <x14:cfRule type="dataBar" id="{C72B2122-DAB3-4390-9632-4E328493D9A6}">
            <x14:dataBar minLength="0" maxLength="100" gradient="0" axisPosition="middle">
              <x14:cfvo type="num">
                <xm:f>-25</xm:f>
              </x14:cfvo>
              <x14:cfvo type="num">
                <xm:f>25</xm:f>
              </x14:cfvo>
              <x14:negativeFillColor rgb="FFFF0000"/>
              <x14:axisColor rgb="FF000000"/>
            </x14:dataBar>
          </x14:cfRule>
          <xm:sqref>W41</xm:sqref>
        </x14:conditionalFormatting>
        <x14:conditionalFormatting xmlns:xm="http://schemas.microsoft.com/office/excel/2006/main">
          <x14:cfRule type="dataBar" id="{5F330C7B-BC4D-4407-9980-DF6F35A06784}">
            <x14:dataBar minLength="0" maxLength="100" border="1" gradient="0" axisPosition="middle">
              <x14:cfvo type="num">
                <xm:f>-25</xm:f>
              </x14:cfvo>
              <x14:cfvo type="num">
                <xm:f>25</xm:f>
              </x14:cfvo>
              <x14:borderColor rgb="FF000000"/>
              <x14:negativeFillColor rgb="FFFF0000"/>
              <x14:axisColor rgb="FF000000"/>
            </x14:dataBar>
          </x14:cfRule>
          <xm:sqref>W43:W44</xm:sqref>
        </x14:conditionalFormatting>
        <x14:conditionalFormatting xmlns:xm="http://schemas.microsoft.com/office/excel/2006/main">
          <x14:cfRule type="dataBar" id="{9386C7AB-820F-40F4-B2BD-36276A2C5DFD}">
            <x14:dataBar minLength="0" maxLength="100" gradient="0" axisPosition="middle">
              <x14:cfvo type="num">
                <xm:f>-25</xm:f>
              </x14:cfvo>
              <x14:cfvo type="num">
                <xm:f>25</xm:f>
              </x14:cfvo>
              <x14:negativeFillColor rgb="FFFF0000"/>
              <x14:axisColor rgb="FF000000"/>
            </x14:dataBar>
          </x14:cfRule>
          <xm:sqref>W42</xm:sqref>
        </x14:conditionalFormatting>
        <x14:conditionalFormatting xmlns:xm="http://schemas.microsoft.com/office/excel/2006/main">
          <x14:cfRule type="dataBar" id="{C443660A-5587-44E8-B3A2-B05FD63CF0AA}">
            <x14:dataBar minLength="0" maxLength="100" gradient="0" axisPosition="middle">
              <x14:cfvo type="num">
                <xm:f>-25</xm:f>
              </x14:cfvo>
              <x14:cfvo type="num">
                <xm:f>25</xm:f>
              </x14:cfvo>
              <x14:negativeFillColor rgb="FFFF0000"/>
              <x14:axisColor rgb="FF000000"/>
            </x14:dataBar>
          </x14:cfRule>
          <xm:sqref>W45</xm:sqref>
        </x14:conditionalFormatting>
        <x14:conditionalFormatting xmlns:xm="http://schemas.microsoft.com/office/excel/2006/main">
          <x14:cfRule type="dataBar" id="{542BCC98-1579-4E52-B674-93E082E39BDB}">
            <x14:dataBar minLength="0" maxLength="100" border="1" gradient="0" axisPosition="middle">
              <x14:cfvo type="num">
                <xm:f>-25</xm:f>
              </x14:cfvo>
              <x14:cfvo type="num">
                <xm:f>25</xm:f>
              </x14:cfvo>
              <x14:borderColor rgb="FF000000"/>
              <x14:negativeFillColor rgb="FFFF0000"/>
              <x14:axisColor rgb="FF000000"/>
            </x14:dataBar>
          </x14:cfRule>
          <xm:sqref>W47:W48</xm:sqref>
        </x14:conditionalFormatting>
        <x14:conditionalFormatting xmlns:xm="http://schemas.microsoft.com/office/excel/2006/main">
          <x14:cfRule type="dataBar" id="{152858AE-08F2-4D35-8FE6-9287F29B4411}">
            <x14:dataBar minLength="0" maxLength="100" gradient="0" axisPosition="middle">
              <x14:cfvo type="num">
                <xm:f>-25</xm:f>
              </x14:cfvo>
              <x14:cfvo type="num">
                <xm:f>25</xm:f>
              </x14:cfvo>
              <x14:negativeFillColor rgb="FFFF0000"/>
              <x14:axisColor rgb="FF000000"/>
            </x14:dataBar>
          </x14:cfRule>
          <xm:sqref>W46</xm:sqref>
        </x14:conditionalFormatting>
        <x14:conditionalFormatting xmlns:xm="http://schemas.microsoft.com/office/excel/2006/main">
          <x14:cfRule type="dataBar" id="{804A9770-5D36-47D0-8157-8EC0907A3FCA}">
            <x14:dataBar minLength="0" maxLength="100" gradient="0" axisPosition="middle">
              <x14:cfvo type="num">
                <xm:f>-25</xm:f>
              </x14:cfvo>
              <x14:cfvo type="num">
                <xm:f>25</xm:f>
              </x14:cfvo>
              <x14:negativeFillColor rgb="FFFF0000"/>
              <x14:axisColor rgb="FF000000"/>
            </x14:dataBar>
          </x14:cfRule>
          <xm:sqref>W49</xm:sqref>
        </x14:conditionalFormatting>
        <x14:conditionalFormatting xmlns:xm="http://schemas.microsoft.com/office/excel/2006/main">
          <x14:cfRule type="dataBar" id="{99F49510-B15B-4BF4-8878-DA867E3FA8C8}">
            <x14:dataBar minLength="0" maxLength="100" border="1" gradient="0" axisPosition="middle">
              <x14:cfvo type="num">
                <xm:f>-25</xm:f>
              </x14:cfvo>
              <x14:cfvo type="num">
                <xm:f>25</xm:f>
              </x14:cfvo>
              <x14:borderColor rgb="FF000000"/>
              <x14:negativeFillColor rgb="FFFF0000"/>
              <x14:axisColor rgb="FF000000"/>
            </x14:dataBar>
          </x14:cfRule>
          <xm:sqref>W51:W52</xm:sqref>
        </x14:conditionalFormatting>
        <x14:conditionalFormatting xmlns:xm="http://schemas.microsoft.com/office/excel/2006/main">
          <x14:cfRule type="dataBar" id="{97AA48AE-394F-4675-9F3B-AE98EA0B48A0}">
            <x14:dataBar minLength="0" maxLength="100" gradient="0" axisPosition="middle">
              <x14:cfvo type="num">
                <xm:f>-25</xm:f>
              </x14:cfvo>
              <x14:cfvo type="num">
                <xm:f>25</xm:f>
              </x14:cfvo>
              <x14:negativeFillColor rgb="FFFF0000"/>
              <x14:axisColor rgb="FF000000"/>
            </x14:dataBar>
          </x14:cfRule>
          <xm:sqref>W50</xm:sqref>
        </x14:conditionalFormatting>
        <x14:conditionalFormatting xmlns:xm="http://schemas.microsoft.com/office/excel/2006/main">
          <x14:cfRule type="dataBar" id="{AD051381-6193-449B-8CBB-104D51B2B2E9}">
            <x14:dataBar minLength="0" maxLength="100" gradient="0" axisPosition="middle">
              <x14:cfvo type="num">
                <xm:f>-25</xm:f>
              </x14:cfvo>
              <x14:cfvo type="num">
                <xm:f>25</xm:f>
              </x14:cfvo>
              <x14:negativeFillColor rgb="FFFF0000"/>
              <x14:axisColor rgb="FF000000"/>
            </x14:dataBar>
          </x14:cfRule>
          <xm:sqref>W53</xm:sqref>
        </x14:conditionalFormatting>
        <x14:conditionalFormatting xmlns:xm="http://schemas.microsoft.com/office/excel/2006/main">
          <x14:cfRule type="dataBar" id="{2429CDF0-86F1-49FA-BCFB-6657A6FBBBC7}">
            <x14:dataBar minLength="0" maxLength="100" border="1" gradient="0" axisPosition="middle">
              <x14:cfvo type="num">
                <xm:f>-25</xm:f>
              </x14:cfvo>
              <x14:cfvo type="num">
                <xm:f>25</xm:f>
              </x14:cfvo>
              <x14:borderColor rgb="FF000000"/>
              <x14:negativeFillColor rgb="FFFF0000"/>
              <x14:axisColor rgb="FF000000"/>
            </x14:dataBar>
          </x14:cfRule>
          <xm:sqref>W55:W56</xm:sqref>
        </x14:conditionalFormatting>
        <x14:conditionalFormatting xmlns:xm="http://schemas.microsoft.com/office/excel/2006/main">
          <x14:cfRule type="dataBar" id="{1956156D-40D5-4F03-8C14-88FFD7976338}">
            <x14:dataBar minLength="0" maxLength="100" gradient="0" axisPosition="middle">
              <x14:cfvo type="num">
                <xm:f>-25</xm:f>
              </x14:cfvo>
              <x14:cfvo type="num">
                <xm:f>25</xm:f>
              </x14:cfvo>
              <x14:negativeFillColor rgb="FFFF0000"/>
              <x14:axisColor rgb="FF000000"/>
            </x14:dataBar>
          </x14:cfRule>
          <xm:sqref>W54</xm:sqref>
        </x14:conditionalFormatting>
        <x14:conditionalFormatting xmlns:xm="http://schemas.microsoft.com/office/excel/2006/main">
          <x14:cfRule type="dataBar" id="{64ABB9E9-09E8-472C-AF15-41C0D56D73BA}">
            <x14:dataBar minLength="0" maxLength="100" gradient="0" axisPosition="middle">
              <x14:cfvo type="num">
                <xm:f>-25</xm:f>
              </x14:cfvo>
              <x14:cfvo type="num">
                <xm:f>25</xm:f>
              </x14:cfvo>
              <x14:negativeFillColor rgb="FFFF0000"/>
              <x14:axisColor rgb="FF000000"/>
            </x14:dataBar>
          </x14:cfRule>
          <xm:sqref>W57</xm:sqref>
        </x14:conditionalFormatting>
        <x14:conditionalFormatting xmlns:xm="http://schemas.microsoft.com/office/excel/2006/main">
          <x14:cfRule type="dataBar" id="{C30DCC38-D3B5-4FD7-B5AF-3901B25456AE}">
            <x14:dataBar minLength="0" maxLength="100" border="1" gradient="0" axisPosition="middle">
              <x14:cfvo type="num">
                <xm:f>-25</xm:f>
              </x14:cfvo>
              <x14:cfvo type="num">
                <xm:f>25</xm:f>
              </x14:cfvo>
              <x14:borderColor rgb="FF000000"/>
              <x14:negativeFillColor rgb="FFFF0000"/>
              <x14:axisColor rgb="FF000000"/>
            </x14:dataBar>
          </x14:cfRule>
          <xm:sqref>W59:W60</xm:sqref>
        </x14:conditionalFormatting>
        <x14:conditionalFormatting xmlns:xm="http://schemas.microsoft.com/office/excel/2006/main">
          <x14:cfRule type="dataBar" id="{FCB3A641-6249-4048-A08B-E5AFCA1E2D6C}">
            <x14:dataBar minLength="0" maxLength="100" gradient="0" axisPosition="middle">
              <x14:cfvo type="num">
                <xm:f>-25</xm:f>
              </x14:cfvo>
              <x14:cfvo type="num">
                <xm:f>25</xm:f>
              </x14:cfvo>
              <x14:negativeFillColor rgb="FFFF0000"/>
              <x14:axisColor rgb="FF000000"/>
            </x14:dataBar>
          </x14:cfRule>
          <xm:sqref>W58</xm:sqref>
        </x14:conditionalFormatting>
        <x14:conditionalFormatting xmlns:xm="http://schemas.microsoft.com/office/excel/2006/main">
          <x14:cfRule type="dataBar" id="{C2A5EA3F-0417-44EF-B4A7-E99748215CF5}">
            <x14:dataBar minLength="0" maxLength="100" gradient="0" axisPosition="middle">
              <x14:cfvo type="num">
                <xm:f>-25</xm:f>
              </x14:cfvo>
              <x14:cfvo type="num">
                <xm:f>25</xm:f>
              </x14:cfvo>
              <x14:negativeFillColor rgb="FFFF0000"/>
              <x14:axisColor rgb="FF000000"/>
            </x14:dataBar>
          </x14:cfRule>
          <xm:sqref>W61</xm:sqref>
        </x14:conditionalFormatting>
        <x14:conditionalFormatting xmlns:xm="http://schemas.microsoft.com/office/excel/2006/main">
          <x14:cfRule type="dataBar" id="{6DEC91B1-DC3C-45A2-8F7E-82AD2B36BCC4}">
            <x14:dataBar minLength="0" maxLength="100" border="1" gradient="0" axisPosition="middle">
              <x14:cfvo type="num">
                <xm:f>-25</xm:f>
              </x14:cfvo>
              <x14:cfvo type="num">
                <xm:f>25</xm:f>
              </x14:cfvo>
              <x14:borderColor rgb="FF000000"/>
              <x14:negativeFillColor rgb="FFFF0000"/>
              <x14:axisColor rgb="FF000000"/>
            </x14:dataBar>
          </x14:cfRule>
          <xm:sqref>W63:W64</xm:sqref>
        </x14:conditionalFormatting>
        <x14:conditionalFormatting xmlns:xm="http://schemas.microsoft.com/office/excel/2006/main">
          <x14:cfRule type="dataBar" id="{88A86D2D-A8C0-4E5E-865A-996AAA9E777B}">
            <x14:dataBar minLength="0" maxLength="100" gradient="0" axisPosition="middle">
              <x14:cfvo type="num">
                <xm:f>-25</xm:f>
              </x14:cfvo>
              <x14:cfvo type="num">
                <xm:f>25</xm:f>
              </x14:cfvo>
              <x14:negativeFillColor rgb="FFFF0000"/>
              <x14:axisColor rgb="FF000000"/>
            </x14:dataBar>
          </x14:cfRule>
          <xm:sqref>W62</xm:sqref>
        </x14:conditionalFormatting>
        <x14:conditionalFormatting xmlns:xm="http://schemas.microsoft.com/office/excel/2006/main">
          <x14:cfRule type="dataBar" id="{668FF78A-4DCF-4865-9DCB-DD5077E7FC4D}">
            <x14:dataBar minLength="0" maxLength="100" gradient="0" axisPosition="middle">
              <x14:cfvo type="num">
                <xm:f>-25</xm:f>
              </x14:cfvo>
              <x14:cfvo type="num">
                <xm:f>25</xm:f>
              </x14:cfvo>
              <x14:negativeFillColor rgb="FFFF0000"/>
              <x14:axisColor rgb="FF000000"/>
            </x14:dataBar>
          </x14:cfRule>
          <xm:sqref>W65</xm:sqref>
        </x14:conditionalFormatting>
        <x14:conditionalFormatting xmlns:xm="http://schemas.microsoft.com/office/excel/2006/main">
          <x14:cfRule type="dataBar" id="{E6D82A34-9A78-41DC-91D5-0937EE9CC07E}">
            <x14:dataBar minLength="0" maxLength="100" border="1" gradient="0" axisPosition="middle">
              <x14:cfvo type="num">
                <xm:f>-25</xm:f>
              </x14:cfvo>
              <x14:cfvo type="num">
                <xm:f>25</xm:f>
              </x14:cfvo>
              <x14:borderColor rgb="FF000000"/>
              <x14:negativeFillColor rgb="FFFF0000"/>
              <x14:axisColor rgb="FF000000"/>
            </x14:dataBar>
          </x14:cfRule>
          <xm:sqref>W67:W68</xm:sqref>
        </x14:conditionalFormatting>
        <x14:conditionalFormatting xmlns:xm="http://schemas.microsoft.com/office/excel/2006/main">
          <x14:cfRule type="dataBar" id="{70AE63AC-58E2-48D4-82E9-E477ED764EBB}">
            <x14:dataBar minLength="0" maxLength="100" gradient="0" axisPosition="middle">
              <x14:cfvo type="num">
                <xm:f>-25</xm:f>
              </x14:cfvo>
              <x14:cfvo type="num">
                <xm:f>25</xm:f>
              </x14:cfvo>
              <x14:negativeFillColor rgb="FFFF0000"/>
              <x14:axisColor rgb="FF000000"/>
            </x14:dataBar>
          </x14:cfRule>
          <xm:sqref>W66</xm:sqref>
        </x14:conditionalFormatting>
        <x14:conditionalFormatting xmlns:xm="http://schemas.microsoft.com/office/excel/2006/main">
          <x14:cfRule type="dataBar" id="{41A7E540-2774-4604-8376-F3B0612FE1F6}">
            <x14:dataBar minLength="0" maxLength="100" gradient="0" axisPosition="middle">
              <x14:cfvo type="num">
                <xm:f>-25</xm:f>
              </x14:cfvo>
              <x14:cfvo type="num">
                <xm:f>25</xm:f>
              </x14:cfvo>
              <x14:negativeFillColor rgb="FFFF0000"/>
              <x14:axisColor rgb="FF000000"/>
            </x14:dataBar>
          </x14:cfRule>
          <xm:sqref>W69</xm:sqref>
        </x14:conditionalFormatting>
        <x14:conditionalFormatting xmlns:xm="http://schemas.microsoft.com/office/excel/2006/main">
          <x14:cfRule type="dataBar" id="{FF26C55C-6A66-4750-A0DA-721A3222EBD1}">
            <x14:dataBar minLength="0" maxLength="100" border="1" gradient="0" axisPosition="middle">
              <x14:cfvo type="num">
                <xm:f>-25</xm:f>
              </x14:cfvo>
              <x14:cfvo type="num">
                <xm:f>25</xm:f>
              </x14:cfvo>
              <x14:borderColor rgb="FF000000"/>
              <x14:negativeFillColor rgb="FFFF0000"/>
              <x14:axisColor rgb="FF000000"/>
            </x14:dataBar>
          </x14:cfRule>
          <xm:sqref>W71:W72</xm:sqref>
        </x14:conditionalFormatting>
        <x14:conditionalFormatting xmlns:xm="http://schemas.microsoft.com/office/excel/2006/main">
          <x14:cfRule type="dataBar" id="{06CEEF65-30C7-4C40-823F-5FA188F38E1C}">
            <x14:dataBar minLength="0" maxLength="100" gradient="0" axisPosition="middle">
              <x14:cfvo type="num">
                <xm:f>-25</xm:f>
              </x14:cfvo>
              <x14:cfvo type="num">
                <xm:f>25</xm:f>
              </x14:cfvo>
              <x14:negativeFillColor rgb="FFFF0000"/>
              <x14:axisColor rgb="FF000000"/>
            </x14:dataBar>
          </x14:cfRule>
          <xm:sqref>W70</xm:sqref>
        </x14:conditionalFormatting>
        <x14:conditionalFormatting xmlns:xm="http://schemas.microsoft.com/office/excel/2006/main">
          <x14:cfRule type="dataBar" id="{9884C810-CB25-46F5-9E5F-E805BB4F9810}">
            <x14:dataBar minLength="0" maxLength="100" gradient="0" axisPosition="middle">
              <x14:cfvo type="num">
                <xm:f>-25</xm:f>
              </x14:cfvo>
              <x14:cfvo type="num">
                <xm:f>25</xm:f>
              </x14:cfvo>
              <x14:negativeFillColor rgb="FFFF0000"/>
              <x14:axisColor rgb="FF000000"/>
            </x14:dataBar>
          </x14:cfRule>
          <xm:sqref>W73</xm:sqref>
        </x14:conditionalFormatting>
        <x14:conditionalFormatting xmlns:xm="http://schemas.microsoft.com/office/excel/2006/main">
          <x14:cfRule type="dataBar" id="{C2AC31D1-7D75-4837-BB9E-B60D6F304B23}">
            <x14:dataBar minLength="0" maxLength="100" border="1" gradient="0" axisPosition="middle">
              <x14:cfvo type="num">
                <xm:f>-25</xm:f>
              </x14:cfvo>
              <x14:cfvo type="num">
                <xm:f>25</xm:f>
              </x14:cfvo>
              <x14:borderColor rgb="FF000000"/>
              <x14:negativeFillColor rgb="FFFF0000"/>
              <x14:axisColor rgb="FF000000"/>
            </x14:dataBar>
          </x14:cfRule>
          <xm:sqref>W75:W76</xm:sqref>
        </x14:conditionalFormatting>
        <x14:conditionalFormatting xmlns:xm="http://schemas.microsoft.com/office/excel/2006/main">
          <x14:cfRule type="dataBar" id="{976966F4-9520-42ED-8A1A-38477C056F4A}">
            <x14:dataBar minLength="0" maxLength="100" gradient="0" axisPosition="middle">
              <x14:cfvo type="num">
                <xm:f>-25</xm:f>
              </x14:cfvo>
              <x14:cfvo type="num">
                <xm:f>25</xm:f>
              </x14:cfvo>
              <x14:negativeFillColor rgb="FFFF0000"/>
              <x14:axisColor rgb="FF000000"/>
            </x14:dataBar>
          </x14:cfRule>
          <xm:sqref>W74</xm:sqref>
        </x14:conditionalFormatting>
        <x14:conditionalFormatting xmlns:xm="http://schemas.microsoft.com/office/excel/2006/main">
          <x14:cfRule type="dataBar" id="{734FEBD3-1406-4E6A-A9CE-179766931FB0}">
            <x14:dataBar minLength="0" maxLength="100" gradient="0" axisPosition="middle">
              <x14:cfvo type="num">
                <xm:f>-25</xm:f>
              </x14:cfvo>
              <x14:cfvo type="num">
                <xm:f>25</xm:f>
              </x14:cfvo>
              <x14:negativeFillColor rgb="FFFF0000"/>
              <x14:axisColor rgb="FF000000"/>
            </x14:dataBar>
          </x14:cfRule>
          <xm:sqref>W77</xm:sqref>
        </x14:conditionalFormatting>
        <x14:conditionalFormatting xmlns:xm="http://schemas.microsoft.com/office/excel/2006/main">
          <x14:cfRule type="dataBar" id="{92D79B6E-06AC-4C4B-9DEF-66A736870CF5}">
            <x14:dataBar minLength="0" maxLength="100" border="1" gradient="0" axisPosition="middle">
              <x14:cfvo type="num">
                <xm:f>-25</xm:f>
              </x14:cfvo>
              <x14:cfvo type="num">
                <xm:f>25</xm:f>
              </x14:cfvo>
              <x14:borderColor rgb="FF000000"/>
              <x14:negativeFillColor rgb="FFFF0000"/>
              <x14:axisColor rgb="FF000000"/>
            </x14:dataBar>
          </x14:cfRule>
          <xm:sqref>W79:W80</xm:sqref>
        </x14:conditionalFormatting>
        <x14:conditionalFormatting xmlns:xm="http://schemas.microsoft.com/office/excel/2006/main">
          <x14:cfRule type="dataBar" id="{270BD5AA-F1F8-4B56-BB1F-6335357C3CF4}">
            <x14:dataBar minLength="0" maxLength="100" gradient="0" axisPosition="middle">
              <x14:cfvo type="num">
                <xm:f>-25</xm:f>
              </x14:cfvo>
              <x14:cfvo type="num">
                <xm:f>25</xm:f>
              </x14:cfvo>
              <x14:negativeFillColor rgb="FFFF0000"/>
              <x14:axisColor rgb="FF000000"/>
            </x14:dataBar>
          </x14:cfRule>
          <xm:sqref>W78</xm:sqref>
        </x14:conditionalFormatting>
        <x14:conditionalFormatting xmlns:xm="http://schemas.microsoft.com/office/excel/2006/main">
          <x14:cfRule type="dataBar" id="{1B3E6277-0BAB-48F9-BC20-04DD760C7609}">
            <x14:dataBar minLength="0" maxLength="100" gradient="0" axisPosition="middle">
              <x14:cfvo type="num">
                <xm:f>-25</xm:f>
              </x14:cfvo>
              <x14:cfvo type="num">
                <xm:f>25</xm:f>
              </x14:cfvo>
              <x14:negativeFillColor rgb="FFFF0000"/>
              <x14:axisColor rgb="FF000000"/>
            </x14:dataBar>
          </x14:cfRule>
          <xm:sqref>W81</xm:sqref>
        </x14:conditionalFormatting>
        <x14:conditionalFormatting xmlns:xm="http://schemas.microsoft.com/office/excel/2006/main">
          <x14:cfRule type="dataBar" id="{E9ED0038-6330-42DD-8A28-A250C914A127}">
            <x14:dataBar minLength="0" maxLength="100" border="1" gradient="0" axisPosition="middle">
              <x14:cfvo type="num">
                <xm:f>-25</xm:f>
              </x14:cfvo>
              <x14:cfvo type="num">
                <xm:f>25</xm:f>
              </x14:cfvo>
              <x14:borderColor rgb="FF000000"/>
              <x14:negativeFillColor rgb="FFFF0000"/>
              <x14:axisColor rgb="FF000000"/>
            </x14:dataBar>
          </x14:cfRule>
          <xm:sqref>W83:W84</xm:sqref>
        </x14:conditionalFormatting>
        <x14:conditionalFormatting xmlns:xm="http://schemas.microsoft.com/office/excel/2006/main">
          <x14:cfRule type="dataBar" id="{AAA44372-442F-4E2B-9646-9D152F337B52}">
            <x14:dataBar minLength="0" maxLength="100" gradient="0" axisPosition="middle">
              <x14:cfvo type="num">
                <xm:f>-25</xm:f>
              </x14:cfvo>
              <x14:cfvo type="num">
                <xm:f>25</xm:f>
              </x14:cfvo>
              <x14:negativeFillColor rgb="FFFF0000"/>
              <x14:axisColor rgb="FF000000"/>
            </x14:dataBar>
          </x14:cfRule>
          <xm:sqref>W82</xm:sqref>
        </x14:conditionalFormatting>
        <x14:conditionalFormatting xmlns:xm="http://schemas.microsoft.com/office/excel/2006/main">
          <x14:cfRule type="dataBar" id="{54718594-D543-44C6-89FC-D82CADF1B346}">
            <x14:dataBar minLength="0" maxLength="100" gradient="0" axisPosition="middle">
              <x14:cfvo type="num">
                <xm:f>-25</xm:f>
              </x14:cfvo>
              <x14:cfvo type="num">
                <xm:f>25</xm:f>
              </x14:cfvo>
              <x14:negativeFillColor rgb="FFFF0000"/>
              <x14:axisColor rgb="FF000000"/>
            </x14:dataBar>
          </x14:cfRule>
          <xm:sqref>W85</xm:sqref>
        </x14:conditionalFormatting>
        <x14:conditionalFormatting xmlns:xm="http://schemas.microsoft.com/office/excel/2006/main">
          <x14:cfRule type="dataBar" id="{F4F6DC4C-9FAF-48E7-BFC4-BCA3B1B81D25}">
            <x14:dataBar minLength="0" maxLength="100" border="1" gradient="0" axisPosition="middle">
              <x14:cfvo type="num">
                <xm:f>-25</xm:f>
              </x14:cfvo>
              <x14:cfvo type="num">
                <xm:f>25</xm:f>
              </x14:cfvo>
              <x14:borderColor rgb="FF000000"/>
              <x14:negativeFillColor rgb="FFFF0000"/>
              <x14:axisColor rgb="FF000000"/>
            </x14:dataBar>
          </x14:cfRule>
          <xm:sqref>W87:W88</xm:sqref>
        </x14:conditionalFormatting>
        <x14:conditionalFormatting xmlns:xm="http://schemas.microsoft.com/office/excel/2006/main">
          <x14:cfRule type="dataBar" id="{1DB9A54C-9E75-4D11-8D16-C51C1AC31CE4}">
            <x14:dataBar minLength="0" maxLength="100" gradient="0" axisPosition="middle">
              <x14:cfvo type="num">
                <xm:f>-25</xm:f>
              </x14:cfvo>
              <x14:cfvo type="num">
                <xm:f>25</xm:f>
              </x14:cfvo>
              <x14:negativeFillColor rgb="FFFF0000"/>
              <x14:axisColor rgb="FF000000"/>
            </x14:dataBar>
          </x14:cfRule>
          <xm:sqref>W86</xm:sqref>
        </x14:conditionalFormatting>
        <x14:conditionalFormatting xmlns:xm="http://schemas.microsoft.com/office/excel/2006/main">
          <x14:cfRule type="dataBar" id="{B72DF240-7AFE-49EC-A5F1-BF7CE2B3B503}">
            <x14:dataBar minLength="0" maxLength="100" gradient="0" axisPosition="middle">
              <x14:cfvo type="num">
                <xm:f>-25</xm:f>
              </x14:cfvo>
              <x14:cfvo type="num">
                <xm:f>25</xm:f>
              </x14:cfvo>
              <x14:negativeFillColor rgb="FFFF0000"/>
              <x14:axisColor rgb="FF000000"/>
            </x14:dataBar>
          </x14:cfRule>
          <xm:sqref>W89</xm:sqref>
        </x14:conditionalFormatting>
        <x14:conditionalFormatting xmlns:xm="http://schemas.microsoft.com/office/excel/2006/main">
          <x14:cfRule type="dataBar" id="{A23C439A-3D0B-42EA-ACEA-166007B3B8A0}">
            <x14:dataBar minLength="0" maxLength="100" border="1" gradient="0" axisPosition="middle">
              <x14:cfvo type="num">
                <xm:f>-25</xm:f>
              </x14:cfvo>
              <x14:cfvo type="num">
                <xm:f>25</xm:f>
              </x14:cfvo>
              <x14:borderColor rgb="FF000000"/>
              <x14:negativeFillColor rgb="FFFF0000"/>
              <x14:axisColor rgb="FF000000"/>
            </x14:dataBar>
          </x14:cfRule>
          <xm:sqref>W91:W92</xm:sqref>
        </x14:conditionalFormatting>
        <x14:conditionalFormatting xmlns:xm="http://schemas.microsoft.com/office/excel/2006/main">
          <x14:cfRule type="dataBar" id="{891D1C58-2E8A-4E53-806B-C34FF4B5264A}">
            <x14:dataBar minLength="0" maxLength="100" gradient="0" axisPosition="middle">
              <x14:cfvo type="num">
                <xm:f>-25</xm:f>
              </x14:cfvo>
              <x14:cfvo type="num">
                <xm:f>25</xm:f>
              </x14:cfvo>
              <x14:negativeFillColor rgb="FFFF0000"/>
              <x14:axisColor rgb="FF000000"/>
            </x14:dataBar>
          </x14:cfRule>
          <xm:sqref>W90</xm:sqref>
        </x14:conditionalFormatting>
        <x14:conditionalFormatting xmlns:xm="http://schemas.microsoft.com/office/excel/2006/main">
          <x14:cfRule type="dataBar" id="{C133E58F-5272-472E-9F4D-2E4905C9829F}">
            <x14:dataBar minLength="0" maxLength="100" gradient="0" axisPosition="middle">
              <x14:cfvo type="num">
                <xm:f>-25</xm:f>
              </x14:cfvo>
              <x14:cfvo type="num">
                <xm:f>25</xm:f>
              </x14:cfvo>
              <x14:negativeFillColor rgb="FFFF0000"/>
              <x14:axisColor rgb="FF000000"/>
            </x14:dataBar>
          </x14:cfRule>
          <xm:sqref>W93</xm:sqref>
        </x14:conditionalFormatting>
        <x14:conditionalFormatting xmlns:xm="http://schemas.microsoft.com/office/excel/2006/main">
          <x14:cfRule type="dataBar" id="{4BAB1580-F54E-4E90-93C3-CD3F45B709B1}">
            <x14:dataBar minLength="0" maxLength="100" border="1" gradient="0" axisPosition="middle">
              <x14:cfvo type="num">
                <xm:f>-25</xm:f>
              </x14:cfvo>
              <x14:cfvo type="num">
                <xm:f>25</xm:f>
              </x14:cfvo>
              <x14:borderColor rgb="FF000000"/>
              <x14:negativeFillColor rgb="FFFF0000"/>
              <x14:axisColor rgb="FF000000"/>
            </x14:dataBar>
          </x14:cfRule>
          <xm:sqref>W95:W96</xm:sqref>
        </x14:conditionalFormatting>
        <x14:conditionalFormatting xmlns:xm="http://schemas.microsoft.com/office/excel/2006/main">
          <x14:cfRule type="dataBar" id="{E0601F2B-4269-4F8C-AA4C-50AF26E1EE75}">
            <x14:dataBar minLength="0" maxLength="100" gradient="0" axisPosition="middle">
              <x14:cfvo type="num">
                <xm:f>-25</xm:f>
              </x14:cfvo>
              <x14:cfvo type="num">
                <xm:f>25</xm:f>
              </x14:cfvo>
              <x14:negativeFillColor rgb="FFFF0000"/>
              <x14:axisColor rgb="FF000000"/>
            </x14:dataBar>
          </x14:cfRule>
          <xm:sqref>W94</xm:sqref>
        </x14:conditionalFormatting>
        <x14:conditionalFormatting xmlns:xm="http://schemas.microsoft.com/office/excel/2006/main">
          <x14:cfRule type="dataBar" id="{6175F2AD-54A9-4A91-9310-D9B1F68A34B8}">
            <x14:dataBar minLength="0" maxLength="100" gradient="0" axisPosition="middle">
              <x14:cfvo type="num">
                <xm:f>-25</xm:f>
              </x14:cfvo>
              <x14:cfvo type="num">
                <xm:f>25</xm:f>
              </x14:cfvo>
              <x14:negativeFillColor rgb="FFFF0000"/>
              <x14:axisColor rgb="FF000000"/>
            </x14:dataBar>
          </x14:cfRule>
          <xm:sqref>W97</xm:sqref>
        </x14:conditionalFormatting>
        <x14:conditionalFormatting xmlns:xm="http://schemas.microsoft.com/office/excel/2006/main">
          <x14:cfRule type="dataBar" id="{DEB24DFC-3E25-4B97-880E-0AFDE67C02B6}">
            <x14:dataBar minLength="0" maxLength="100" border="1" gradient="0" axisPosition="middle">
              <x14:cfvo type="num">
                <xm:f>-25</xm:f>
              </x14:cfvo>
              <x14:cfvo type="num">
                <xm:f>25</xm:f>
              </x14:cfvo>
              <x14:borderColor rgb="FF000000"/>
              <x14:negativeFillColor rgb="FFFF0000"/>
              <x14:axisColor rgb="FF000000"/>
            </x14:dataBar>
          </x14:cfRule>
          <xm:sqref>W99:W100</xm:sqref>
        </x14:conditionalFormatting>
        <x14:conditionalFormatting xmlns:xm="http://schemas.microsoft.com/office/excel/2006/main">
          <x14:cfRule type="dataBar" id="{543F10A0-04AC-4E65-96D5-BC7715CFDFD0}">
            <x14:dataBar minLength="0" maxLength="100" gradient="0" axisPosition="middle">
              <x14:cfvo type="num">
                <xm:f>-25</xm:f>
              </x14:cfvo>
              <x14:cfvo type="num">
                <xm:f>25</xm:f>
              </x14:cfvo>
              <x14:negativeFillColor rgb="FFFF0000"/>
              <x14:axisColor rgb="FF000000"/>
            </x14:dataBar>
          </x14:cfRule>
          <xm:sqref>W98</xm:sqref>
        </x14:conditionalFormatting>
        <x14:conditionalFormatting xmlns:xm="http://schemas.microsoft.com/office/excel/2006/main">
          <x14:cfRule type="dataBar" id="{07F645B4-4B7B-4C3D-B15F-C63B3AF40298}">
            <x14:dataBar minLength="0" maxLength="100" gradient="0" axisPosition="middle">
              <x14:cfvo type="num">
                <xm:f>-25</xm:f>
              </x14:cfvo>
              <x14:cfvo type="num">
                <xm:f>25</xm:f>
              </x14:cfvo>
              <x14:negativeFillColor rgb="FFFF0000"/>
              <x14:axisColor rgb="FF000000"/>
            </x14:dataBar>
          </x14:cfRule>
          <xm:sqref>W101</xm:sqref>
        </x14:conditionalFormatting>
        <x14:conditionalFormatting xmlns:xm="http://schemas.microsoft.com/office/excel/2006/main">
          <x14:cfRule type="dataBar" id="{5114C785-59FD-4CFD-B247-CA3A90329AC0}">
            <x14:dataBar minLength="0" maxLength="100" border="1" gradient="0" axisPosition="middle">
              <x14:cfvo type="num">
                <xm:f>-25</xm:f>
              </x14:cfvo>
              <x14:cfvo type="num">
                <xm:f>25</xm:f>
              </x14:cfvo>
              <x14:borderColor rgb="FF000000"/>
              <x14:negativeFillColor rgb="FFFF0000"/>
              <x14:axisColor rgb="FF000000"/>
            </x14:dataBar>
          </x14:cfRule>
          <xm:sqref>W103:W104</xm:sqref>
        </x14:conditionalFormatting>
        <x14:conditionalFormatting xmlns:xm="http://schemas.microsoft.com/office/excel/2006/main">
          <x14:cfRule type="dataBar" id="{A50E7E37-29CA-45D8-9319-151007A0278E}">
            <x14:dataBar minLength="0" maxLength="100" gradient="0" axisPosition="middle">
              <x14:cfvo type="num">
                <xm:f>-25</xm:f>
              </x14:cfvo>
              <x14:cfvo type="num">
                <xm:f>25</xm:f>
              </x14:cfvo>
              <x14:negativeFillColor rgb="FFFF0000"/>
              <x14:axisColor rgb="FF000000"/>
            </x14:dataBar>
          </x14:cfRule>
          <xm:sqref>W102</xm:sqref>
        </x14:conditionalFormatting>
        <x14:conditionalFormatting xmlns:xm="http://schemas.microsoft.com/office/excel/2006/main">
          <x14:cfRule type="dataBar" id="{946F4435-F34D-4452-8133-4926F9F679AD}">
            <x14:dataBar minLength="0" maxLength="100" gradient="0" axisPosition="middle">
              <x14:cfvo type="num">
                <xm:f>-25</xm:f>
              </x14:cfvo>
              <x14:cfvo type="num">
                <xm:f>25</xm:f>
              </x14:cfvo>
              <x14:negativeFillColor rgb="FFFF0000"/>
              <x14:axisColor rgb="FF000000"/>
            </x14:dataBar>
          </x14:cfRule>
          <xm:sqref>W105</xm:sqref>
        </x14:conditionalFormatting>
        <x14:conditionalFormatting xmlns:xm="http://schemas.microsoft.com/office/excel/2006/main">
          <x14:cfRule type="dataBar" id="{441532CC-A018-4CC9-8A44-5CFD68D27511}">
            <x14:dataBar minLength="0" maxLength="100" border="1" gradient="0" axisPosition="middle">
              <x14:cfvo type="num">
                <xm:f>-25</xm:f>
              </x14:cfvo>
              <x14:cfvo type="num">
                <xm:f>25</xm:f>
              </x14:cfvo>
              <x14:borderColor rgb="FF000000"/>
              <x14:negativeFillColor rgb="FFFF0000"/>
              <x14:axisColor rgb="FF000000"/>
            </x14:dataBar>
          </x14:cfRule>
          <xm:sqref>W107:W108</xm:sqref>
        </x14:conditionalFormatting>
        <x14:conditionalFormatting xmlns:xm="http://schemas.microsoft.com/office/excel/2006/main">
          <x14:cfRule type="dataBar" id="{C0623FFB-770C-463A-B588-CD3599B9F89D}">
            <x14:dataBar minLength="0" maxLength="100" gradient="0" axisPosition="middle">
              <x14:cfvo type="num">
                <xm:f>-25</xm:f>
              </x14:cfvo>
              <x14:cfvo type="num">
                <xm:f>25</xm:f>
              </x14:cfvo>
              <x14:negativeFillColor rgb="FFFF0000"/>
              <x14:axisColor rgb="FF000000"/>
            </x14:dataBar>
          </x14:cfRule>
          <xm:sqref>W106</xm:sqref>
        </x14:conditionalFormatting>
        <x14:conditionalFormatting xmlns:xm="http://schemas.microsoft.com/office/excel/2006/main">
          <x14:cfRule type="dataBar" id="{787D8F77-3B2A-45B2-910F-5B5D0B9D3B87}">
            <x14:dataBar minLength="0" maxLength="100" gradient="0" axisPosition="middle">
              <x14:cfvo type="num">
                <xm:f>-25</xm:f>
              </x14:cfvo>
              <x14:cfvo type="num">
                <xm:f>25</xm:f>
              </x14:cfvo>
              <x14:negativeFillColor rgb="FFFF0000"/>
              <x14:axisColor rgb="FF000000"/>
            </x14:dataBar>
          </x14:cfRule>
          <xm:sqref>W109</xm:sqref>
        </x14:conditionalFormatting>
        <x14:conditionalFormatting xmlns:xm="http://schemas.microsoft.com/office/excel/2006/main">
          <x14:cfRule type="dataBar" id="{CF969410-A50B-4CA0-8997-3F4EFA5F19B6}">
            <x14:dataBar minLength="0" maxLength="100" border="1" gradient="0" axisPosition="middle">
              <x14:cfvo type="num">
                <xm:f>-25</xm:f>
              </x14:cfvo>
              <x14:cfvo type="num">
                <xm:f>25</xm:f>
              </x14:cfvo>
              <x14:borderColor rgb="FF000000"/>
              <x14:negativeFillColor rgb="FFFF0000"/>
              <x14:axisColor rgb="FF000000"/>
            </x14:dataBar>
          </x14:cfRule>
          <xm:sqref>W111:W112</xm:sqref>
        </x14:conditionalFormatting>
        <x14:conditionalFormatting xmlns:xm="http://schemas.microsoft.com/office/excel/2006/main">
          <x14:cfRule type="dataBar" id="{E322C977-6CD6-459A-93C9-4211CEADEB7C}">
            <x14:dataBar minLength="0" maxLength="100" gradient="0" axisPosition="middle">
              <x14:cfvo type="num">
                <xm:f>-25</xm:f>
              </x14:cfvo>
              <x14:cfvo type="num">
                <xm:f>25</xm:f>
              </x14:cfvo>
              <x14:negativeFillColor rgb="FFFF0000"/>
              <x14:axisColor rgb="FF000000"/>
            </x14:dataBar>
          </x14:cfRule>
          <xm:sqref>W110</xm:sqref>
        </x14:conditionalFormatting>
        <x14:conditionalFormatting xmlns:xm="http://schemas.microsoft.com/office/excel/2006/main">
          <x14:cfRule type="dataBar" id="{0F9B5B61-9DCA-40D4-81C9-F1C73DDF9499}">
            <x14:dataBar minLength="0" maxLength="100" gradient="0" axisPosition="middle">
              <x14:cfvo type="num">
                <xm:f>-25</xm:f>
              </x14:cfvo>
              <x14:cfvo type="num">
                <xm:f>25</xm:f>
              </x14:cfvo>
              <x14:negativeFillColor rgb="FFFF0000"/>
              <x14:axisColor rgb="FF000000"/>
            </x14:dataBar>
          </x14:cfRule>
          <xm:sqref>W113</xm:sqref>
        </x14:conditionalFormatting>
        <x14:conditionalFormatting xmlns:xm="http://schemas.microsoft.com/office/excel/2006/main">
          <x14:cfRule type="dataBar" id="{190C180C-B73F-4B8C-849B-C5DFFFC5051D}">
            <x14:dataBar minLength="0" maxLength="100" border="1" gradient="0" axisPosition="middle">
              <x14:cfvo type="num">
                <xm:f>-25</xm:f>
              </x14:cfvo>
              <x14:cfvo type="num">
                <xm:f>25</xm:f>
              </x14:cfvo>
              <x14:borderColor rgb="FF000000"/>
              <x14:negativeFillColor rgb="FFFF0000"/>
              <x14:axisColor rgb="FF000000"/>
            </x14:dataBar>
          </x14:cfRule>
          <xm:sqref>W115:W116</xm:sqref>
        </x14:conditionalFormatting>
        <x14:conditionalFormatting xmlns:xm="http://schemas.microsoft.com/office/excel/2006/main">
          <x14:cfRule type="dataBar" id="{77CB3C91-2081-4CFD-B795-569BFA945485}">
            <x14:dataBar minLength="0" maxLength="100" gradient="0" axisPosition="middle">
              <x14:cfvo type="num">
                <xm:f>-25</xm:f>
              </x14:cfvo>
              <x14:cfvo type="num">
                <xm:f>25</xm:f>
              </x14:cfvo>
              <x14:negativeFillColor rgb="FFFF0000"/>
              <x14:axisColor rgb="FF000000"/>
            </x14:dataBar>
          </x14:cfRule>
          <xm:sqref>W114</xm:sqref>
        </x14:conditionalFormatting>
        <x14:conditionalFormatting xmlns:xm="http://schemas.microsoft.com/office/excel/2006/main">
          <x14:cfRule type="dataBar" id="{F1BD8954-AD25-454D-B632-CCC6F76FE86E}">
            <x14:dataBar minLength="0" maxLength="100" gradient="0" axisPosition="middle">
              <x14:cfvo type="num">
                <xm:f>-25</xm:f>
              </x14:cfvo>
              <x14:cfvo type="num">
                <xm:f>25</xm:f>
              </x14:cfvo>
              <x14:negativeFillColor rgb="FFFF0000"/>
              <x14:axisColor rgb="FF000000"/>
            </x14:dataBar>
          </x14:cfRule>
          <xm:sqref>W117</xm:sqref>
        </x14:conditionalFormatting>
        <x14:conditionalFormatting xmlns:xm="http://schemas.microsoft.com/office/excel/2006/main">
          <x14:cfRule type="dataBar" id="{641101CA-8B3C-4B0B-BE29-3541B890D796}">
            <x14:dataBar minLength="0" maxLength="100" border="1" gradient="0" axisPosition="middle">
              <x14:cfvo type="num">
                <xm:f>-25</xm:f>
              </x14:cfvo>
              <x14:cfvo type="num">
                <xm:f>25</xm:f>
              </x14:cfvo>
              <x14:borderColor rgb="FF000000"/>
              <x14:negativeFillColor rgb="FFFF0000"/>
              <x14:axisColor rgb="FF000000"/>
            </x14:dataBar>
          </x14:cfRule>
          <xm:sqref>W119:W120</xm:sqref>
        </x14:conditionalFormatting>
        <x14:conditionalFormatting xmlns:xm="http://schemas.microsoft.com/office/excel/2006/main">
          <x14:cfRule type="dataBar" id="{19447BDE-54E6-4DA8-AAD7-0E51089AA113}">
            <x14:dataBar minLength="0" maxLength="100" gradient="0" axisPosition="middle">
              <x14:cfvo type="num">
                <xm:f>-25</xm:f>
              </x14:cfvo>
              <x14:cfvo type="num">
                <xm:f>25</xm:f>
              </x14:cfvo>
              <x14:negativeFillColor rgb="FFFF0000"/>
              <x14:axisColor rgb="FF000000"/>
            </x14:dataBar>
          </x14:cfRule>
          <xm:sqref>W118</xm:sqref>
        </x14:conditionalFormatting>
        <x14:conditionalFormatting xmlns:xm="http://schemas.microsoft.com/office/excel/2006/main">
          <x14:cfRule type="dataBar" id="{699A9AE1-0C13-4D89-8CB9-E3AA86DCB6CF}">
            <x14:dataBar minLength="0" maxLength="100" gradient="0" axisPosition="middle">
              <x14:cfvo type="num">
                <xm:f>-25</xm:f>
              </x14:cfvo>
              <x14:cfvo type="num">
                <xm:f>25</xm:f>
              </x14:cfvo>
              <x14:negativeFillColor rgb="FFFF0000"/>
              <x14:axisColor rgb="FF000000"/>
            </x14:dataBar>
          </x14:cfRule>
          <xm:sqref>W121</xm:sqref>
        </x14:conditionalFormatting>
        <x14:conditionalFormatting xmlns:xm="http://schemas.microsoft.com/office/excel/2006/main">
          <x14:cfRule type="dataBar" id="{EF6C6415-8689-4BCA-84C9-9492A2C1E1DA}">
            <x14:dataBar minLength="0" maxLength="100" border="1" gradient="0" axisPosition="middle">
              <x14:cfvo type="num">
                <xm:f>-25</xm:f>
              </x14:cfvo>
              <x14:cfvo type="num">
                <xm:f>25</xm:f>
              </x14:cfvo>
              <x14:borderColor rgb="FF000000"/>
              <x14:negativeFillColor rgb="FFFF0000"/>
              <x14:axisColor rgb="FF000000"/>
            </x14:dataBar>
          </x14:cfRule>
          <xm:sqref>W123:W124</xm:sqref>
        </x14:conditionalFormatting>
        <x14:conditionalFormatting xmlns:xm="http://schemas.microsoft.com/office/excel/2006/main">
          <x14:cfRule type="dataBar" id="{8CB33CEA-8367-4338-AFEA-AB45FCF021F9}">
            <x14:dataBar minLength="0" maxLength="100" gradient="0" axisPosition="middle">
              <x14:cfvo type="num">
                <xm:f>-25</xm:f>
              </x14:cfvo>
              <x14:cfvo type="num">
                <xm:f>25</xm:f>
              </x14:cfvo>
              <x14:negativeFillColor rgb="FFFF0000"/>
              <x14:axisColor rgb="FF000000"/>
            </x14:dataBar>
          </x14:cfRule>
          <xm:sqref>W122</xm:sqref>
        </x14:conditionalFormatting>
        <x14:conditionalFormatting xmlns:xm="http://schemas.microsoft.com/office/excel/2006/main">
          <x14:cfRule type="dataBar" id="{3B607418-CBFA-4E08-B7E9-B0530597F5EC}">
            <x14:dataBar minLength="0" maxLength="100" gradient="0" axisPosition="middle">
              <x14:cfvo type="num">
                <xm:f>-25</xm:f>
              </x14:cfvo>
              <x14:cfvo type="num">
                <xm:f>25</xm:f>
              </x14:cfvo>
              <x14:negativeFillColor rgb="FFFF0000"/>
              <x14:axisColor rgb="FF000000"/>
            </x14:dataBar>
          </x14:cfRule>
          <xm:sqref>W125</xm:sqref>
        </x14:conditionalFormatting>
        <x14:conditionalFormatting xmlns:xm="http://schemas.microsoft.com/office/excel/2006/main">
          <x14:cfRule type="dataBar" id="{A59C897D-BA5C-4255-AE4D-14E2651BC677}">
            <x14:dataBar minLength="0" maxLength="100" border="1" gradient="0" axisPosition="middle">
              <x14:cfvo type="num">
                <xm:f>-25</xm:f>
              </x14:cfvo>
              <x14:cfvo type="num">
                <xm:f>25</xm:f>
              </x14:cfvo>
              <x14:borderColor rgb="FF000000"/>
              <x14:negativeFillColor rgb="FFFF0000"/>
              <x14:axisColor rgb="FF000000"/>
            </x14:dataBar>
          </x14:cfRule>
          <xm:sqref>W127:W128</xm:sqref>
        </x14:conditionalFormatting>
        <x14:conditionalFormatting xmlns:xm="http://schemas.microsoft.com/office/excel/2006/main">
          <x14:cfRule type="dataBar" id="{2934F9CC-3CA4-404A-9E6B-6E44665A443E}">
            <x14:dataBar minLength="0" maxLength="100" gradient="0" axisPosition="middle">
              <x14:cfvo type="num">
                <xm:f>-25</xm:f>
              </x14:cfvo>
              <x14:cfvo type="num">
                <xm:f>25</xm:f>
              </x14:cfvo>
              <x14:negativeFillColor rgb="FFFF0000"/>
              <x14:axisColor rgb="FF000000"/>
            </x14:dataBar>
          </x14:cfRule>
          <xm:sqref>W126</xm:sqref>
        </x14:conditionalFormatting>
        <x14:conditionalFormatting xmlns:xm="http://schemas.microsoft.com/office/excel/2006/main">
          <x14:cfRule type="dataBar" id="{B432FC13-58B1-4DD4-9965-F3AB89E81216}">
            <x14:dataBar minLength="0" maxLength="100" gradient="0" axisPosition="middle">
              <x14:cfvo type="num">
                <xm:f>-25</xm:f>
              </x14:cfvo>
              <x14:cfvo type="num">
                <xm:f>25</xm:f>
              </x14:cfvo>
              <x14:negativeFillColor rgb="FFFF0000"/>
              <x14:axisColor rgb="FF000000"/>
            </x14:dataBar>
          </x14:cfRule>
          <xm:sqref>W129</xm:sqref>
        </x14:conditionalFormatting>
        <x14:conditionalFormatting xmlns:xm="http://schemas.microsoft.com/office/excel/2006/main">
          <x14:cfRule type="dataBar" id="{C3B50198-5936-46DD-941A-AAD8D1DCEF07}">
            <x14:dataBar minLength="0" maxLength="100" border="1" gradient="0" axisPosition="middle">
              <x14:cfvo type="num">
                <xm:f>-25</xm:f>
              </x14:cfvo>
              <x14:cfvo type="num">
                <xm:f>25</xm:f>
              </x14:cfvo>
              <x14:borderColor rgb="FF000000"/>
              <x14:negativeFillColor rgb="FFFF0000"/>
              <x14:axisColor rgb="FF000000"/>
            </x14:dataBar>
          </x14:cfRule>
          <xm:sqref>W131:W132</xm:sqref>
        </x14:conditionalFormatting>
        <x14:conditionalFormatting xmlns:xm="http://schemas.microsoft.com/office/excel/2006/main">
          <x14:cfRule type="dataBar" id="{5F5F09E2-4499-4E48-82FF-7D49240B7BFC}">
            <x14:dataBar minLength="0" maxLength="100" gradient="0" axisPosition="middle">
              <x14:cfvo type="num">
                <xm:f>-25</xm:f>
              </x14:cfvo>
              <x14:cfvo type="num">
                <xm:f>25</xm:f>
              </x14:cfvo>
              <x14:negativeFillColor rgb="FFFF0000"/>
              <x14:axisColor rgb="FF000000"/>
            </x14:dataBar>
          </x14:cfRule>
          <xm:sqref>W130</xm:sqref>
        </x14:conditionalFormatting>
        <x14:conditionalFormatting xmlns:xm="http://schemas.microsoft.com/office/excel/2006/main">
          <x14:cfRule type="dataBar" id="{7C270AF7-ADF8-401E-8DF7-8797231A6AC1}">
            <x14:dataBar minLength="0" maxLength="100" gradient="0" axisPosition="middle">
              <x14:cfvo type="num">
                <xm:f>-25</xm:f>
              </x14:cfvo>
              <x14:cfvo type="num">
                <xm:f>25</xm:f>
              </x14:cfvo>
              <x14:negativeFillColor rgb="FFFF0000"/>
              <x14:axisColor rgb="FF000000"/>
            </x14:dataBar>
          </x14:cfRule>
          <xm:sqref>W133</xm:sqref>
        </x14:conditionalFormatting>
        <x14:conditionalFormatting xmlns:xm="http://schemas.microsoft.com/office/excel/2006/main">
          <x14:cfRule type="dataBar" id="{FC8F61FA-F9C9-4D0B-8086-B9F0C4A7C477}">
            <x14:dataBar minLength="0" maxLength="100" border="1" gradient="0" axisPosition="middle">
              <x14:cfvo type="num">
                <xm:f>-25</xm:f>
              </x14:cfvo>
              <x14:cfvo type="num">
                <xm:f>25</xm:f>
              </x14:cfvo>
              <x14:borderColor rgb="FF000000"/>
              <x14:negativeFillColor rgb="FFFF0000"/>
              <x14:axisColor rgb="FF000000"/>
            </x14:dataBar>
          </x14:cfRule>
          <xm:sqref>W135:W136</xm:sqref>
        </x14:conditionalFormatting>
        <x14:conditionalFormatting xmlns:xm="http://schemas.microsoft.com/office/excel/2006/main">
          <x14:cfRule type="dataBar" id="{7A70DF2E-DAC5-43EA-9E00-AEB2DF4027E9}">
            <x14:dataBar minLength="0" maxLength="100" gradient="0" axisPosition="middle">
              <x14:cfvo type="num">
                <xm:f>-25</xm:f>
              </x14:cfvo>
              <x14:cfvo type="num">
                <xm:f>25</xm:f>
              </x14:cfvo>
              <x14:negativeFillColor rgb="FFFF0000"/>
              <x14:axisColor rgb="FF000000"/>
            </x14:dataBar>
          </x14:cfRule>
          <xm:sqref>W134</xm:sqref>
        </x14:conditionalFormatting>
        <x14:conditionalFormatting xmlns:xm="http://schemas.microsoft.com/office/excel/2006/main">
          <x14:cfRule type="dataBar" id="{56266285-A14F-4CE8-BA90-939D5FD45357}">
            <x14:dataBar minLength="0" maxLength="100" gradient="0" axisPosition="middle">
              <x14:cfvo type="num">
                <xm:f>-25</xm:f>
              </x14:cfvo>
              <x14:cfvo type="num">
                <xm:f>25</xm:f>
              </x14:cfvo>
              <x14:negativeFillColor rgb="FFFF0000"/>
              <x14:axisColor rgb="FF000000"/>
            </x14:dataBar>
          </x14:cfRule>
          <xm:sqref>W137</xm:sqref>
        </x14:conditionalFormatting>
        <x14:conditionalFormatting xmlns:xm="http://schemas.microsoft.com/office/excel/2006/main">
          <x14:cfRule type="dataBar" id="{11856D2C-E493-481F-991B-A97C3032ACE0}">
            <x14:dataBar minLength="0" maxLength="100" border="1" gradient="0" axisPosition="middle">
              <x14:cfvo type="num">
                <xm:f>-25</xm:f>
              </x14:cfvo>
              <x14:cfvo type="num">
                <xm:f>25</xm:f>
              </x14:cfvo>
              <x14:borderColor rgb="FF000000"/>
              <x14:negativeFillColor rgb="FFFF0000"/>
              <x14:axisColor rgb="FF000000"/>
            </x14:dataBar>
          </x14:cfRule>
          <xm:sqref>W139:W140</xm:sqref>
        </x14:conditionalFormatting>
        <x14:conditionalFormatting xmlns:xm="http://schemas.microsoft.com/office/excel/2006/main">
          <x14:cfRule type="dataBar" id="{537059C0-8030-4FA4-9E26-6D637ACB7728}">
            <x14:dataBar minLength="0" maxLength="100" gradient="0" axisPosition="middle">
              <x14:cfvo type="num">
                <xm:f>-25</xm:f>
              </x14:cfvo>
              <x14:cfvo type="num">
                <xm:f>25</xm:f>
              </x14:cfvo>
              <x14:negativeFillColor rgb="FFFF0000"/>
              <x14:axisColor rgb="FF000000"/>
            </x14:dataBar>
          </x14:cfRule>
          <xm:sqref>W138</xm:sqref>
        </x14:conditionalFormatting>
        <x14:conditionalFormatting xmlns:xm="http://schemas.microsoft.com/office/excel/2006/main">
          <x14:cfRule type="dataBar" id="{108CF9D6-B1E3-4604-8345-62BDD2906078}">
            <x14:dataBar minLength="0" maxLength="100" gradient="0" axisPosition="middle">
              <x14:cfvo type="num">
                <xm:f>-25</xm:f>
              </x14:cfvo>
              <x14:cfvo type="num">
                <xm:f>25</xm:f>
              </x14:cfvo>
              <x14:negativeFillColor rgb="FFFF0000"/>
              <x14:axisColor rgb="FF000000"/>
            </x14:dataBar>
          </x14:cfRule>
          <xm:sqref>W141</xm:sqref>
        </x14:conditionalFormatting>
        <x14:conditionalFormatting xmlns:xm="http://schemas.microsoft.com/office/excel/2006/main">
          <x14:cfRule type="dataBar" id="{F9778524-8780-4AC6-88A0-96D13439B71C}">
            <x14:dataBar minLength="0" maxLength="100" border="1" gradient="0" axisPosition="middle">
              <x14:cfvo type="num">
                <xm:f>-25</xm:f>
              </x14:cfvo>
              <x14:cfvo type="num">
                <xm:f>25</xm:f>
              </x14:cfvo>
              <x14:borderColor rgb="FF000000"/>
              <x14:negativeFillColor rgb="FFFF0000"/>
              <x14:axisColor rgb="FF000000"/>
            </x14:dataBar>
          </x14:cfRule>
          <xm:sqref>W143:W144</xm:sqref>
        </x14:conditionalFormatting>
        <x14:conditionalFormatting xmlns:xm="http://schemas.microsoft.com/office/excel/2006/main">
          <x14:cfRule type="dataBar" id="{A3FC6B58-6080-4933-A8ED-EA52FD738463}">
            <x14:dataBar minLength="0" maxLength="100" gradient="0" axisPosition="middle">
              <x14:cfvo type="num">
                <xm:f>-25</xm:f>
              </x14:cfvo>
              <x14:cfvo type="num">
                <xm:f>25</xm:f>
              </x14:cfvo>
              <x14:negativeFillColor rgb="FFFF0000"/>
              <x14:axisColor rgb="FF000000"/>
            </x14:dataBar>
          </x14:cfRule>
          <xm:sqref>W142</xm:sqref>
        </x14:conditionalFormatting>
        <x14:conditionalFormatting xmlns:xm="http://schemas.microsoft.com/office/excel/2006/main">
          <x14:cfRule type="dataBar" id="{1D1C261D-3FC0-4D47-861A-AFFB4E006140}">
            <x14:dataBar minLength="0" maxLength="100" gradient="0" axisPosition="middle">
              <x14:cfvo type="num">
                <xm:f>-25</xm:f>
              </x14:cfvo>
              <x14:cfvo type="num">
                <xm:f>25</xm:f>
              </x14:cfvo>
              <x14:negativeFillColor rgb="FFFF0000"/>
              <x14:axisColor rgb="FF000000"/>
            </x14:dataBar>
          </x14:cfRule>
          <xm:sqref>W145</xm:sqref>
        </x14:conditionalFormatting>
        <x14:conditionalFormatting xmlns:xm="http://schemas.microsoft.com/office/excel/2006/main">
          <x14:cfRule type="dataBar" id="{3956B775-3111-48D2-8D68-C400802ADE5C}">
            <x14:dataBar minLength="0" maxLength="100" border="1" gradient="0" axisPosition="middle">
              <x14:cfvo type="num">
                <xm:f>-25</xm:f>
              </x14:cfvo>
              <x14:cfvo type="num">
                <xm:f>25</xm:f>
              </x14:cfvo>
              <x14:borderColor rgb="FF000000"/>
              <x14:negativeFillColor rgb="FFFF0000"/>
              <x14:axisColor rgb="FF000000"/>
            </x14:dataBar>
          </x14:cfRule>
          <xm:sqref>W147:W148</xm:sqref>
        </x14:conditionalFormatting>
        <x14:conditionalFormatting xmlns:xm="http://schemas.microsoft.com/office/excel/2006/main">
          <x14:cfRule type="dataBar" id="{F79BC634-694F-48DE-AE7A-36B4F158BA4C}">
            <x14:dataBar minLength="0" maxLength="100" gradient="0" axisPosition="middle">
              <x14:cfvo type="num">
                <xm:f>-25</xm:f>
              </x14:cfvo>
              <x14:cfvo type="num">
                <xm:f>25</xm:f>
              </x14:cfvo>
              <x14:negativeFillColor rgb="FFFF0000"/>
              <x14:axisColor rgb="FF000000"/>
            </x14:dataBar>
          </x14:cfRule>
          <xm:sqref>W146</xm:sqref>
        </x14:conditionalFormatting>
        <x14:conditionalFormatting xmlns:xm="http://schemas.microsoft.com/office/excel/2006/main">
          <x14:cfRule type="dataBar" id="{E6C2F61D-DA11-4FD0-809D-68C977803E1D}">
            <x14:dataBar minLength="0" maxLength="100" gradient="0" axisPosition="middle">
              <x14:cfvo type="num">
                <xm:f>-25</xm:f>
              </x14:cfvo>
              <x14:cfvo type="num">
                <xm:f>25</xm:f>
              </x14:cfvo>
              <x14:negativeFillColor rgb="FFFF0000"/>
              <x14:axisColor rgb="FF000000"/>
            </x14:dataBar>
          </x14:cfRule>
          <xm:sqref>W149</xm:sqref>
        </x14:conditionalFormatting>
        <x14:conditionalFormatting xmlns:xm="http://schemas.microsoft.com/office/excel/2006/main">
          <x14:cfRule type="dataBar" id="{0E5441D6-6C25-490E-AFA1-239C32F94FFC}">
            <x14:dataBar minLength="0" maxLength="100" border="1" gradient="0" axisPosition="middle">
              <x14:cfvo type="num">
                <xm:f>-25</xm:f>
              </x14:cfvo>
              <x14:cfvo type="num">
                <xm:f>25</xm:f>
              </x14:cfvo>
              <x14:borderColor rgb="FF000000"/>
              <x14:negativeFillColor rgb="FFFF0000"/>
              <x14:axisColor rgb="FF000000"/>
            </x14:dataBar>
          </x14:cfRule>
          <xm:sqref>W151:W152</xm:sqref>
        </x14:conditionalFormatting>
        <x14:conditionalFormatting xmlns:xm="http://schemas.microsoft.com/office/excel/2006/main">
          <x14:cfRule type="dataBar" id="{299C6864-7E77-49DD-870D-EA5545A3CB59}">
            <x14:dataBar minLength="0" maxLength="100" gradient="0" axisPosition="middle">
              <x14:cfvo type="num">
                <xm:f>-25</xm:f>
              </x14:cfvo>
              <x14:cfvo type="num">
                <xm:f>25</xm:f>
              </x14:cfvo>
              <x14:negativeFillColor rgb="FFFF0000"/>
              <x14:axisColor rgb="FF000000"/>
            </x14:dataBar>
          </x14:cfRule>
          <xm:sqref>W150</xm:sqref>
        </x14:conditionalFormatting>
        <x14:conditionalFormatting xmlns:xm="http://schemas.microsoft.com/office/excel/2006/main">
          <x14:cfRule type="dataBar" id="{55E4218A-B972-4B93-A161-7786AC136CCF}">
            <x14:dataBar minLength="0" maxLength="100" gradient="0" axisPosition="middle">
              <x14:cfvo type="num">
                <xm:f>-25</xm:f>
              </x14:cfvo>
              <x14:cfvo type="num">
                <xm:f>25</xm:f>
              </x14:cfvo>
              <x14:negativeFillColor rgb="FFFF0000"/>
              <x14:axisColor rgb="FF000000"/>
            </x14:dataBar>
          </x14:cfRule>
          <xm:sqref>W153</xm:sqref>
        </x14:conditionalFormatting>
        <x14:conditionalFormatting xmlns:xm="http://schemas.microsoft.com/office/excel/2006/main">
          <x14:cfRule type="dataBar" id="{F896AA0B-1CF2-4E9C-857F-145F01D6779D}">
            <x14:dataBar minLength="0" maxLength="100" border="1" gradient="0" axisPosition="middle">
              <x14:cfvo type="num">
                <xm:f>-25</xm:f>
              </x14:cfvo>
              <x14:cfvo type="num">
                <xm:f>25</xm:f>
              </x14:cfvo>
              <x14:borderColor rgb="FF000000"/>
              <x14:negativeFillColor rgb="FFFF0000"/>
              <x14:axisColor rgb="FF000000"/>
            </x14:dataBar>
          </x14:cfRule>
          <xm:sqref>W155:W156</xm:sqref>
        </x14:conditionalFormatting>
        <x14:conditionalFormatting xmlns:xm="http://schemas.microsoft.com/office/excel/2006/main">
          <x14:cfRule type="dataBar" id="{32F45C7F-D418-4F20-A9D0-78A6AFDBE2E4}">
            <x14:dataBar minLength="0" maxLength="100" gradient="0" axisPosition="middle">
              <x14:cfvo type="num">
                <xm:f>-25</xm:f>
              </x14:cfvo>
              <x14:cfvo type="num">
                <xm:f>25</xm:f>
              </x14:cfvo>
              <x14:negativeFillColor rgb="FFFF0000"/>
              <x14:axisColor rgb="FF000000"/>
            </x14:dataBar>
          </x14:cfRule>
          <xm:sqref>W154</xm:sqref>
        </x14:conditionalFormatting>
        <x14:conditionalFormatting xmlns:xm="http://schemas.microsoft.com/office/excel/2006/main">
          <x14:cfRule type="dataBar" id="{1863524E-51B9-4191-846A-25D9CC2BC439}">
            <x14:dataBar minLength="0" maxLength="100" gradient="0" axisPosition="middle">
              <x14:cfvo type="num">
                <xm:f>-25</xm:f>
              </x14:cfvo>
              <x14:cfvo type="num">
                <xm:f>25</xm:f>
              </x14:cfvo>
              <x14:negativeFillColor rgb="FFFF0000"/>
              <x14:axisColor rgb="FF000000"/>
            </x14:dataBar>
          </x14:cfRule>
          <xm:sqref>W157</xm:sqref>
        </x14:conditionalFormatting>
        <x14:conditionalFormatting xmlns:xm="http://schemas.microsoft.com/office/excel/2006/main">
          <x14:cfRule type="dataBar" id="{EB7AB92E-C6C7-4CC9-9962-896933E24EB0}">
            <x14:dataBar minLength="0" maxLength="100" border="1" gradient="0" axisPosition="middle">
              <x14:cfvo type="num">
                <xm:f>-25</xm:f>
              </x14:cfvo>
              <x14:cfvo type="num">
                <xm:f>25</xm:f>
              </x14:cfvo>
              <x14:borderColor rgb="FF000000"/>
              <x14:negativeFillColor rgb="FFFF0000"/>
              <x14:axisColor rgb="FF000000"/>
            </x14:dataBar>
          </x14:cfRule>
          <xm:sqref>W159:W160</xm:sqref>
        </x14:conditionalFormatting>
        <x14:conditionalFormatting xmlns:xm="http://schemas.microsoft.com/office/excel/2006/main">
          <x14:cfRule type="dataBar" id="{48D790CF-AF78-4974-9175-66D6BA54D343}">
            <x14:dataBar minLength="0" maxLength="100" gradient="0" axisPosition="middle">
              <x14:cfvo type="num">
                <xm:f>-25</xm:f>
              </x14:cfvo>
              <x14:cfvo type="num">
                <xm:f>25</xm:f>
              </x14:cfvo>
              <x14:negativeFillColor rgb="FFFF0000"/>
              <x14:axisColor rgb="FF000000"/>
            </x14:dataBar>
          </x14:cfRule>
          <xm:sqref>W158</xm:sqref>
        </x14:conditionalFormatting>
        <x14:conditionalFormatting xmlns:xm="http://schemas.microsoft.com/office/excel/2006/main">
          <x14:cfRule type="dataBar" id="{772A1CDA-F220-4737-A680-EF098681A1BA}">
            <x14:dataBar minLength="0" maxLength="100" gradient="0" axisPosition="middle">
              <x14:cfvo type="num">
                <xm:f>-25</xm:f>
              </x14:cfvo>
              <x14:cfvo type="num">
                <xm:f>25</xm:f>
              </x14:cfvo>
              <x14:negativeFillColor rgb="FFFF0000"/>
              <x14:axisColor rgb="FF000000"/>
            </x14:dataBar>
          </x14:cfRule>
          <xm:sqref>W161</xm:sqref>
        </x14:conditionalFormatting>
        <x14:conditionalFormatting xmlns:xm="http://schemas.microsoft.com/office/excel/2006/main">
          <x14:cfRule type="dataBar" id="{F4322BF1-5CF1-48CB-B77A-A1E39A617C8F}">
            <x14:dataBar minLength="0" maxLength="100" border="1" gradient="0" axisPosition="middle">
              <x14:cfvo type="num">
                <xm:f>-25</xm:f>
              </x14:cfvo>
              <x14:cfvo type="num">
                <xm:f>25</xm:f>
              </x14:cfvo>
              <x14:borderColor rgb="FF000000"/>
              <x14:negativeFillColor rgb="FFFF0000"/>
              <x14:axisColor rgb="FF000000"/>
            </x14:dataBar>
          </x14:cfRule>
          <xm:sqref>W163:W164</xm:sqref>
        </x14:conditionalFormatting>
        <x14:conditionalFormatting xmlns:xm="http://schemas.microsoft.com/office/excel/2006/main">
          <x14:cfRule type="dataBar" id="{3F30B928-5790-4E2D-A918-77866A5C5B4C}">
            <x14:dataBar minLength="0" maxLength="100" gradient="0" axisPosition="middle">
              <x14:cfvo type="num">
                <xm:f>-25</xm:f>
              </x14:cfvo>
              <x14:cfvo type="num">
                <xm:f>25</xm:f>
              </x14:cfvo>
              <x14:negativeFillColor rgb="FFFF0000"/>
              <x14:axisColor rgb="FF000000"/>
            </x14:dataBar>
          </x14:cfRule>
          <xm:sqref>W162</xm:sqref>
        </x14:conditionalFormatting>
        <x14:conditionalFormatting xmlns:xm="http://schemas.microsoft.com/office/excel/2006/main">
          <x14:cfRule type="dataBar" id="{CC15186C-A91E-4DE5-93F3-D2DCF56D5207}">
            <x14:dataBar minLength="0" maxLength="100" gradient="0" axisPosition="middle">
              <x14:cfvo type="num">
                <xm:f>-25</xm:f>
              </x14:cfvo>
              <x14:cfvo type="num">
                <xm:f>25</xm:f>
              </x14:cfvo>
              <x14:negativeFillColor rgb="FFFF0000"/>
              <x14:axisColor rgb="FF000000"/>
            </x14:dataBar>
          </x14:cfRule>
          <xm:sqref>W165</xm:sqref>
        </x14:conditionalFormatting>
        <x14:conditionalFormatting xmlns:xm="http://schemas.microsoft.com/office/excel/2006/main">
          <x14:cfRule type="dataBar" id="{70191AF3-FEB7-441B-8767-76A2FCC68532}">
            <x14:dataBar minLength="0" maxLength="100" border="1" gradient="0" axisPosition="middle">
              <x14:cfvo type="num">
                <xm:f>-25</xm:f>
              </x14:cfvo>
              <x14:cfvo type="num">
                <xm:f>25</xm:f>
              </x14:cfvo>
              <x14:borderColor rgb="FF000000"/>
              <x14:negativeFillColor rgb="FFFF0000"/>
              <x14:axisColor rgb="FF000000"/>
            </x14:dataBar>
          </x14:cfRule>
          <xm:sqref>W167:W168</xm:sqref>
        </x14:conditionalFormatting>
        <x14:conditionalFormatting xmlns:xm="http://schemas.microsoft.com/office/excel/2006/main">
          <x14:cfRule type="dataBar" id="{3FCAED5C-FAC1-4DE7-A4A6-9AE516D4B91F}">
            <x14:dataBar minLength="0" maxLength="100" gradient="0" axisPosition="middle">
              <x14:cfvo type="num">
                <xm:f>-25</xm:f>
              </x14:cfvo>
              <x14:cfvo type="num">
                <xm:f>25</xm:f>
              </x14:cfvo>
              <x14:negativeFillColor rgb="FFFF0000"/>
              <x14:axisColor rgb="FF000000"/>
            </x14:dataBar>
          </x14:cfRule>
          <xm:sqref>W166</xm:sqref>
        </x14:conditionalFormatting>
        <x14:conditionalFormatting xmlns:xm="http://schemas.microsoft.com/office/excel/2006/main">
          <x14:cfRule type="dataBar" id="{34F974CA-5D19-4FA3-A389-C1E1A2B3A33A}">
            <x14:dataBar minLength="0" maxLength="100" gradient="0" axisPosition="middle">
              <x14:cfvo type="num">
                <xm:f>-25</xm:f>
              </x14:cfvo>
              <x14:cfvo type="num">
                <xm:f>25</xm:f>
              </x14:cfvo>
              <x14:negativeFillColor rgb="FFFF0000"/>
              <x14:axisColor rgb="FF000000"/>
            </x14:dataBar>
          </x14:cfRule>
          <xm:sqref>W169</xm:sqref>
        </x14:conditionalFormatting>
        <x14:conditionalFormatting xmlns:xm="http://schemas.microsoft.com/office/excel/2006/main">
          <x14:cfRule type="dataBar" id="{309046F5-E337-46C1-9945-F350C554504D}">
            <x14:dataBar minLength="0" maxLength="100" border="1" gradient="0" axisPosition="middle">
              <x14:cfvo type="num">
                <xm:f>-25</xm:f>
              </x14:cfvo>
              <x14:cfvo type="num">
                <xm:f>25</xm:f>
              </x14:cfvo>
              <x14:borderColor rgb="FF000000"/>
              <x14:negativeFillColor rgb="FFFF0000"/>
              <x14:axisColor rgb="FF000000"/>
            </x14:dataBar>
          </x14:cfRule>
          <xm:sqref>W171:W172</xm:sqref>
        </x14:conditionalFormatting>
        <x14:conditionalFormatting xmlns:xm="http://schemas.microsoft.com/office/excel/2006/main">
          <x14:cfRule type="dataBar" id="{37DA6DDD-B35F-4742-A3F3-3E68B1735939}">
            <x14:dataBar minLength="0" maxLength="100" gradient="0" axisPosition="middle">
              <x14:cfvo type="num">
                <xm:f>-25</xm:f>
              </x14:cfvo>
              <x14:cfvo type="num">
                <xm:f>25</xm:f>
              </x14:cfvo>
              <x14:negativeFillColor rgb="FFFF0000"/>
              <x14:axisColor rgb="FF000000"/>
            </x14:dataBar>
          </x14:cfRule>
          <xm:sqref>W170</xm:sqref>
        </x14:conditionalFormatting>
        <x14:conditionalFormatting xmlns:xm="http://schemas.microsoft.com/office/excel/2006/main">
          <x14:cfRule type="dataBar" id="{4B4DF100-FB0F-4763-870C-4E7D73E59E34}">
            <x14:dataBar minLength="0" maxLength="100" gradient="0" axisPosition="middle">
              <x14:cfvo type="num">
                <xm:f>-25</xm:f>
              </x14:cfvo>
              <x14:cfvo type="num">
                <xm:f>25</xm:f>
              </x14:cfvo>
              <x14:negativeFillColor rgb="FFFF0000"/>
              <x14:axisColor rgb="FF000000"/>
            </x14:dataBar>
          </x14:cfRule>
          <xm:sqref>W173</xm:sqref>
        </x14:conditionalFormatting>
        <x14:conditionalFormatting xmlns:xm="http://schemas.microsoft.com/office/excel/2006/main">
          <x14:cfRule type="dataBar" id="{75999087-A3C8-46B3-B66E-944E83F3CA7A}">
            <x14:dataBar minLength="0" maxLength="100" border="1" gradient="0" axisPosition="middle">
              <x14:cfvo type="num">
                <xm:f>-25</xm:f>
              </x14:cfvo>
              <x14:cfvo type="num">
                <xm:f>25</xm:f>
              </x14:cfvo>
              <x14:borderColor rgb="FF000000"/>
              <x14:negativeFillColor rgb="FFFF0000"/>
              <x14:axisColor rgb="FF000000"/>
            </x14:dataBar>
          </x14:cfRule>
          <xm:sqref>W175:W176</xm:sqref>
        </x14:conditionalFormatting>
        <x14:conditionalFormatting xmlns:xm="http://schemas.microsoft.com/office/excel/2006/main">
          <x14:cfRule type="dataBar" id="{CB8DBD91-80B2-45B8-992C-A2182DB2024E}">
            <x14:dataBar minLength="0" maxLength="100" gradient="0" axisPosition="middle">
              <x14:cfvo type="num">
                <xm:f>-25</xm:f>
              </x14:cfvo>
              <x14:cfvo type="num">
                <xm:f>25</xm:f>
              </x14:cfvo>
              <x14:negativeFillColor rgb="FFFF0000"/>
              <x14:axisColor rgb="FF000000"/>
            </x14:dataBar>
          </x14:cfRule>
          <xm:sqref>W174</xm:sqref>
        </x14:conditionalFormatting>
        <x14:conditionalFormatting xmlns:xm="http://schemas.microsoft.com/office/excel/2006/main">
          <x14:cfRule type="dataBar" id="{F612063D-7AD1-415B-BDE6-280B91CF8F63}">
            <x14:dataBar minLength="0" maxLength="100" gradient="0" axisPosition="middle">
              <x14:cfvo type="num">
                <xm:f>-25</xm:f>
              </x14:cfvo>
              <x14:cfvo type="num">
                <xm:f>25</xm:f>
              </x14:cfvo>
              <x14:negativeFillColor rgb="FFFF0000"/>
              <x14:axisColor rgb="FF000000"/>
            </x14:dataBar>
          </x14:cfRule>
          <xm:sqref>W177</xm:sqref>
        </x14:conditionalFormatting>
        <x14:conditionalFormatting xmlns:xm="http://schemas.microsoft.com/office/excel/2006/main">
          <x14:cfRule type="dataBar" id="{B5E79B34-7236-4E3A-BE1D-31C8D9E740C0}">
            <x14:dataBar minLength="0" maxLength="100" border="1" gradient="0" axisPosition="middle">
              <x14:cfvo type="num">
                <xm:f>-25</xm:f>
              </x14:cfvo>
              <x14:cfvo type="num">
                <xm:f>25</xm:f>
              </x14:cfvo>
              <x14:borderColor rgb="FF000000"/>
              <x14:negativeFillColor rgb="FFFF0000"/>
              <x14:axisColor rgb="FF000000"/>
            </x14:dataBar>
          </x14:cfRule>
          <xm:sqref>W179:W180</xm:sqref>
        </x14:conditionalFormatting>
        <x14:conditionalFormatting xmlns:xm="http://schemas.microsoft.com/office/excel/2006/main">
          <x14:cfRule type="dataBar" id="{94339434-F899-4EE4-A20E-A8F0B4CAFAE9}">
            <x14:dataBar minLength="0" maxLength="100" gradient="0" axisPosition="middle">
              <x14:cfvo type="num">
                <xm:f>-25</xm:f>
              </x14:cfvo>
              <x14:cfvo type="num">
                <xm:f>25</xm:f>
              </x14:cfvo>
              <x14:negativeFillColor rgb="FFFF0000"/>
              <x14:axisColor rgb="FF000000"/>
            </x14:dataBar>
          </x14:cfRule>
          <xm:sqref>W178</xm:sqref>
        </x14:conditionalFormatting>
        <x14:conditionalFormatting xmlns:xm="http://schemas.microsoft.com/office/excel/2006/main">
          <x14:cfRule type="dataBar" id="{C359A2CB-442E-467B-AAC5-561A3EA7E638}">
            <x14:dataBar minLength="0" maxLength="100" gradient="0" axisPosition="middle">
              <x14:cfvo type="num">
                <xm:f>-25</xm:f>
              </x14:cfvo>
              <x14:cfvo type="num">
                <xm:f>25</xm:f>
              </x14:cfvo>
              <x14:negativeFillColor rgb="FFFF0000"/>
              <x14:axisColor rgb="FF000000"/>
            </x14:dataBar>
          </x14:cfRule>
          <xm:sqref>W181</xm:sqref>
        </x14:conditionalFormatting>
        <x14:conditionalFormatting xmlns:xm="http://schemas.microsoft.com/office/excel/2006/main">
          <x14:cfRule type="dataBar" id="{634BE0E6-9CBB-4630-88E1-C0CC124A2AD2}">
            <x14:dataBar minLength="0" maxLength="100" border="1" gradient="0" axisPosition="middle">
              <x14:cfvo type="num">
                <xm:f>-25</xm:f>
              </x14:cfvo>
              <x14:cfvo type="num">
                <xm:f>25</xm:f>
              </x14:cfvo>
              <x14:borderColor rgb="FF000000"/>
              <x14:negativeFillColor rgb="FFFF0000"/>
              <x14:axisColor rgb="FF000000"/>
            </x14:dataBar>
          </x14:cfRule>
          <xm:sqref>W183:W184</xm:sqref>
        </x14:conditionalFormatting>
        <x14:conditionalFormatting xmlns:xm="http://schemas.microsoft.com/office/excel/2006/main">
          <x14:cfRule type="dataBar" id="{3773BBDF-F983-4769-B1B1-3D996CC4A1D0}">
            <x14:dataBar minLength="0" maxLength="100" gradient="0" axisPosition="middle">
              <x14:cfvo type="num">
                <xm:f>-25</xm:f>
              </x14:cfvo>
              <x14:cfvo type="num">
                <xm:f>25</xm:f>
              </x14:cfvo>
              <x14:negativeFillColor rgb="FFFF0000"/>
              <x14:axisColor rgb="FF000000"/>
            </x14:dataBar>
          </x14:cfRule>
          <xm:sqref>W182</xm:sqref>
        </x14:conditionalFormatting>
        <x14:conditionalFormatting xmlns:xm="http://schemas.microsoft.com/office/excel/2006/main">
          <x14:cfRule type="dataBar" id="{60E370CD-81B3-438C-A9BB-40F7AE6D0059}">
            <x14:dataBar minLength="0" maxLength="100" gradient="0" axisPosition="middle">
              <x14:cfvo type="num">
                <xm:f>-25</xm:f>
              </x14:cfvo>
              <x14:cfvo type="num">
                <xm:f>25</xm:f>
              </x14:cfvo>
              <x14:negativeFillColor rgb="FFFF0000"/>
              <x14:axisColor rgb="FF000000"/>
            </x14:dataBar>
          </x14:cfRule>
          <xm:sqref>W185</xm:sqref>
        </x14:conditionalFormatting>
        <x14:conditionalFormatting xmlns:xm="http://schemas.microsoft.com/office/excel/2006/main">
          <x14:cfRule type="dataBar" id="{5970B96A-1673-41F0-8C57-4504ADB19D3B}">
            <x14:dataBar minLength="0" maxLength="100" border="1" gradient="0" axisPosition="middle">
              <x14:cfvo type="num">
                <xm:f>-25</xm:f>
              </x14:cfvo>
              <x14:cfvo type="num">
                <xm:f>25</xm:f>
              </x14:cfvo>
              <x14:borderColor rgb="FF000000"/>
              <x14:negativeFillColor rgb="FFFF0000"/>
              <x14:axisColor rgb="FF000000"/>
            </x14:dataBar>
          </x14:cfRule>
          <xm:sqref>W187:W188</xm:sqref>
        </x14:conditionalFormatting>
        <x14:conditionalFormatting xmlns:xm="http://schemas.microsoft.com/office/excel/2006/main">
          <x14:cfRule type="dataBar" id="{2B5897A0-CA65-4DF3-A280-9618C954F25A}">
            <x14:dataBar minLength="0" maxLength="100" gradient="0" axisPosition="middle">
              <x14:cfvo type="num">
                <xm:f>-25</xm:f>
              </x14:cfvo>
              <x14:cfvo type="num">
                <xm:f>25</xm:f>
              </x14:cfvo>
              <x14:negativeFillColor rgb="FFFF0000"/>
              <x14:axisColor rgb="FF000000"/>
            </x14:dataBar>
          </x14:cfRule>
          <xm:sqref>W186</xm:sqref>
        </x14:conditionalFormatting>
        <x14:conditionalFormatting xmlns:xm="http://schemas.microsoft.com/office/excel/2006/main">
          <x14:cfRule type="dataBar" id="{EBC7912D-2447-41CF-864F-1FB3F8C9E152}">
            <x14:dataBar minLength="0" maxLength="100" gradient="0" axisPosition="middle">
              <x14:cfvo type="num">
                <xm:f>-25</xm:f>
              </x14:cfvo>
              <x14:cfvo type="num">
                <xm:f>25</xm:f>
              </x14:cfvo>
              <x14:negativeFillColor rgb="FFFF0000"/>
              <x14:axisColor rgb="FF000000"/>
            </x14:dataBar>
          </x14:cfRule>
          <xm:sqref>W189</xm:sqref>
        </x14:conditionalFormatting>
        <x14:conditionalFormatting xmlns:xm="http://schemas.microsoft.com/office/excel/2006/main">
          <x14:cfRule type="dataBar" id="{5E06FEFE-7D7C-4065-AA84-162B75CA93EE}">
            <x14:dataBar minLength="0" maxLength="100" border="1" gradient="0" axisPosition="middle">
              <x14:cfvo type="num">
                <xm:f>-25</xm:f>
              </x14:cfvo>
              <x14:cfvo type="num">
                <xm:f>25</xm:f>
              </x14:cfvo>
              <x14:borderColor rgb="FF000000"/>
              <x14:negativeFillColor rgb="FFFF0000"/>
              <x14:axisColor rgb="FF000000"/>
            </x14:dataBar>
          </x14:cfRule>
          <xm:sqref>W191:W192</xm:sqref>
        </x14:conditionalFormatting>
        <x14:conditionalFormatting xmlns:xm="http://schemas.microsoft.com/office/excel/2006/main">
          <x14:cfRule type="dataBar" id="{FE4AEA4D-ED05-463F-A600-8A71CF989E68}">
            <x14:dataBar minLength="0" maxLength="100" gradient="0" axisPosition="middle">
              <x14:cfvo type="num">
                <xm:f>-25</xm:f>
              </x14:cfvo>
              <x14:cfvo type="num">
                <xm:f>25</xm:f>
              </x14:cfvo>
              <x14:negativeFillColor rgb="FFFF0000"/>
              <x14:axisColor rgb="FF000000"/>
            </x14:dataBar>
          </x14:cfRule>
          <xm:sqref>W190</xm:sqref>
        </x14:conditionalFormatting>
        <x14:conditionalFormatting xmlns:xm="http://schemas.microsoft.com/office/excel/2006/main">
          <x14:cfRule type="dataBar" id="{1EFA8917-3671-4BD2-BFB6-9B926F810A81}">
            <x14:dataBar minLength="0" maxLength="100" gradient="0" axisPosition="middle">
              <x14:cfvo type="num">
                <xm:f>-25</xm:f>
              </x14:cfvo>
              <x14:cfvo type="num">
                <xm:f>25</xm:f>
              </x14:cfvo>
              <x14:negativeFillColor rgb="FFFF0000"/>
              <x14:axisColor rgb="FF000000"/>
            </x14:dataBar>
          </x14:cfRule>
          <xm:sqref>W193</xm:sqref>
        </x14:conditionalFormatting>
        <x14:conditionalFormatting xmlns:xm="http://schemas.microsoft.com/office/excel/2006/main">
          <x14:cfRule type="dataBar" id="{88D73CB9-8B8C-492E-A3D2-9439F5740E39}">
            <x14:dataBar minLength="0" maxLength="100" border="1" gradient="0" axisPosition="middle">
              <x14:cfvo type="num">
                <xm:f>-25</xm:f>
              </x14:cfvo>
              <x14:cfvo type="num">
                <xm:f>25</xm:f>
              </x14:cfvo>
              <x14:borderColor rgb="FF000000"/>
              <x14:negativeFillColor rgb="FFFF0000"/>
              <x14:axisColor rgb="FF000000"/>
            </x14:dataBar>
          </x14:cfRule>
          <xm:sqref>W195:W196</xm:sqref>
        </x14:conditionalFormatting>
        <x14:conditionalFormatting xmlns:xm="http://schemas.microsoft.com/office/excel/2006/main">
          <x14:cfRule type="dataBar" id="{B4252CC7-7D41-4EBB-B80A-605DCD0665B3}">
            <x14:dataBar minLength="0" maxLength="100" gradient="0" axisPosition="middle">
              <x14:cfvo type="num">
                <xm:f>-25</xm:f>
              </x14:cfvo>
              <x14:cfvo type="num">
                <xm:f>25</xm:f>
              </x14:cfvo>
              <x14:negativeFillColor rgb="FFFF0000"/>
              <x14:axisColor rgb="FF000000"/>
            </x14:dataBar>
          </x14:cfRule>
          <xm:sqref>W194</xm:sqref>
        </x14:conditionalFormatting>
        <x14:conditionalFormatting xmlns:xm="http://schemas.microsoft.com/office/excel/2006/main">
          <x14:cfRule type="dataBar" id="{05F79F28-C651-4802-A971-EDEC25CEC355}">
            <x14:dataBar minLength="0" maxLength="100" gradient="0" axisPosition="middle">
              <x14:cfvo type="num">
                <xm:f>-25</xm:f>
              </x14:cfvo>
              <x14:cfvo type="num">
                <xm:f>25</xm:f>
              </x14:cfvo>
              <x14:negativeFillColor rgb="FFFF0000"/>
              <x14:axisColor rgb="FF000000"/>
            </x14:dataBar>
          </x14:cfRule>
          <xm:sqref>W197</xm:sqref>
        </x14:conditionalFormatting>
        <x14:conditionalFormatting xmlns:xm="http://schemas.microsoft.com/office/excel/2006/main">
          <x14:cfRule type="dataBar" id="{8436A54F-2D4B-44B0-87EB-2505E3604529}">
            <x14:dataBar minLength="0" maxLength="100" border="1" gradient="0" axisPosition="middle">
              <x14:cfvo type="num">
                <xm:f>-25</xm:f>
              </x14:cfvo>
              <x14:cfvo type="num">
                <xm:f>25</xm:f>
              </x14:cfvo>
              <x14:borderColor rgb="FF000000"/>
              <x14:negativeFillColor rgb="FFFF0000"/>
              <x14:axisColor rgb="FF000000"/>
            </x14:dataBar>
          </x14:cfRule>
          <xm:sqref>W199:W200</xm:sqref>
        </x14:conditionalFormatting>
        <x14:conditionalFormatting xmlns:xm="http://schemas.microsoft.com/office/excel/2006/main">
          <x14:cfRule type="dataBar" id="{90D97714-90A3-4CAE-99A8-B9CECB773228}">
            <x14:dataBar minLength="0" maxLength="100" gradient="0" axisPosition="middle">
              <x14:cfvo type="num">
                <xm:f>-25</xm:f>
              </x14:cfvo>
              <x14:cfvo type="num">
                <xm:f>25</xm:f>
              </x14:cfvo>
              <x14:negativeFillColor rgb="FFFF0000"/>
              <x14:axisColor rgb="FF000000"/>
            </x14:dataBar>
          </x14:cfRule>
          <xm:sqref>W198</xm:sqref>
        </x14:conditionalFormatting>
        <x14:conditionalFormatting xmlns:xm="http://schemas.microsoft.com/office/excel/2006/main">
          <x14:cfRule type="dataBar" id="{2330D303-D796-430C-BF42-BFD9ABD67FB5}">
            <x14:dataBar minLength="0" maxLength="100" gradient="0" axisPosition="middle">
              <x14:cfvo type="num">
                <xm:f>-25</xm:f>
              </x14:cfvo>
              <x14:cfvo type="num">
                <xm:f>25</xm:f>
              </x14:cfvo>
              <x14:negativeFillColor rgb="FFFF0000"/>
              <x14:axisColor rgb="FF000000"/>
            </x14:dataBar>
          </x14:cfRule>
          <xm:sqref>W201</xm:sqref>
        </x14:conditionalFormatting>
        <x14:conditionalFormatting xmlns:xm="http://schemas.microsoft.com/office/excel/2006/main">
          <x14:cfRule type="dataBar" id="{EC9B2DB4-90AB-4FF6-8715-92CD3AD3BE72}">
            <x14:dataBar minLength="0" maxLength="100" border="1" gradient="0" axisPosition="middle">
              <x14:cfvo type="num">
                <xm:f>-25</xm:f>
              </x14:cfvo>
              <x14:cfvo type="num">
                <xm:f>25</xm:f>
              </x14:cfvo>
              <x14:borderColor rgb="FF000000"/>
              <x14:negativeFillColor rgb="FFFF0000"/>
              <x14:axisColor rgb="FF000000"/>
            </x14:dataBar>
          </x14:cfRule>
          <xm:sqref>W203:W204</xm:sqref>
        </x14:conditionalFormatting>
        <x14:conditionalFormatting xmlns:xm="http://schemas.microsoft.com/office/excel/2006/main">
          <x14:cfRule type="dataBar" id="{D2C585CE-0EA9-40D7-AB11-662E36E39AA0}">
            <x14:dataBar minLength="0" maxLength="100" gradient="0" axisPosition="middle">
              <x14:cfvo type="num">
                <xm:f>-25</xm:f>
              </x14:cfvo>
              <x14:cfvo type="num">
                <xm:f>25</xm:f>
              </x14:cfvo>
              <x14:negativeFillColor rgb="FFFF0000"/>
              <x14:axisColor rgb="FF000000"/>
            </x14:dataBar>
          </x14:cfRule>
          <xm:sqref>W202</xm:sqref>
        </x14:conditionalFormatting>
        <x14:conditionalFormatting xmlns:xm="http://schemas.microsoft.com/office/excel/2006/main">
          <x14:cfRule type="dataBar" id="{8019D525-DA01-4C3E-AC6B-4ED2F692D187}">
            <x14:dataBar minLength="0" maxLength="100" gradient="0" axisPosition="middle">
              <x14:cfvo type="num">
                <xm:f>-25</xm:f>
              </x14:cfvo>
              <x14:cfvo type="num">
                <xm:f>25</xm:f>
              </x14:cfvo>
              <x14:negativeFillColor rgb="FFFF0000"/>
              <x14:axisColor rgb="FF000000"/>
            </x14:dataBar>
          </x14:cfRule>
          <xm:sqref>W205</xm:sqref>
        </x14:conditionalFormatting>
        <x14:conditionalFormatting xmlns:xm="http://schemas.microsoft.com/office/excel/2006/main">
          <x14:cfRule type="dataBar" id="{D5D81A8A-9636-40D1-A264-E9B8BD3DA40D}">
            <x14:dataBar minLength="0" maxLength="100" border="1" gradient="0" axisPosition="middle">
              <x14:cfvo type="num">
                <xm:f>-25</xm:f>
              </x14:cfvo>
              <x14:cfvo type="num">
                <xm:f>25</xm:f>
              </x14:cfvo>
              <x14:borderColor rgb="FF000000"/>
              <x14:negativeFillColor rgb="FFFF0000"/>
              <x14:axisColor rgb="FF000000"/>
            </x14:dataBar>
          </x14:cfRule>
          <xm:sqref>W207:W208</xm:sqref>
        </x14:conditionalFormatting>
        <x14:conditionalFormatting xmlns:xm="http://schemas.microsoft.com/office/excel/2006/main">
          <x14:cfRule type="dataBar" id="{3F73E681-1340-4669-9F4D-1BCD047E503E}">
            <x14:dataBar minLength="0" maxLength="100" gradient="0" axisPosition="middle">
              <x14:cfvo type="num">
                <xm:f>-25</xm:f>
              </x14:cfvo>
              <x14:cfvo type="num">
                <xm:f>25</xm:f>
              </x14:cfvo>
              <x14:negativeFillColor rgb="FFFF0000"/>
              <x14:axisColor rgb="FF000000"/>
            </x14:dataBar>
          </x14:cfRule>
          <xm:sqref>W206</xm:sqref>
        </x14:conditionalFormatting>
        <x14:conditionalFormatting xmlns:xm="http://schemas.microsoft.com/office/excel/2006/main">
          <x14:cfRule type="dataBar" id="{892A56B1-0CF4-4E82-BC35-16FF3EEF8266}">
            <x14:dataBar minLength="0" maxLength="100" gradient="0" axisPosition="middle">
              <x14:cfvo type="num">
                <xm:f>-25</xm:f>
              </x14:cfvo>
              <x14:cfvo type="num">
                <xm:f>25</xm:f>
              </x14:cfvo>
              <x14:negativeFillColor rgb="FFFF0000"/>
              <x14:axisColor rgb="FF000000"/>
            </x14:dataBar>
          </x14:cfRule>
          <xm:sqref>W209</xm:sqref>
        </x14:conditionalFormatting>
        <x14:conditionalFormatting xmlns:xm="http://schemas.microsoft.com/office/excel/2006/main">
          <x14:cfRule type="dataBar" id="{09866D6C-52A3-4F55-9969-D4ED62330A4D}">
            <x14:dataBar minLength="0" maxLength="100" border="1" gradient="0" axisPosition="middle">
              <x14:cfvo type="num">
                <xm:f>-25</xm:f>
              </x14:cfvo>
              <x14:cfvo type="num">
                <xm:f>25</xm:f>
              </x14:cfvo>
              <x14:borderColor rgb="FF000000"/>
              <x14:negativeFillColor rgb="FFFF0000"/>
              <x14:axisColor rgb="FF000000"/>
            </x14:dataBar>
          </x14:cfRule>
          <xm:sqref>W211:W212</xm:sqref>
        </x14:conditionalFormatting>
        <x14:conditionalFormatting xmlns:xm="http://schemas.microsoft.com/office/excel/2006/main">
          <x14:cfRule type="dataBar" id="{F17D7106-FD74-4EF4-9A55-8B027D79558F}">
            <x14:dataBar minLength="0" maxLength="100" gradient="0" axisPosition="middle">
              <x14:cfvo type="num">
                <xm:f>-25</xm:f>
              </x14:cfvo>
              <x14:cfvo type="num">
                <xm:f>25</xm:f>
              </x14:cfvo>
              <x14:negativeFillColor rgb="FFFF0000"/>
              <x14:axisColor rgb="FF000000"/>
            </x14:dataBar>
          </x14:cfRule>
          <xm:sqref>W210</xm:sqref>
        </x14:conditionalFormatting>
        <x14:conditionalFormatting xmlns:xm="http://schemas.microsoft.com/office/excel/2006/main">
          <x14:cfRule type="dataBar" id="{9DCE81F4-A0C1-4C1F-BBE4-32B212C1B445}">
            <x14:dataBar minLength="0" maxLength="100" gradient="0" axisPosition="middle">
              <x14:cfvo type="num">
                <xm:f>-25</xm:f>
              </x14:cfvo>
              <x14:cfvo type="num">
                <xm:f>25</xm:f>
              </x14:cfvo>
              <x14:negativeFillColor rgb="FFFF0000"/>
              <x14:axisColor rgb="FF000000"/>
            </x14:dataBar>
          </x14:cfRule>
          <xm:sqref>W213</xm:sqref>
        </x14:conditionalFormatting>
        <x14:conditionalFormatting xmlns:xm="http://schemas.microsoft.com/office/excel/2006/main">
          <x14:cfRule type="dataBar" id="{B63A38E1-EF21-4C33-94A7-7029BC919A1B}">
            <x14:dataBar minLength="0" maxLength="100" border="1" gradient="0" axisPosition="middle">
              <x14:cfvo type="num">
                <xm:f>-25</xm:f>
              </x14:cfvo>
              <x14:cfvo type="num">
                <xm:f>25</xm:f>
              </x14:cfvo>
              <x14:borderColor rgb="FF000000"/>
              <x14:negativeFillColor rgb="FFFF0000"/>
              <x14:axisColor rgb="FF000000"/>
            </x14:dataBar>
          </x14:cfRule>
          <xm:sqref>W215:W216</xm:sqref>
        </x14:conditionalFormatting>
        <x14:conditionalFormatting xmlns:xm="http://schemas.microsoft.com/office/excel/2006/main">
          <x14:cfRule type="dataBar" id="{9F02A4FA-2D67-49AE-B25B-F0B046727857}">
            <x14:dataBar minLength="0" maxLength="100" gradient="0" axisPosition="middle">
              <x14:cfvo type="num">
                <xm:f>-25</xm:f>
              </x14:cfvo>
              <x14:cfvo type="num">
                <xm:f>25</xm:f>
              </x14:cfvo>
              <x14:negativeFillColor rgb="FFFF0000"/>
              <x14:axisColor rgb="FF000000"/>
            </x14:dataBar>
          </x14:cfRule>
          <xm:sqref>W214</xm:sqref>
        </x14:conditionalFormatting>
        <x14:conditionalFormatting xmlns:xm="http://schemas.microsoft.com/office/excel/2006/main">
          <x14:cfRule type="dataBar" id="{D0C2F8BD-BBA5-4F5A-8997-9F58E02E3155}">
            <x14:dataBar minLength="0" maxLength="100" gradient="0" axisPosition="middle">
              <x14:cfvo type="num">
                <xm:f>-25</xm:f>
              </x14:cfvo>
              <x14:cfvo type="num">
                <xm:f>25</xm:f>
              </x14:cfvo>
              <x14:negativeFillColor rgb="FFFF0000"/>
              <x14:axisColor rgb="FF000000"/>
            </x14:dataBar>
          </x14:cfRule>
          <xm:sqref>W217</xm:sqref>
        </x14:conditionalFormatting>
        <x14:conditionalFormatting xmlns:xm="http://schemas.microsoft.com/office/excel/2006/main">
          <x14:cfRule type="dataBar" id="{904EA9B7-3074-4A3D-924D-32FC142010E6}">
            <x14:dataBar minLength="0" maxLength="100" border="1" gradient="0" axisPosition="middle">
              <x14:cfvo type="num">
                <xm:f>-25</xm:f>
              </x14:cfvo>
              <x14:cfvo type="num">
                <xm:f>25</xm:f>
              </x14:cfvo>
              <x14:borderColor rgb="FF000000"/>
              <x14:negativeFillColor rgb="FFFF0000"/>
              <x14:axisColor rgb="FF000000"/>
            </x14:dataBar>
          </x14:cfRule>
          <xm:sqref>W219:W220</xm:sqref>
        </x14:conditionalFormatting>
        <x14:conditionalFormatting xmlns:xm="http://schemas.microsoft.com/office/excel/2006/main">
          <x14:cfRule type="dataBar" id="{F6461629-17BE-4057-8CCD-779C5697E79B}">
            <x14:dataBar minLength="0" maxLength="100" gradient="0" axisPosition="middle">
              <x14:cfvo type="num">
                <xm:f>-25</xm:f>
              </x14:cfvo>
              <x14:cfvo type="num">
                <xm:f>25</xm:f>
              </x14:cfvo>
              <x14:negativeFillColor rgb="FFFF0000"/>
              <x14:axisColor rgb="FF000000"/>
            </x14:dataBar>
          </x14:cfRule>
          <xm:sqref>W218</xm:sqref>
        </x14:conditionalFormatting>
        <x14:conditionalFormatting xmlns:xm="http://schemas.microsoft.com/office/excel/2006/main">
          <x14:cfRule type="dataBar" id="{E51EC5D5-0712-40B4-B84D-E3F6BD10A479}">
            <x14:dataBar minLength="0" maxLength="100" gradient="0" axisPosition="middle">
              <x14:cfvo type="num">
                <xm:f>-25</xm:f>
              </x14:cfvo>
              <x14:cfvo type="num">
                <xm:f>25</xm:f>
              </x14:cfvo>
              <x14:negativeFillColor rgb="FFFF0000"/>
              <x14:axisColor rgb="FF000000"/>
            </x14:dataBar>
          </x14:cfRule>
          <xm:sqref>W221</xm:sqref>
        </x14:conditionalFormatting>
        <x14:conditionalFormatting xmlns:xm="http://schemas.microsoft.com/office/excel/2006/main">
          <x14:cfRule type="dataBar" id="{93BBB266-4204-462E-8D0C-956628EE146D}">
            <x14:dataBar minLength="0" maxLength="100" border="1" gradient="0" axisPosition="middle">
              <x14:cfvo type="num">
                <xm:f>-25</xm:f>
              </x14:cfvo>
              <x14:cfvo type="num">
                <xm:f>25</xm:f>
              </x14:cfvo>
              <x14:borderColor rgb="FF000000"/>
              <x14:negativeFillColor rgb="FFFF0000"/>
              <x14:axisColor rgb="FF000000"/>
            </x14:dataBar>
          </x14:cfRule>
          <xm:sqref>W223:W224</xm:sqref>
        </x14:conditionalFormatting>
        <x14:conditionalFormatting xmlns:xm="http://schemas.microsoft.com/office/excel/2006/main">
          <x14:cfRule type="dataBar" id="{1F0770A4-0731-42D3-A469-1F24F15A31EC}">
            <x14:dataBar minLength="0" maxLength="100" gradient="0" axisPosition="middle">
              <x14:cfvo type="num">
                <xm:f>-25</xm:f>
              </x14:cfvo>
              <x14:cfvo type="num">
                <xm:f>25</xm:f>
              </x14:cfvo>
              <x14:negativeFillColor rgb="FFFF0000"/>
              <x14:axisColor rgb="FF000000"/>
            </x14:dataBar>
          </x14:cfRule>
          <xm:sqref>W222</xm:sqref>
        </x14:conditionalFormatting>
        <x14:conditionalFormatting xmlns:xm="http://schemas.microsoft.com/office/excel/2006/main">
          <x14:cfRule type="dataBar" id="{B72CCAB2-F3F8-4C81-B9BC-9708024BBB42}">
            <x14:dataBar minLength="0" maxLength="100" gradient="0" axisPosition="middle">
              <x14:cfvo type="num">
                <xm:f>-25</xm:f>
              </x14:cfvo>
              <x14:cfvo type="num">
                <xm:f>25</xm:f>
              </x14:cfvo>
              <x14:negativeFillColor rgb="FFFF0000"/>
              <x14:axisColor rgb="FF000000"/>
            </x14:dataBar>
          </x14:cfRule>
          <xm:sqref>W225</xm:sqref>
        </x14:conditionalFormatting>
        <x14:conditionalFormatting xmlns:xm="http://schemas.microsoft.com/office/excel/2006/main">
          <x14:cfRule type="dataBar" id="{27A3933B-13B8-4276-8763-32C53D106864}">
            <x14:dataBar minLength="0" maxLength="100" border="1" gradient="0" axisPosition="middle">
              <x14:cfvo type="num">
                <xm:f>-25</xm:f>
              </x14:cfvo>
              <x14:cfvo type="num">
                <xm:f>25</xm:f>
              </x14:cfvo>
              <x14:borderColor rgb="FF000000"/>
              <x14:negativeFillColor rgb="FFFF0000"/>
              <x14:axisColor rgb="FF000000"/>
            </x14:dataBar>
          </x14:cfRule>
          <xm:sqref>W227:W228</xm:sqref>
        </x14:conditionalFormatting>
        <x14:conditionalFormatting xmlns:xm="http://schemas.microsoft.com/office/excel/2006/main">
          <x14:cfRule type="dataBar" id="{44C7305E-9281-4564-A4DA-CE3A8DFA81C1}">
            <x14:dataBar minLength="0" maxLength="100" gradient="0" axisPosition="middle">
              <x14:cfvo type="num">
                <xm:f>-25</xm:f>
              </x14:cfvo>
              <x14:cfvo type="num">
                <xm:f>25</xm:f>
              </x14:cfvo>
              <x14:negativeFillColor rgb="FFFF0000"/>
              <x14:axisColor rgb="FF000000"/>
            </x14:dataBar>
          </x14:cfRule>
          <xm:sqref>W226</xm:sqref>
        </x14:conditionalFormatting>
        <x14:conditionalFormatting xmlns:xm="http://schemas.microsoft.com/office/excel/2006/main">
          <x14:cfRule type="dataBar" id="{05D63EA4-89B0-4E79-A1F5-C8E3ECC4B8EA}">
            <x14:dataBar minLength="0" maxLength="100" gradient="0" axisPosition="middle">
              <x14:cfvo type="num">
                <xm:f>-25</xm:f>
              </x14:cfvo>
              <x14:cfvo type="num">
                <xm:f>25</xm:f>
              </x14:cfvo>
              <x14:negativeFillColor rgb="FFFF0000"/>
              <x14:axisColor rgb="FF000000"/>
            </x14:dataBar>
          </x14:cfRule>
          <xm:sqref>W229</xm:sqref>
        </x14:conditionalFormatting>
        <x14:conditionalFormatting xmlns:xm="http://schemas.microsoft.com/office/excel/2006/main">
          <x14:cfRule type="dataBar" id="{4FCB4B58-A377-4BDE-982C-1AFC3C4F8E76}">
            <x14:dataBar minLength="0" maxLength="100" border="1" gradient="0" axisPosition="middle">
              <x14:cfvo type="num">
                <xm:f>-25</xm:f>
              </x14:cfvo>
              <x14:cfvo type="num">
                <xm:f>25</xm:f>
              </x14:cfvo>
              <x14:borderColor rgb="FF000000"/>
              <x14:negativeFillColor rgb="FFFF0000"/>
              <x14:axisColor rgb="FF000000"/>
            </x14:dataBar>
          </x14:cfRule>
          <xm:sqref>W231:W232</xm:sqref>
        </x14:conditionalFormatting>
        <x14:conditionalFormatting xmlns:xm="http://schemas.microsoft.com/office/excel/2006/main">
          <x14:cfRule type="dataBar" id="{E59BBCE6-8346-4E21-98E2-C044FF8479D4}">
            <x14:dataBar minLength="0" maxLength="100" gradient="0" axisPosition="middle">
              <x14:cfvo type="num">
                <xm:f>-25</xm:f>
              </x14:cfvo>
              <x14:cfvo type="num">
                <xm:f>25</xm:f>
              </x14:cfvo>
              <x14:negativeFillColor rgb="FFFF0000"/>
              <x14:axisColor rgb="FF000000"/>
            </x14:dataBar>
          </x14:cfRule>
          <xm:sqref>W230</xm:sqref>
        </x14:conditionalFormatting>
        <x14:conditionalFormatting xmlns:xm="http://schemas.microsoft.com/office/excel/2006/main">
          <x14:cfRule type="dataBar" id="{73990E4A-E41F-4B85-A50B-EC2FAA86388A}">
            <x14:dataBar minLength="0" maxLength="100" gradient="0" axisPosition="middle">
              <x14:cfvo type="num">
                <xm:f>-25</xm:f>
              </x14:cfvo>
              <x14:cfvo type="num">
                <xm:f>25</xm:f>
              </x14:cfvo>
              <x14:negativeFillColor rgb="FFFF0000"/>
              <x14:axisColor rgb="FF000000"/>
            </x14:dataBar>
          </x14:cfRule>
          <xm:sqref>W233</xm:sqref>
        </x14:conditionalFormatting>
        <x14:conditionalFormatting xmlns:xm="http://schemas.microsoft.com/office/excel/2006/main">
          <x14:cfRule type="dataBar" id="{C0E54270-2225-4C62-A628-FC06F834FD5C}">
            <x14:dataBar minLength="0" maxLength="100" border="1" gradient="0" axisPosition="middle">
              <x14:cfvo type="num">
                <xm:f>-25</xm:f>
              </x14:cfvo>
              <x14:cfvo type="num">
                <xm:f>25</xm:f>
              </x14:cfvo>
              <x14:borderColor rgb="FF000000"/>
              <x14:negativeFillColor rgb="FFFF0000"/>
              <x14:axisColor rgb="FF000000"/>
            </x14:dataBar>
          </x14:cfRule>
          <xm:sqref>W235:W236</xm:sqref>
        </x14:conditionalFormatting>
        <x14:conditionalFormatting xmlns:xm="http://schemas.microsoft.com/office/excel/2006/main">
          <x14:cfRule type="dataBar" id="{6B4F661F-43B0-4377-9D0E-F54176AC0342}">
            <x14:dataBar minLength="0" maxLength="100" gradient="0" axisPosition="middle">
              <x14:cfvo type="num">
                <xm:f>-25</xm:f>
              </x14:cfvo>
              <x14:cfvo type="num">
                <xm:f>25</xm:f>
              </x14:cfvo>
              <x14:negativeFillColor rgb="FFFF0000"/>
              <x14:axisColor rgb="FF000000"/>
            </x14:dataBar>
          </x14:cfRule>
          <xm:sqref>W234</xm:sqref>
        </x14:conditionalFormatting>
        <x14:conditionalFormatting xmlns:xm="http://schemas.microsoft.com/office/excel/2006/main">
          <x14:cfRule type="dataBar" id="{00F510BF-EBFF-4C84-BA50-AE43982779FB}">
            <x14:dataBar minLength="0" maxLength="100" gradient="0" axisPosition="middle">
              <x14:cfvo type="num">
                <xm:f>-25</xm:f>
              </x14:cfvo>
              <x14:cfvo type="num">
                <xm:f>25</xm:f>
              </x14:cfvo>
              <x14:negativeFillColor rgb="FFFF0000"/>
              <x14:axisColor rgb="FF000000"/>
            </x14:dataBar>
          </x14:cfRule>
          <xm:sqref>W237</xm:sqref>
        </x14:conditionalFormatting>
        <x14:conditionalFormatting xmlns:xm="http://schemas.microsoft.com/office/excel/2006/main">
          <x14:cfRule type="dataBar" id="{145E3B93-62DB-4FA5-9777-CA439E93E20C}">
            <x14:dataBar minLength="0" maxLength="100" border="1" gradient="0" axisPosition="middle">
              <x14:cfvo type="num">
                <xm:f>-25</xm:f>
              </x14:cfvo>
              <x14:cfvo type="num">
                <xm:f>25</xm:f>
              </x14:cfvo>
              <x14:borderColor rgb="FF000000"/>
              <x14:negativeFillColor rgb="FFFF0000"/>
              <x14:axisColor rgb="FF000000"/>
            </x14:dataBar>
          </x14:cfRule>
          <xm:sqref>W239:W240</xm:sqref>
        </x14:conditionalFormatting>
        <x14:conditionalFormatting xmlns:xm="http://schemas.microsoft.com/office/excel/2006/main">
          <x14:cfRule type="dataBar" id="{A8BEC99D-0339-48F1-B364-C2DE5720EB97}">
            <x14:dataBar minLength="0" maxLength="100" gradient="0" axisPosition="middle">
              <x14:cfvo type="num">
                <xm:f>-25</xm:f>
              </x14:cfvo>
              <x14:cfvo type="num">
                <xm:f>25</xm:f>
              </x14:cfvo>
              <x14:negativeFillColor rgb="FFFF0000"/>
              <x14:axisColor rgb="FF000000"/>
            </x14:dataBar>
          </x14:cfRule>
          <xm:sqref>W238</xm:sqref>
        </x14:conditionalFormatting>
        <x14:conditionalFormatting xmlns:xm="http://schemas.microsoft.com/office/excel/2006/main">
          <x14:cfRule type="dataBar" id="{0EDF3111-C68B-44C9-8037-B4E85CDCBEB9}">
            <x14:dataBar minLength="0" maxLength="100" gradient="0" axisPosition="middle">
              <x14:cfvo type="num">
                <xm:f>-25</xm:f>
              </x14:cfvo>
              <x14:cfvo type="num">
                <xm:f>25</xm:f>
              </x14:cfvo>
              <x14:negativeFillColor rgb="FFFF0000"/>
              <x14:axisColor rgb="FF000000"/>
            </x14:dataBar>
          </x14:cfRule>
          <xm:sqref>W241</xm:sqref>
        </x14:conditionalFormatting>
        <x14:conditionalFormatting xmlns:xm="http://schemas.microsoft.com/office/excel/2006/main">
          <x14:cfRule type="dataBar" id="{9B84E2CE-E274-4B7D-8BCB-D3711B6A0478}">
            <x14:dataBar minLength="0" maxLength="100" border="1" gradient="0" axisPosition="middle">
              <x14:cfvo type="num">
                <xm:f>-25</xm:f>
              </x14:cfvo>
              <x14:cfvo type="num">
                <xm:f>25</xm:f>
              </x14:cfvo>
              <x14:borderColor rgb="FF000000"/>
              <x14:negativeFillColor rgb="FFFF0000"/>
              <x14:axisColor rgb="FF000000"/>
            </x14:dataBar>
          </x14:cfRule>
          <xm:sqref>W243:W244</xm:sqref>
        </x14:conditionalFormatting>
        <x14:conditionalFormatting xmlns:xm="http://schemas.microsoft.com/office/excel/2006/main">
          <x14:cfRule type="dataBar" id="{E8F43196-419C-41D2-BF82-83BD27D55400}">
            <x14:dataBar minLength="0" maxLength="100" gradient="0" axisPosition="middle">
              <x14:cfvo type="num">
                <xm:f>-25</xm:f>
              </x14:cfvo>
              <x14:cfvo type="num">
                <xm:f>25</xm:f>
              </x14:cfvo>
              <x14:negativeFillColor rgb="FFFF0000"/>
              <x14:axisColor rgb="FF000000"/>
            </x14:dataBar>
          </x14:cfRule>
          <xm:sqref>W242</xm:sqref>
        </x14:conditionalFormatting>
        <x14:conditionalFormatting xmlns:xm="http://schemas.microsoft.com/office/excel/2006/main">
          <x14:cfRule type="dataBar" id="{475739D0-3DDA-4EC9-803F-DF988A402729}">
            <x14:dataBar minLength="0" maxLength="100" gradient="0" axisPosition="middle">
              <x14:cfvo type="num">
                <xm:f>-25</xm:f>
              </x14:cfvo>
              <x14:cfvo type="num">
                <xm:f>25</xm:f>
              </x14:cfvo>
              <x14:negativeFillColor rgb="FFFF0000"/>
              <x14:axisColor rgb="FF000000"/>
            </x14:dataBar>
          </x14:cfRule>
          <xm:sqref>W245</xm:sqref>
        </x14:conditionalFormatting>
        <x14:conditionalFormatting xmlns:xm="http://schemas.microsoft.com/office/excel/2006/main">
          <x14:cfRule type="dataBar" id="{3D538524-AD02-4445-BE1A-6464F886F924}">
            <x14:dataBar minLength="0" maxLength="100" border="1" gradient="0" axisPosition="middle">
              <x14:cfvo type="num">
                <xm:f>-25</xm:f>
              </x14:cfvo>
              <x14:cfvo type="num">
                <xm:f>25</xm:f>
              </x14:cfvo>
              <x14:borderColor rgb="FF000000"/>
              <x14:negativeFillColor rgb="FFFF0000"/>
              <x14:axisColor rgb="FF000000"/>
            </x14:dataBar>
          </x14:cfRule>
          <xm:sqref>W247:W248</xm:sqref>
        </x14:conditionalFormatting>
        <x14:conditionalFormatting xmlns:xm="http://schemas.microsoft.com/office/excel/2006/main">
          <x14:cfRule type="dataBar" id="{B50C39A0-B75E-489E-8B30-15429ADF13A1}">
            <x14:dataBar minLength="0" maxLength="100" gradient="0" axisPosition="middle">
              <x14:cfvo type="num">
                <xm:f>-25</xm:f>
              </x14:cfvo>
              <x14:cfvo type="num">
                <xm:f>25</xm:f>
              </x14:cfvo>
              <x14:negativeFillColor rgb="FFFF0000"/>
              <x14:axisColor rgb="FF000000"/>
            </x14:dataBar>
          </x14:cfRule>
          <xm:sqref>W246</xm:sqref>
        </x14:conditionalFormatting>
        <x14:conditionalFormatting xmlns:xm="http://schemas.microsoft.com/office/excel/2006/main">
          <x14:cfRule type="dataBar" id="{97707F02-77D9-48EB-A4D1-113BD3725C2B}">
            <x14:dataBar minLength="0" maxLength="100" gradient="0" axisPosition="middle">
              <x14:cfvo type="num">
                <xm:f>-25</xm:f>
              </x14:cfvo>
              <x14:cfvo type="num">
                <xm:f>25</xm:f>
              </x14:cfvo>
              <x14:negativeFillColor rgb="FFFF0000"/>
              <x14:axisColor rgb="FF000000"/>
            </x14:dataBar>
          </x14:cfRule>
          <xm:sqref>W249</xm:sqref>
        </x14:conditionalFormatting>
        <x14:conditionalFormatting xmlns:xm="http://schemas.microsoft.com/office/excel/2006/main">
          <x14:cfRule type="dataBar" id="{E6FC12E0-4784-46C5-9742-E7C7CF90715E}">
            <x14:dataBar minLength="0" maxLength="100" border="1" gradient="0" axisPosition="middle">
              <x14:cfvo type="num">
                <xm:f>-25</xm:f>
              </x14:cfvo>
              <x14:cfvo type="num">
                <xm:f>25</xm:f>
              </x14:cfvo>
              <x14:borderColor rgb="FF000000"/>
              <x14:negativeFillColor rgb="FFFF0000"/>
              <x14:axisColor rgb="FF000000"/>
            </x14:dataBar>
          </x14:cfRule>
          <xm:sqref>W251:W252</xm:sqref>
        </x14:conditionalFormatting>
        <x14:conditionalFormatting xmlns:xm="http://schemas.microsoft.com/office/excel/2006/main">
          <x14:cfRule type="dataBar" id="{4A6951F6-4FCA-4EFB-B343-E9BDE80F4AE1}">
            <x14:dataBar minLength="0" maxLength="100" gradient="0" axisPosition="middle">
              <x14:cfvo type="num">
                <xm:f>-25</xm:f>
              </x14:cfvo>
              <x14:cfvo type="num">
                <xm:f>25</xm:f>
              </x14:cfvo>
              <x14:negativeFillColor rgb="FFFF0000"/>
              <x14:axisColor rgb="FF000000"/>
            </x14:dataBar>
          </x14:cfRule>
          <xm:sqref>W250</xm:sqref>
        </x14:conditionalFormatting>
        <x14:conditionalFormatting xmlns:xm="http://schemas.microsoft.com/office/excel/2006/main">
          <x14:cfRule type="dataBar" id="{6D3EFA7C-78ED-469F-AA5C-6F5C99A63FD2}">
            <x14:dataBar minLength="0" maxLength="100" gradient="0" axisPosition="middle">
              <x14:cfvo type="num">
                <xm:f>-25</xm:f>
              </x14:cfvo>
              <x14:cfvo type="num">
                <xm:f>25</xm:f>
              </x14:cfvo>
              <x14:negativeFillColor rgb="FFFF0000"/>
              <x14:axisColor rgb="FF000000"/>
            </x14:dataBar>
          </x14:cfRule>
          <xm:sqref>W253</xm:sqref>
        </x14:conditionalFormatting>
        <x14:conditionalFormatting xmlns:xm="http://schemas.microsoft.com/office/excel/2006/main">
          <x14:cfRule type="dataBar" id="{F1055855-02CB-4379-94A7-C591BD1B42FB}">
            <x14:dataBar minLength="0" maxLength="100" border="1" gradient="0" axisPosition="middle">
              <x14:cfvo type="num">
                <xm:f>-25</xm:f>
              </x14:cfvo>
              <x14:cfvo type="num">
                <xm:f>25</xm:f>
              </x14:cfvo>
              <x14:borderColor rgb="FF000000"/>
              <x14:negativeFillColor rgb="FFFF0000"/>
              <x14:axisColor rgb="FF000000"/>
            </x14:dataBar>
          </x14:cfRule>
          <xm:sqref>W255:W256</xm:sqref>
        </x14:conditionalFormatting>
        <x14:conditionalFormatting xmlns:xm="http://schemas.microsoft.com/office/excel/2006/main">
          <x14:cfRule type="dataBar" id="{A409932D-C48B-46E5-BD73-78D88E8A87ED}">
            <x14:dataBar minLength="0" maxLength="100" gradient="0" axisPosition="middle">
              <x14:cfvo type="num">
                <xm:f>-25</xm:f>
              </x14:cfvo>
              <x14:cfvo type="num">
                <xm:f>25</xm:f>
              </x14:cfvo>
              <x14:negativeFillColor rgb="FFFF0000"/>
              <x14:axisColor rgb="FF000000"/>
            </x14:dataBar>
          </x14:cfRule>
          <xm:sqref>W254</xm:sqref>
        </x14:conditionalFormatting>
        <x14:conditionalFormatting xmlns:xm="http://schemas.microsoft.com/office/excel/2006/main">
          <x14:cfRule type="dataBar" id="{862B08AC-B21F-468D-8192-9CE825440DB0}">
            <x14:dataBar minLength="0" maxLength="100" gradient="0" axisPosition="middle">
              <x14:cfvo type="num">
                <xm:f>-25</xm:f>
              </x14:cfvo>
              <x14:cfvo type="num">
                <xm:f>25</xm:f>
              </x14:cfvo>
              <x14:negativeFillColor rgb="FFFF0000"/>
              <x14:axisColor rgb="FF000000"/>
            </x14:dataBar>
          </x14:cfRule>
          <xm:sqref>W257</xm:sqref>
        </x14:conditionalFormatting>
        <x14:conditionalFormatting xmlns:xm="http://schemas.microsoft.com/office/excel/2006/main">
          <x14:cfRule type="dataBar" id="{2B2768FB-B981-48DB-B890-E8438EBD7E06}">
            <x14:dataBar minLength="0" maxLength="100" border="1" gradient="0" axisPosition="middle">
              <x14:cfvo type="num">
                <xm:f>-25</xm:f>
              </x14:cfvo>
              <x14:cfvo type="num">
                <xm:f>25</xm:f>
              </x14:cfvo>
              <x14:borderColor rgb="FF000000"/>
              <x14:negativeFillColor rgb="FFFF0000"/>
              <x14:axisColor rgb="FF000000"/>
            </x14:dataBar>
          </x14:cfRule>
          <xm:sqref>W259:W260</xm:sqref>
        </x14:conditionalFormatting>
        <x14:conditionalFormatting xmlns:xm="http://schemas.microsoft.com/office/excel/2006/main">
          <x14:cfRule type="dataBar" id="{8B14B1F2-97DA-43D2-8B0A-89D4618F934D}">
            <x14:dataBar minLength="0" maxLength="100" gradient="0" axisPosition="middle">
              <x14:cfvo type="num">
                <xm:f>-25</xm:f>
              </x14:cfvo>
              <x14:cfvo type="num">
                <xm:f>25</xm:f>
              </x14:cfvo>
              <x14:negativeFillColor rgb="FFFF0000"/>
              <x14:axisColor rgb="FF000000"/>
            </x14:dataBar>
          </x14:cfRule>
          <xm:sqref>W258</xm:sqref>
        </x14:conditionalFormatting>
        <x14:conditionalFormatting xmlns:xm="http://schemas.microsoft.com/office/excel/2006/main">
          <x14:cfRule type="dataBar" id="{B8079850-035B-49F3-A839-7F6338D92B99}">
            <x14:dataBar minLength="0" maxLength="100" gradient="0" axisPosition="middle">
              <x14:cfvo type="num">
                <xm:f>-25</xm:f>
              </x14:cfvo>
              <x14:cfvo type="num">
                <xm:f>25</xm:f>
              </x14:cfvo>
              <x14:negativeFillColor rgb="FFFF0000"/>
              <x14:axisColor rgb="FF000000"/>
            </x14:dataBar>
          </x14:cfRule>
          <xm:sqref>W261</xm:sqref>
        </x14:conditionalFormatting>
        <x14:conditionalFormatting xmlns:xm="http://schemas.microsoft.com/office/excel/2006/main">
          <x14:cfRule type="dataBar" id="{140B2A9C-943B-4A79-85B3-44B4371DEA5A}">
            <x14:dataBar minLength="0" maxLength="100" border="1" gradient="0" axisPosition="middle">
              <x14:cfvo type="num">
                <xm:f>-25</xm:f>
              </x14:cfvo>
              <x14:cfvo type="num">
                <xm:f>25</xm:f>
              </x14:cfvo>
              <x14:borderColor rgb="FF000000"/>
              <x14:negativeFillColor rgb="FFFF0000"/>
              <x14:axisColor rgb="FF000000"/>
            </x14:dataBar>
          </x14:cfRule>
          <xm:sqref>W263:W264</xm:sqref>
        </x14:conditionalFormatting>
        <x14:conditionalFormatting xmlns:xm="http://schemas.microsoft.com/office/excel/2006/main">
          <x14:cfRule type="dataBar" id="{8446CD77-73EA-4E74-99EC-175B4BAD2713}">
            <x14:dataBar minLength="0" maxLength="100" gradient="0" axisPosition="middle">
              <x14:cfvo type="num">
                <xm:f>-25</xm:f>
              </x14:cfvo>
              <x14:cfvo type="num">
                <xm:f>25</xm:f>
              </x14:cfvo>
              <x14:negativeFillColor rgb="FFFF0000"/>
              <x14:axisColor rgb="FF000000"/>
            </x14:dataBar>
          </x14:cfRule>
          <xm:sqref>W262</xm:sqref>
        </x14:conditionalFormatting>
        <x14:conditionalFormatting xmlns:xm="http://schemas.microsoft.com/office/excel/2006/main">
          <x14:cfRule type="dataBar" id="{18B4EC8E-F2E6-499A-97A9-BC9AE98C2015}">
            <x14:dataBar minLength="0" maxLength="100" gradient="0" axisPosition="middle">
              <x14:cfvo type="num">
                <xm:f>-25</xm:f>
              </x14:cfvo>
              <x14:cfvo type="num">
                <xm:f>25</xm:f>
              </x14:cfvo>
              <x14:negativeFillColor rgb="FFFF0000"/>
              <x14:axisColor rgb="FF000000"/>
            </x14:dataBar>
          </x14:cfRule>
          <xm:sqref>W265</xm:sqref>
        </x14:conditionalFormatting>
        <x14:conditionalFormatting xmlns:xm="http://schemas.microsoft.com/office/excel/2006/main">
          <x14:cfRule type="dataBar" id="{F98BE789-4865-4643-B0DC-5C4FFB4AE395}">
            <x14:dataBar minLength="0" maxLength="100" border="1" gradient="0" axisPosition="middle">
              <x14:cfvo type="num">
                <xm:f>-25</xm:f>
              </x14:cfvo>
              <x14:cfvo type="num">
                <xm:f>25</xm:f>
              </x14:cfvo>
              <x14:borderColor rgb="FF000000"/>
              <x14:negativeFillColor rgb="FFFF0000"/>
              <x14:axisColor rgb="FF000000"/>
            </x14:dataBar>
          </x14:cfRule>
          <xm:sqref>W267:W268</xm:sqref>
        </x14:conditionalFormatting>
        <x14:conditionalFormatting xmlns:xm="http://schemas.microsoft.com/office/excel/2006/main">
          <x14:cfRule type="dataBar" id="{59279159-F024-4B76-BC37-440BC79A47A4}">
            <x14:dataBar minLength="0" maxLength="100" gradient="0" axisPosition="middle">
              <x14:cfvo type="num">
                <xm:f>-25</xm:f>
              </x14:cfvo>
              <x14:cfvo type="num">
                <xm:f>25</xm:f>
              </x14:cfvo>
              <x14:negativeFillColor rgb="FFFF0000"/>
              <x14:axisColor rgb="FF000000"/>
            </x14:dataBar>
          </x14:cfRule>
          <xm:sqref>W266</xm:sqref>
        </x14:conditionalFormatting>
        <x14:conditionalFormatting xmlns:xm="http://schemas.microsoft.com/office/excel/2006/main">
          <x14:cfRule type="dataBar" id="{AA3A7560-A45E-4F98-9249-F8CB9B62F766}">
            <x14:dataBar minLength="0" maxLength="100" gradient="0" axisPosition="middle">
              <x14:cfvo type="num">
                <xm:f>-25</xm:f>
              </x14:cfvo>
              <x14:cfvo type="num">
                <xm:f>25</xm:f>
              </x14:cfvo>
              <x14:negativeFillColor rgb="FFFF0000"/>
              <x14:axisColor rgb="FF000000"/>
            </x14:dataBar>
          </x14:cfRule>
          <xm:sqref>W269</xm:sqref>
        </x14:conditionalFormatting>
        <x14:conditionalFormatting xmlns:xm="http://schemas.microsoft.com/office/excel/2006/main">
          <x14:cfRule type="dataBar" id="{4D9BA574-72CB-4D41-89C1-CC0CDDFE5EE1}">
            <x14:dataBar minLength="0" maxLength="100" border="1" gradient="0" axisPosition="middle">
              <x14:cfvo type="num">
                <xm:f>-25</xm:f>
              </x14:cfvo>
              <x14:cfvo type="num">
                <xm:f>25</xm:f>
              </x14:cfvo>
              <x14:borderColor rgb="FF000000"/>
              <x14:negativeFillColor rgb="FFFF0000"/>
              <x14:axisColor rgb="FF000000"/>
            </x14:dataBar>
          </x14:cfRule>
          <xm:sqref>W271:W272</xm:sqref>
        </x14:conditionalFormatting>
        <x14:conditionalFormatting xmlns:xm="http://schemas.microsoft.com/office/excel/2006/main">
          <x14:cfRule type="dataBar" id="{CA2DBC90-E1E8-412E-AA8A-9F044C3E4B55}">
            <x14:dataBar minLength="0" maxLength="100" gradient="0" axisPosition="middle">
              <x14:cfvo type="num">
                <xm:f>-25</xm:f>
              </x14:cfvo>
              <x14:cfvo type="num">
                <xm:f>25</xm:f>
              </x14:cfvo>
              <x14:negativeFillColor rgb="FFFF0000"/>
              <x14:axisColor rgb="FF000000"/>
            </x14:dataBar>
          </x14:cfRule>
          <xm:sqref>W270</xm:sqref>
        </x14:conditionalFormatting>
        <x14:conditionalFormatting xmlns:xm="http://schemas.microsoft.com/office/excel/2006/main">
          <x14:cfRule type="dataBar" id="{774B2CFC-FD12-465D-A8D7-5F401E4B382A}">
            <x14:dataBar minLength="0" maxLength="100" gradient="0" axisPosition="middle">
              <x14:cfvo type="num">
                <xm:f>-25</xm:f>
              </x14:cfvo>
              <x14:cfvo type="num">
                <xm:f>25</xm:f>
              </x14:cfvo>
              <x14:negativeFillColor rgb="FFFF0000"/>
              <x14:axisColor rgb="FF000000"/>
            </x14:dataBar>
          </x14:cfRule>
          <xm:sqref>W273</xm:sqref>
        </x14:conditionalFormatting>
        <x14:conditionalFormatting xmlns:xm="http://schemas.microsoft.com/office/excel/2006/main">
          <x14:cfRule type="dataBar" id="{4795B332-C2E8-42F2-BBC8-4C41D7A18D03}">
            <x14:dataBar minLength="0" maxLength="100" border="1" gradient="0" axisPosition="middle">
              <x14:cfvo type="num">
                <xm:f>-25</xm:f>
              </x14:cfvo>
              <x14:cfvo type="num">
                <xm:f>25</xm:f>
              </x14:cfvo>
              <x14:borderColor rgb="FF000000"/>
              <x14:negativeFillColor rgb="FFFF0000"/>
              <x14:axisColor rgb="FF000000"/>
            </x14:dataBar>
          </x14:cfRule>
          <xm:sqref>W275:W276</xm:sqref>
        </x14:conditionalFormatting>
        <x14:conditionalFormatting xmlns:xm="http://schemas.microsoft.com/office/excel/2006/main">
          <x14:cfRule type="dataBar" id="{1472E592-0774-44B6-AFA1-F582604CCE70}">
            <x14:dataBar minLength="0" maxLength="100" gradient="0" axisPosition="middle">
              <x14:cfvo type="num">
                <xm:f>-25</xm:f>
              </x14:cfvo>
              <x14:cfvo type="num">
                <xm:f>25</xm:f>
              </x14:cfvo>
              <x14:negativeFillColor rgb="FFFF0000"/>
              <x14:axisColor rgb="FF000000"/>
            </x14:dataBar>
          </x14:cfRule>
          <xm:sqref>W274</xm:sqref>
        </x14:conditionalFormatting>
        <x14:conditionalFormatting xmlns:xm="http://schemas.microsoft.com/office/excel/2006/main">
          <x14:cfRule type="dataBar" id="{A14AB28C-CF5B-4A7C-B195-1772BB9EE59F}">
            <x14:dataBar minLength="0" maxLength="100" gradient="0" axisPosition="middle">
              <x14:cfvo type="num">
                <xm:f>-25</xm:f>
              </x14:cfvo>
              <x14:cfvo type="num">
                <xm:f>25</xm:f>
              </x14:cfvo>
              <x14:negativeFillColor rgb="FFFF0000"/>
              <x14:axisColor rgb="FF000000"/>
            </x14:dataBar>
          </x14:cfRule>
          <xm:sqref>W277</xm:sqref>
        </x14:conditionalFormatting>
        <x14:conditionalFormatting xmlns:xm="http://schemas.microsoft.com/office/excel/2006/main">
          <x14:cfRule type="dataBar" id="{A40D3C55-8D80-45F0-9141-6552E16D866E}">
            <x14:dataBar minLength="0" maxLength="100" border="1" gradient="0" axisPosition="middle">
              <x14:cfvo type="num">
                <xm:f>-25</xm:f>
              </x14:cfvo>
              <x14:cfvo type="num">
                <xm:f>25</xm:f>
              </x14:cfvo>
              <x14:borderColor rgb="FF000000"/>
              <x14:negativeFillColor rgb="FFFF0000"/>
              <x14:axisColor rgb="FF000000"/>
            </x14:dataBar>
          </x14:cfRule>
          <xm:sqref>W279:W280</xm:sqref>
        </x14:conditionalFormatting>
        <x14:conditionalFormatting xmlns:xm="http://schemas.microsoft.com/office/excel/2006/main">
          <x14:cfRule type="dataBar" id="{5DC75033-3BAE-4237-89CF-A06DC4C31015}">
            <x14:dataBar minLength="0" maxLength="100" gradient="0" axisPosition="middle">
              <x14:cfvo type="num">
                <xm:f>-25</xm:f>
              </x14:cfvo>
              <x14:cfvo type="num">
                <xm:f>25</xm:f>
              </x14:cfvo>
              <x14:negativeFillColor rgb="FFFF0000"/>
              <x14:axisColor rgb="FF000000"/>
            </x14:dataBar>
          </x14:cfRule>
          <xm:sqref>W278</xm:sqref>
        </x14:conditionalFormatting>
        <x14:conditionalFormatting xmlns:xm="http://schemas.microsoft.com/office/excel/2006/main">
          <x14:cfRule type="dataBar" id="{EA1FD5EA-C062-46AE-AD25-183E882A4154}">
            <x14:dataBar minLength="0" maxLength="100" gradient="0" axisPosition="middle">
              <x14:cfvo type="num">
                <xm:f>-25</xm:f>
              </x14:cfvo>
              <x14:cfvo type="num">
                <xm:f>25</xm:f>
              </x14:cfvo>
              <x14:negativeFillColor rgb="FFFF0000"/>
              <x14:axisColor rgb="FF000000"/>
            </x14:dataBar>
          </x14:cfRule>
          <xm:sqref>W281</xm:sqref>
        </x14:conditionalFormatting>
        <x14:conditionalFormatting xmlns:xm="http://schemas.microsoft.com/office/excel/2006/main">
          <x14:cfRule type="dataBar" id="{AF8086B8-8A88-464D-ABDD-CFB2871A4244}">
            <x14:dataBar minLength="0" maxLength="100" border="1" gradient="0" axisPosition="middle">
              <x14:cfvo type="num">
                <xm:f>-25</xm:f>
              </x14:cfvo>
              <x14:cfvo type="num">
                <xm:f>25</xm:f>
              </x14:cfvo>
              <x14:borderColor rgb="FF000000"/>
              <x14:negativeFillColor rgb="FFFF0000"/>
              <x14:axisColor rgb="FF000000"/>
            </x14:dataBar>
          </x14:cfRule>
          <xm:sqref>W283:W284</xm:sqref>
        </x14:conditionalFormatting>
        <x14:conditionalFormatting xmlns:xm="http://schemas.microsoft.com/office/excel/2006/main">
          <x14:cfRule type="dataBar" id="{21FED5B5-8B15-4C2A-B0BA-A497CD6FCF26}">
            <x14:dataBar minLength="0" maxLength="100" gradient="0" axisPosition="middle">
              <x14:cfvo type="num">
                <xm:f>-25</xm:f>
              </x14:cfvo>
              <x14:cfvo type="num">
                <xm:f>25</xm:f>
              </x14:cfvo>
              <x14:negativeFillColor rgb="FFFF0000"/>
              <x14:axisColor rgb="FF000000"/>
            </x14:dataBar>
          </x14:cfRule>
          <xm:sqref>W282</xm:sqref>
        </x14:conditionalFormatting>
        <x14:conditionalFormatting xmlns:xm="http://schemas.microsoft.com/office/excel/2006/main">
          <x14:cfRule type="dataBar" id="{C5897AE3-02BD-444B-A4E6-40E0A8A18D6C}">
            <x14:dataBar minLength="0" maxLength="100" gradient="0" axisPosition="middle">
              <x14:cfvo type="num">
                <xm:f>-25</xm:f>
              </x14:cfvo>
              <x14:cfvo type="num">
                <xm:f>25</xm:f>
              </x14:cfvo>
              <x14:negativeFillColor rgb="FFFF0000"/>
              <x14:axisColor rgb="FF000000"/>
            </x14:dataBar>
          </x14:cfRule>
          <xm:sqref>W285</xm:sqref>
        </x14:conditionalFormatting>
        <x14:conditionalFormatting xmlns:xm="http://schemas.microsoft.com/office/excel/2006/main">
          <x14:cfRule type="dataBar" id="{36E6875D-6695-41F9-A485-D3C84984804F}">
            <x14:dataBar minLength="0" maxLength="100" border="1" gradient="0" axisPosition="middle">
              <x14:cfvo type="num">
                <xm:f>-25</xm:f>
              </x14:cfvo>
              <x14:cfvo type="num">
                <xm:f>25</xm:f>
              </x14:cfvo>
              <x14:borderColor rgb="FF000000"/>
              <x14:negativeFillColor rgb="FFFF0000"/>
              <x14:axisColor rgb="FF000000"/>
            </x14:dataBar>
          </x14:cfRule>
          <xm:sqref>W287:W288</xm:sqref>
        </x14:conditionalFormatting>
        <x14:conditionalFormatting xmlns:xm="http://schemas.microsoft.com/office/excel/2006/main">
          <x14:cfRule type="dataBar" id="{CE07D814-F2CB-4422-B4B2-CD8F5A746073}">
            <x14:dataBar minLength="0" maxLength="100" gradient="0" axisPosition="middle">
              <x14:cfvo type="num">
                <xm:f>-25</xm:f>
              </x14:cfvo>
              <x14:cfvo type="num">
                <xm:f>25</xm:f>
              </x14:cfvo>
              <x14:negativeFillColor rgb="FFFF0000"/>
              <x14:axisColor rgb="FF000000"/>
            </x14:dataBar>
          </x14:cfRule>
          <xm:sqref>W286</xm:sqref>
        </x14:conditionalFormatting>
        <x14:conditionalFormatting xmlns:xm="http://schemas.microsoft.com/office/excel/2006/main">
          <x14:cfRule type="dataBar" id="{D8E6BA2A-557C-41AD-93FC-0872AD86633C}">
            <x14:dataBar minLength="0" maxLength="100" gradient="0" axisPosition="middle">
              <x14:cfvo type="num">
                <xm:f>-25</xm:f>
              </x14:cfvo>
              <x14:cfvo type="num">
                <xm:f>25</xm:f>
              </x14:cfvo>
              <x14:negativeFillColor rgb="FFFF0000"/>
              <x14:axisColor rgb="FF000000"/>
            </x14:dataBar>
          </x14:cfRule>
          <xm:sqref>W289</xm:sqref>
        </x14:conditionalFormatting>
        <x14:conditionalFormatting xmlns:xm="http://schemas.microsoft.com/office/excel/2006/main">
          <x14:cfRule type="dataBar" id="{C38C17E9-9D5B-4076-8756-C71ECE80C3C1}">
            <x14:dataBar minLength="0" maxLength="100" border="1" gradient="0" axisPosition="middle">
              <x14:cfvo type="num">
                <xm:f>-25</xm:f>
              </x14:cfvo>
              <x14:cfvo type="num">
                <xm:f>25</xm:f>
              </x14:cfvo>
              <x14:borderColor rgb="FF000000"/>
              <x14:negativeFillColor rgb="FFFF0000"/>
              <x14:axisColor rgb="FF000000"/>
            </x14:dataBar>
          </x14:cfRule>
          <xm:sqref>W291:W292</xm:sqref>
        </x14:conditionalFormatting>
        <x14:conditionalFormatting xmlns:xm="http://schemas.microsoft.com/office/excel/2006/main">
          <x14:cfRule type="dataBar" id="{AC58D19B-A69B-4601-A347-3D1CD01C0DAF}">
            <x14:dataBar minLength="0" maxLength="100" gradient="0" axisPosition="middle">
              <x14:cfvo type="num">
                <xm:f>-25</xm:f>
              </x14:cfvo>
              <x14:cfvo type="num">
                <xm:f>25</xm:f>
              </x14:cfvo>
              <x14:negativeFillColor rgb="FFFF0000"/>
              <x14:axisColor rgb="FF000000"/>
            </x14:dataBar>
          </x14:cfRule>
          <xm:sqref>W290</xm:sqref>
        </x14:conditionalFormatting>
        <x14:conditionalFormatting xmlns:xm="http://schemas.microsoft.com/office/excel/2006/main">
          <x14:cfRule type="dataBar" id="{8C070480-D437-44B0-8337-8D25041A32C0}">
            <x14:dataBar minLength="0" maxLength="100" gradient="0" axisPosition="middle">
              <x14:cfvo type="num">
                <xm:f>-25</xm:f>
              </x14:cfvo>
              <x14:cfvo type="num">
                <xm:f>25</xm:f>
              </x14:cfvo>
              <x14:negativeFillColor rgb="FFFF0000"/>
              <x14:axisColor rgb="FF000000"/>
            </x14:dataBar>
          </x14:cfRule>
          <xm:sqref>W293</xm:sqref>
        </x14:conditionalFormatting>
        <x14:conditionalFormatting xmlns:xm="http://schemas.microsoft.com/office/excel/2006/main">
          <x14:cfRule type="dataBar" id="{37D495F5-5E67-425E-915E-1DF93765356F}">
            <x14:dataBar minLength="0" maxLength="100" border="1" gradient="0" axisPosition="middle">
              <x14:cfvo type="num">
                <xm:f>-25</xm:f>
              </x14:cfvo>
              <x14:cfvo type="num">
                <xm:f>25</xm:f>
              </x14:cfvo>
              <x14:borderColor rgb="FF000000"/>
              <x14:negativeFillColor rgb="FFFF0000"/>
              <x14:axisColor rgb="FF000000"/>
            </x14:dataBar>
          </x14:cfRule>
          <xm:sqref>W295:W296</xm:sqref>
        </x14:conditionalFormatting>
        <x14:conditionalFormatting xmlns:xm="http://schemas.microsoft.com/office/excel/2006/main">
          <x14:cfRule type="dataBar" id="{76249343-38F5-4EAF-B49C-0E749C7818F6}">
            <x14:dataBar minLength="0" maxLength="100" gradient="0" axisPosition="middle">
              <x14:cfvo type="num">
                <xm:f>-25</xm:f>
              </x14:cfvo>
              <x14:cfvo type="num">
                <xm:f>25</xm:f>
              </x14:cfvo>
              <x14:negativeFillColor rgb="FFFF0000"/>
              <x14:axisColor rgb="FF000000"/>
            </x14:dataBar>
          </x14:cfRule>
          <xm:sqref>W294</xm:sqref>
        </x14:conditionalFormatting>
        <x14:conditionalFormatting xmlns:xm="http://schemas.microsoft.com/office/excel/2006/main">
          <x14:cfRule type="dataBar" id="{3014D971-C2E6-4915-9526-D89E7E071BCB}">
            <x14:dataBar minLength="0" maxLength="100" gradient="0" axisPosition="middle">
              <x14:cfvo type="num">
                <xm:f>-25</xm:f>
              </x14:cfvo>
              <x14:cfvo type="num">
                <xm:f>25</xm:f>
              </x14:cfvo>
              <x14:negativeFillColor rgb="FFFF0000"/>
              <x14:axisColor rgb="FF000000"/>
            </x14:dataBar>
          </x14:cfRule>
          <xm:sqref>W297</xm:sqref>
        </x14:conditionalFormatting>
        <x14:conditionalFormatting xmlns:xm="http://schemas.microsoft.com/office/excel/2006/main">
          <x14:cfRule type="dataBar" id="{1AC02DDD-9C28-483E-9062-B0BF24DF9B13}">
            <x14:dataBar minLength="0" maxLength="100" border="1" gradient="0" axisPosition="middle">
              <x14:cfvo type="num">
                <xm:f>-25</xm:f>
              </x14:cfvo>
              <x14:cfvo type="num">
                <xm:f>25</xm:f>
              </x14:cfvo>
              <x14:borderColor rgb="FF000000"/>
              <x14:negativeFillColor rgb="FFFF0000"/>
              <x14:axisColor rgb="FF000000"/>
            </x14:dataBar>
          </x14:cfRule>
          <xm:sqref>W299:W300</xm:sqref>
        </x14:conditionalFormatting>
        <x14:conditionalFormatting xmlns:xm="http://schemas.microsoft.com/office/excel/2006/main">
          <x14:cfRule type="dataBar" id="{43009C41-8863-4437-89EC-D3AE33CAF284}">
            <x14:dataBar minLength="0" maxLength="100" gradient="0" axisPosition="middle">
              <x14:cfvo type="num">
                <xm:f>-25</xm:f>
              </x14:cfvo>
              <x14:cfvo type="num">
                <xm:f>25</xm:f>
              </x14:cfvo>
              <x14:negativeFillColor rgb="FFFF0000"/>
              <x14:axisColor rgb="FF000000"/>
            </x14:dataBar>
          </x14:cfRule>
          <xm:sqref>W298</xm:sqref>
        </x14:conditionalFormatting>
        <x14:conditionalFormatting xmlns:xm="http://schemas.microsoft.com/office/excel/2006/main">
          <x14:cfRule type="dataBar" id="{FD182190-7C06-4344-8868-BCF26710C25E}">
            <x14:dataBar minLength="0" maxLength="100" gradient="0" axisPosition="middle">
              <x14:cfvo type="num">
                <xm:f>-25</xm:f>
              </x14:cfvo>
              <x14:cfvo type="num">
                <xm:f>25</xm:f>
              </x14:cfvo>
              <x14:negativeFillColor rgb="FFFF0000"/>
              <x14:axisColor rgb="FF000000"/>
            </x14:dataBar>
          </x14:cfRule>
          <xm:sqref>W301</xm:sqref>
        </x14:conditionalFormatting>
        <x14:conditionalFormatting xmlns:xm="http://schemas.microsoft.com/office/excel/2006/main">
          <x14:cfRule type="dataBar" id="{8160AFED-6BF2-455B-A7AB-39B65DDA6BA0}">
            <x14:dataBar minLength="0" maxLength="100" border="1" gradient="0" axisPosition="middle">
              <x14:cfvo type="num">
                <xm:f>-25</xm:f>
              </x14:cfvo>
              <x14:cfvo type="num">
                <xm:f>25</xm:f>
              </x14:cfvo>
              <x14:borderColor rgb="FF000000"/>
              <x14:negativeFillColor rgb="FFFF0000"/>
              <x14:axisColor rgb="FF000000"/>
            </x14:dataBar>
          </x14:cfRule>
          <xm:sqref>W303:W304</xm:sqref>
        </x14:conditionalFormatting>
        <x14:conditionalFormatting xmlns:xm="http://schemas.microsoft.com/office/excel/2006/main">
          <x14:cfRule type="dataBar" id="{8CD9D3DB-C719-438C-84C7-483C02CB4631}">
            <x14:dataBar minLength="0" maxLength="100" gradient="0" axisPosition="middle">
              <x14:cfvo type="num">
                <xm:f>-25</xm:f>
              </x14:cfvo>
              <x14:cfvo type="num">
                <xm:f>25</xm:f>
              </x14:cfvo>
              <x14:negativeFillColor rgb="FFFF0000"/>
              <x14:axisColor rgb="FF000000"/>
            </x14:dataBar>
          </x14:cfRule>
          <xm:sqref>W302</xm:sqref>
        </x14:conditionalFormatting>
        <x14:conditionalFormatting xmlns:xm="http://schemas.microsoft.com/office/excel/2006/main">
          <x14:cfRule type="dataBar" id="{F97B286B-C0A3-4E89-9B7B-243228C5C718}">
            <x14:dataBar minLength="0" maxLength="100" gradient="0" axisPosition="middle">
              <x14:cfvo type="num">
                <xm:f>-25</xm:f>
              </x14:cfvo>
              <x14:cfvo type="num">
                <xm:f>25</xm:f>
              </x14:cfvo>
              <x14:negativeFillColor rgb="FFFF0000"/>
              <x14:axisColor rgb="FF000000"/>
            </x14:dataBar>
          </x14:cfRule>
          <xm:sqref>W305</xm:sqref>
        </x14:conditionalFormatting>
        <x14:conditionalFormatting xmlns:xm="http://schemas.microsoft.com/office/excel/2006/main">
          <x14:cfRule type="dataBar" id="{4E798899-9D4B-4542-BC65-BC34A889A56D}">
            <x14:dataBar minLength="0" maxLength="100" border="1" gradient="0" axisPosition="middle">
              <x14:cfvo type="num">
                <xm:f>-25</xm:f>
              </x14:cfvo>
              <x14:cfvo type="num">
                <xm:f>25</xm:f>
              </x14:cfvo>
              <x14:borderColor rgb="FF000000"/>
              <x14:negativeFillColor rgb="FFFF0000"/>
              <x14:axisColor rgb="FF000000"/>
            </x14:dataBar>
          </x14:cfRule>
          <xm:sqref>W307:W308</xm:sqref>
        </x14:conditionalFormatting>
        <x14:conditionalFormatting xmlns:xm="http://schemas.microsoft.com/office/excel/2006/main">
          <x14:cfRule type="dataBar" id="{2F70EF0D-014F-4E56-B8C5-9FB6B2EBD061}">
            <x14:dataBar minLength="0" maxLength="100" gradient="0" axisPosition="middle">
              <x14:cfvo type="num">
                <xm:f>-25</xm:f>
              </x14:cfvo>
              <x14:cfvo type="num">
                <xm:f>25</xm:f>
              </x14:cfvo>
              <x14:negativeFillColor rgb="FFFF0000"/>
              <x14:axisColor rgb="FF000000"/>
            </x14:dataBar>
          </x14:cfRule>
          <xm:sqref>W306</xm:sqref>
        </x14:conditionalFormatting>
        <x14:conditionalFormatting xmlns:xm="http://schemas.microsoft.com/office/excel/2006/main">
          <x14:cfRule type="dataBar" id="{4AB2AEC0-4928-4C74-AB4E-E717A89EA8E5}">
            <x14:dataBar minLength="0" maxLength="100" gradient="0" axisPosition="middle">
              <x14:cfvo type="num">
                <xm:f>-25</xm:f>
              </x14:cfvo>
              <x14:cfvo type="num">
                <xm:f>25</xm:f>
              </x14:cfvo>
              <x14:negativeFillColor rgb="FFFF0000"/>
              <x14:axisColor rgb="FF000000"/>
            </x14:dataBar>
          </x14:cfRule>
          <xm:sqref>W309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生徒質問紙　回答結果集計表</vt:lpstr>
      <vt:lpstr>'生徒質問紙　回答結果集計表'!Print_Titles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N.Takahashi</cp:lastModifiedBy>
  <cp:revision/>
  <cp:lastPrinted>2014-08-27T11:11:31Z</cp:lastPrinted>
  <dcterms:created xsi:type="dcterms:W3CDTF">2007-04-06T00:28:58Z</dcterms:created>
  <dcterms:modified xsi:type="dcterms:W3CDTF">2014-08-31T12:39:25Z</dcterms:modified>
  <cp:category/>
</cp:coreProperties>
</file>