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中学校版）\"/>
    </mc:Choice>
  </mc:AlternateContent>
  <bookViews>
    <workbookView xWindow="5745" yWindow="-30" windowWidth="8070" windowHeight="8880"/>
  </bookViews>
  <sheets>
    <sheet name="学校質問紙　回答結果集計表" sheetId="1" r:id="rId1"/>
  </sheets>
  <definedNames>
    <definedName name="_xlnm.Print_Area" localSheetId="0">'学校質問紙　回答結果集計表'!$A$1:$X$436</definedName>
    <definedName name="_xlnm.Print_Titles" localSheetId="0">'学校質問紙　回答結果集計表'!$1:$12</definedName>
  </definedNames>
  <calcPr calcId="152511"/>
</workbook>
</file>

<file path=xl/calcChain.xml><?xml version="1.0" encoding="utf-8"?>
<calcChain xmlns="http://schemas.openxmlformats.org/spreadsheetml/2006/main">
  <c r="W408" i="1" l="1"/>
  <c r="U408" i="1"/>
  <c r="U407" i="1"/>
  <c r="V407" i="1" s="1"/>
  <c r="W407" i="1" s="1"/>
  <c r="U406" i="1"/>
  <c r="V406" i="1" s="1"/>
  <c r="W406" i="1" s="1"/>
  <c r="W405" i="1"/>
  <c r="W404" i="1"/>
  <c r="U404" i="1"/>
  <c r="U403" i="1"/>
  <c r="V403" i="1" s="1"/>
  <c r="W403" i="1" s="1"/>
  <c r="U402" i="1"/>
  <c r="W401" i="1"/>
  <c r="W400" i="1"/>
  <c r="U400" i="1"/>
  <c r="U399" i="1"/>
  <c r="U398" i="1"/>
  <c r="W397" i="1"/>
  <c r="W396" i="1"/>
  <c r="U396" i="1"/>
  <c r="U395" i="1"/>
  <c r="U394" i="1"/>
  <c r="W393" i="1"/>
  <c r="W392" i="1"/>
  <c r="U392" i="1"/>
  <c r="U391" i="1"/>
  <c r="V391" i="1" s="1"/>
  <c r="W391" i="1" s="1"/>
  <c r="U390" i="1"/>
  <c r="V390" i="1" s="1"/>
  <c r="W390" i="1" s="1"/>
  <c r="W389" i="1"/>
  <c r="W388" i="1"/>
  <c r="U388" i="1"/>
  <c r="U387" i="1"/>
  <c r="V387" i="1" s="1"/>
  <c r="W387" i="1" s="1"/>
  <c r="U386" i="1"/>
  <c r="V386" i="1" s="1"/>
  <c r="W386" i="1" s="1"/>
  <c r="W385" i="1"/>
  <c r="W384" i="1"/>
  <c r="U384" i="1"/>
  <c r="U383" i="1"/>
  <c r="V383" i="1" s="1"/>
  <c r="W383" i="1" s="1"/>
  <c r="U382" i="1"/>
  <c r="W381" i="1"/>
  <c r="W380" i="1"/>
  <c r="U380" i="1"/>
  <c r="U379" i="1"/>
  <c r="V379" i="1" s="1"/>
  <c r="W379" i="1" s="1"/>
  <c r="U378" i="1"/>
  <c r="W377" i="1"/>
  <c r="W376" i="1"/>
  <c r="U376" i="1"/>
  <c r="U375" i="1"/>
  <c r="V375" i="1" s="1"/>
  <c r="W375" i="1" s="1"/>
  <c r="U374" i="1"/>
  <c r="V374" i="1" s="1"/>
  <c r="W374" i="1" s="1"/>
  <c r="W373" i="1"/>
  <c r="W372" i="1"/>
  <c r="U372" i="1"/>
  <c r="U371" i="1"/>
  <c r="V371" i="1" s="1"/>
  <c r="W371" i="1" s="1"/>
  <c r="U370" i="1"/>
  <c r="W369" i="1"/>
  <c r="W368" i="1"/>
  <c r="U368" i="1"/>
  <c r="U367" i="1"/>
  <c r="U366" i="1"/>
  <c r="W365" i="1"/>
  <c r="W364" i="1"/>
  <c r="U364" i="1"/>
  <c r="U363" i="1"/>
  <c r="V363" i="1" s="1"/>
  <c r="W363" i="1" s="1"/>
  <c r="U362" i="1"/>
  <c r="V362" i="1" s="1"/>
  <c r="W362" i="1" s="1"/>
  <c r="W361" i="1"/>
  <c r="W360" i="1"/>
  <c r="U360" i="1"/>
  <c r="U359" i="1"/>
  <c r="V359" i="1" s="1"/>
  <c r="W359" i="1" s="1"/>
  <c r="U358" i="1"/>
  <c r="V358" i="1" s="1"/>
  <c r="W358" i="1" s="1"/>
  <c r="W357" i="1"/>
  <c r="W356" i="1"/>
  <c r="U356" i="1"/>
  <c r="U355" i="1"/>
  <c r="V355" i="1" s="1"/>
  <c r="W355" i="1" s="1"/>
  <c r="U354" i="1"/>
  <c r="W353" i="1"/>
  <c r="W352" i="1"/>
  <c r="U352" i="1"/>
  <c r="U351" i="1"/>
  <c r="U350" i="1"/>
  <c r="W349" i="1"/>
  <c r="W348" i="1"/>
  <c r="U348" i="1"/>
  <c r="U347" i="1"/>
  <c r="V347" i="1" s="1"/>
  <c r="W347" i="1" s="1"/>
  <c r="U346" i="1"/>
  <c r="W345" i="1"/>
  <c r="W344" i="1"/>
  <c r="U344" i="1"/>
  <c r="U343" i="1"/>
  <c r="V343" i="1" s="1"/>
  <c r="W343" i="1" s="1"/>
  <c r="U342" i="1"/>
  <c r="W341" i="1"/>
  <c r="W340" i="1"/>
  <c r="U340" i="1"/>
  <c r="U339" i="1"/>
  <c r="U338" i="1"/>
  <c r="W337" i="1"/>
  <c r="W336" i="1"/>
  <c r="U336" i="1"/>
  <c r="U335" i="1"/>
  <c r="U334" i="1"/>
  <c r="W333" i="1"/>
  <c r="W332" i="1"/>
  <c r="U332" i="1"/>
  <c r="U331" i="1"/>
  <c r="V331" i="1" s="1"/>
  <c r="W331" i="1" s="1"/>
  <c r="U330" i="1"/>
  <c r="V330" i="1" s="1"/>
  <c r="W330" i="1" s="1"/>
  <c r="W329" i="1"/>
  <c r="W328" i="1"/>
  <c r="U328" i="1"/>
  <c r="U327" i="1"/>
  <c r="V327" i="1" s="1"/>
  <c r="W327" i="1" s="1"/>
  <c r="U326" i="1"/>
  <c r="W325" i="1"/>
  <c r="W324" i="1"/>
  <c r="U324" i="1"/>
  <c r="U323" i="1"/>
  <c r="U322" i="1"/>
  <c r="W321" i="1"/>
  <c r="W320" i="1"/>
  <c r="U320" i="1"/>
  <c r="U319" i="1"/>
  <c r="V319" i="1" s="1"/>
  <c r="W319" i="1" s="1"/>
  <c r="U318" i="1"/>
  <c r="V318" i="1" s="1"/>
  <c r="W318" i="1" s="1"/>
  <c r="W317" i="1"/>
  <c r="W316" i="1"/>
  <c r="U316" i="1"/>
  <c r="U315" i="1"/>
  <c r="V315" i="1" s="1"/>
  <c r="W315" i="1" s="1"/>
  <c r="U314" i="1"/>
  <c r="W313" i="1"/>
  <c r="W312" i="1"/>
  <c r="U312" i="1"/>
  <c r="U311" i="1"/>
  <c r="U310" i="1"/>
  <c r="W309" i="1"/>
  <c r="W308" i="1"/>
  <c r="U308" i="1"/>
  <c r="U307" i="1"/>
  <c r="V307" i="1" s="1"/>
  <c r="W307" i="1" s="1"/>
  <c r="U306" i="1"/>
  <c r="W305" i="1"/>
  <c r="W304" i="1"/>
  <c r="U304" i="1"/>
  <c r="U303" i="1"/>
  <c r="V303" i="1" s="1"/>
  <c r="W303" i="1" s="1"/>
  <c r="U302" i="1"/>
  <c r="W301" i="1"/>
  <c r="W300" i="1"/>
  <c r="U300" i="1"/>
  <c r="U299" i="1"/>
  <c r="V299" i="1" s="1"/>
  <c r="W299" i="1" s="1"/>
  <c r="U298" i="1"/>
  <c r="W297" i="1"/>
  <c r="W296" i="1"/>
  <c r="U296" i="1"/>
  <c r="U295" i="1"/>
  <c r="U294" i="1"/>
  <c r="W293" i="1"/>
  <c r="W292" i="1"/>
  <c r="U292" i="1"/>
  <c r="U291" i="1"/>
  <c r="V291" i="1" s="1"/>
  <c r="W291" i="1" s="1"/>
  <c r="U290" i="1"/>
  <c r="W289" i="1"/>
  <c r="W288" i="1"/>
  <c r="U288" i="1"/>
  <c r="U287" i="1"/>
  <c r="U286" i="1"/>
  <c r="W285" i="1"/>
  <c r="W284" i="1"/>
  <c r="U284" i="1"/>
  <c r="U283" i="1"/>
  <c r="V283" i="1" s="1"/>
  <c r="W283" i="1" s="1"/>
  <c r="U282" i="1"/>
  <c r="W281" i="1"/>
  <c r="W280" i="1"/>
  <c r="U280" i="1"/>
  <c r="U279" i="1"/>
  <c r="U278" i="1"/>
  <c r="W277" i="1"/>
  <c r="W276" i="1"/>
  <c r="U276" i="1"/>
  <c r="U275" i="1"/>
  <c r="V275" i="1" s="1"/>
  <c r="W275" i="1" s="1"/>
  <c r="U274" i="1"/>
  <c r="V274" i="1" s="1"/>
  <c r="W274" i="1" s="1"/>
  <c r="W273" i="1"/>
  <c r="W272" i="1"/>
  <c r="U272" i="1"/>
  <c r="U271" i="1"/>
  <c r="V271" i="1" s="1"/>
  <c r="W271" i="1" s="1"/>
  <c r="U270" i="1"/>
  <c r="W269" i="1"/>
  <c r="W268" i="1"/>
  <c r="U268" i="1"/>
  <c r="U267" i="1"/>
  <c r="V267" i="1" s="1"/>
  <c r="W267" i="1" s="1"/>
  <c r="U266" i="1"/>
  <c r="W265" i="1"/>
  <c r="W264" i="1"/>
  <c r="U264" i="1"/>
  <c r="U263" i="1"/>
  <c r="U262" i="1"/>
  <c r="V262" i="1" s="1"/>
  <c r="W262" i="1" s="1"/>
  <c r="W261" i="1"/>
  <c r="W260" i="1"/>
  <c r="U260" i="1"/>
  <c r="U259" i="1"/>
  <c r="U258" i="1"/>
  <c r="W257" i="1"/>
  <c r="W256" i="1"/>
  <c r="U256" i="1"/>
  <c r="U255" i="1"/>
  <c r="V255" i="1" s="1"/>
  <c r="W255" i="1" s="1"/>
  <c r="U254" i="1"/>
  <c r="W253" i="1"/>
  <c r="W252" i="1"/>
  <c r="U252" i="1"/>
  <c r="U251" i="1"/>
  <c r="U250" i="1"/>
  <c r="W249" i="1"/>
  <c r="W248" i="1"/>
  <c r="U248" i="1"/>
  <c r="U247" i="1"/>
  <c r="U246" i="1"/>
  <c r="V246" i="1" s="1"/>
  <c r="W246" i="1" s="1"/>
  <c r="W245" i="1"/>
  <c r="W244" i="1"/>
  <c r="U244" i="1"/>
  <c r="U243" i="1"/>
  <c r="V243" i="1" s="1"/>
  <c r="W243" i="1" s="1"/>
  <c r="U242" i="1"/>
  <c r="V242" i="1" s="1"/>
  <c r="W242" i="1" s="1"/>
  <c r="W241" i="1"/>
  <c r="W240" i="1"/>
  <c r="U240" i="1"/>
  <c r="V239" i="1"/>
  <c r="W239" i="1" s="1"/>
  <c r="U239" i="1"/>
  <c r="U238" i="1"/>
  <c r="W237" i="1"/>
  <c r="W236" i="1"/>
  <c r="U236" i="1"/>
  <c r="U235" i="1"/>
  <c r="V235" i="1" s="1"/>
  <c r="W235" i="1" s="1"/>
  <c r="U234" i="1"/>
  <c r="V234" i="1" s="1"/>
  <c r="W234" i="1" s="1"/>
  <c r="W233" i="1"/>
  <c r="W232" i="1"/>
  <c r="U232" i="1"/>
  <c r="U231" i="1"/>
  <c r="U230" i="1"/>
  <c r="V230" i="1" s="1"/>
  <c r="W230" i="1" s="1"/>
  <c r="W229" i="1"/>
  <c r="W228" i="1"/>
  <c r="U228" i="1"/>
  <c r="U227" i="1"/>
  <c r="V227" i="1" s="1"/>
  <c r="W227" i="1" s="1"/>
  <c r="U226" i="1"/>
  <c r="W225" i="1"/>
  <c r="W224" i="1"/>
  <c r="U224" i="1"/>
  <c r="U223" i="1"/>
  <c r="U222" i="1"/>
  <c r="W221" i="1"/>
  <c r="W220" i="1"/>
  <c r="U220" i="1"/>
  <c r="U219" i="1"/>
  <c r="V219" i="1" s="1"/>
  <c r="W219" i="1" s="1"/>
  <c r="U218" i="1"/>
  <c r="W217" i="1"/>
  <c r="W216" i="1"/>
  <c r="U216" i="1"/>
  <c r="U215" i="1"/>
  <c r="V215" i="1" s="1"/>
  <c r="W215" i="1" s="1"/>
  <c r="U214" i="1"/>
  <c r="V214" i="1" s="1"/>
  <c r="W214" i="1" s="1"/>
  <c r="W213" i="1"/>
  <c r="W212" i="1"/>
  <c r="U212" i="1"/>
  <c r="U211" i="1"/>
  <c r="U210" i="1"/>
  <c r="W209" i="1"/>
  <c r="W208" i="1"/>
  <c r="U208" i="1"/>
  <c r="U207" i="1"/>
  <c r="V207" i="1" s="1"/>
  <c r="W207" i="1" s="1"/>
  <c r="U206" i="1"/>
  <c r="V206" i="1" s="1"/>
  <c r="W206" i="1" s="1"/>
  <c r="W205" i="1"/>
  <c r="W204" i="1"/>
  <c r="U204" i="1"/>
  <c r="U203" i="1"/>
  <c r="V203" i="1" s="1"/>
  <c r="W203" i="1" s="1"/>
  <c r="U202" i="1"/>
  <c r="W201" i="1"/>
  <c r="W200" i="1"/>
  <c r="U200" i="1"/>
  <c r="U199" i="1"/>
  <c r="U198" i="1"/>
  <c r="W197" i="1"/>
  <c r="W196" i="1"/>
  <c r="U196" i="1"/>
  <c r="U195" i="1"/>
  <c r="V195" i="1" s="1"/>
  <c r="W195" i="1" s="1"/>
  <c r="U194" i="1"/>
  <c r="W193" i="1"/>
  <c r="W192" i="1"/>
  <c r="U192" i="1"/>
  <c r="U191" i="1"/>
  <c r="U190" i="1"/>
  <c r="W189" i="1"/>
  <c r="W188" i="1"/>
  <c r="U188" i="1"/>
  <c r="U187" i="1"/>
  <c r="V187" i="1" s="1"/>
  <c r="W187" i="1" s="1"/>
  <c r="U186" i="1"/>
  <c r="W185" i="1"/>
  <c r="W184" i="1"/>
  <c r="U184" i="1"/>
  <c r="U183" i="1"/>
  <c r="U182" i="1"/>
  <c r="W181" i="1"/>
  <c r="W180" i="1"/>
  <c r="U180" i="1"/>
  <c r="U179" i="1"/>
  <c r="V179" i="1" s="1"/>
  <c r="W179" i="1" s="1"/>
  <c r="U178" i="1"/>
  <c r="V178" i="1" s="1"/>
  <c r="W178" i="1" s="1"/>
  <c r="W177" i="1"/>
  <c r="W176" i="1"/>
  <c r="U176" i="1"/>
  <c r="U175" i="1"/>
  <c r="V175" i="1" s="1"/>
  <c r="W175" i="1" s="1"/>
  <c r="U174" i="1"/>
  <c r="W173" i="1"/>
  <c r="W172" i="1"/>
  <c r="U172" i="1"/>
  <c r="U171" i="1"/>
  <c r="V171" i="1" s="1"/>
  <c r="W171" i="1" s="1"/>
  <c r="U170" i="1"/>
  <c r="W169" i="1"/>
  <c r="W168" i="1"/>
  <c r="U168" i="1"/>
  <c r="U167" i="1"/>
  <c r="U166" i="1"/>
  <c r="W165" i="1"/>
  <c r="W164" i="1"/>
  <c r="U164" i="1"/>
  <c r="U163" i="1"/>
  <c r="V163" i="1" s="1"/>
  <c r="W163" i="1" s="1"/>
  <c r="U162" i="1"/>
  <c r="V162" i="1" s="1"/>
  <c r="W162" i="1" s="1"/>
  <c r="W161" i="1"/>
  <c r="W160" i="1"/>
  <c r="U160" i="1"/>
  <c r="U159" i="1"/>
  <c r="V159" i="1" s="1"/>
  <c r="W159" i="1" s="1"/>
  <c r="U158" i="1"/>
  <c r="W157" i="1"/>
  <c r="W156" i="1"/>
  <c r="U156" i="1"/>
  <c r="U155" i="1"/>
  <c r="V155" i="1" s="1"/>
  <c r="W155" i="1" s="1"/>
  <c r="U154" i="1"/>
  <c r="W153" i="1"/>
  <c r="W152" i="1"/>
  <c r="U152" i="1"/>
  <c r="U151" i="1"/>
  <c r="V151" i="1" s="1"/>
  <c r="W151" i="1" s="1"/>
  <c r="U150" i="1"/>
  <c r="V150" i="1" s="1"/>
  <c r="W150" i="1" s="1"/>
  <c r="W149" i="1"/>
  <c r="W148" i="1"/>
  <c r="U148" i="1"/>
  <c r="V147" i="1"/>
  <c r="W147" i="1" s="1"/>
  <c r="U147" i="1"/>
  <c r="U146" i="1"/>
  <c r="W145" i="1"/>
  <c r="W144" i="1"/>
  <c r="U144" i="1"/>
  <c r="U143" i="1"/>
  <c r="V143" i="1" s="1"/>
  <c r="W143" i="1" s="1"/>
  <c r="U142" i="1"/>
  <c r="V142" i="1" s="1"/>
  <c r="W142" i="1" s="1"/>
  <c r="W141" i="1"/>
  <c r="W140" i="1"/>
  <c r="U140" i="1"/>
  <c r="U139" i="1"/>
  <c r="V139" i="1" s="1"/>
  <c r="W139" i="1" s="1"/>
  <c r="U138" i="1"/>
  <c r="W137" i="1"/>
  <c r="W136" i="1"/>
  <c r="U136" i="1"/>
  <c r="U135" i="1"/>
  <c r="U134" i="1"/>
  <c r="W133" i="1"/>
  <c r="W132" i="1"/>
  <c r="U132" i="1"/>
  <c r="U131" i="1"/>
  <c r="U130" i="1"/>
  <c r="W129" i="1"/>
  <c r="W128" i="1"/>
  <c r="U128" i="1"/>
  <c r="U127" i="1"/>
  <c r="V127" i="1" s="1"/>
  <c r="W127" i="1" s="1"/>
  <c r="U126" i="1"/>
  <c r="W125" i="1"/>
  <c r="W124" i="1"/>
  <c r="U124" i="1"/>
  <c r="U123" i="1"/>
  <c r="V123" i="1" s="1"/>
  <c r="W123" i="1" s="1"/>
  <c r="U122" i="1"/>
  <c r="W121" i="1"/>
  <c r="W120" i="1"/>
  <c r="U120" i="1"/>
  <c r="U119" i="1"/>
  <c r="V119" i="1" s="1"/>
  <c r="W119" i="1" s="1"/>
  <c r="U118" i="1"/>
  <c r="V118" i="1" s="1"/>
  <c r="W118" i="1" s="1"/>
  <c r="W117" i="1"/>
  <c r="W116" i="1"/>
  <c r="U116" i="1"/>
  <c r="U115" i="1"/>
  <c r="U114" i="1"/>
  <c r="W113" i="1"/>
  <c r="W112" i="1"/>
  <c r="U112" i="1"/>
  <c r="U111" i="1"/>
  <c r="V111" i="1" s="1"/>
  <c r="W111" i="1" s="1"/>
  <c r="U110" i="1"/>
  <c r="V110" i="1" s="1"/>
  <c r="W110" i="1" s="1"/>
  <c r="W109" i="1"/>
  <c r="W108" i="1"/>
  <c r="U108" i="1"/>
  <c r="U107" i="1"/>
  <c r="U106" i="1"/>
  <c r="W105" i="1"/>
  <c r="W104" i="1"/>
  <c r="U104" i="1"/>
  <c r="U103" i="1"/>
  <c r="U102" i="1"/>
  <c r="V102" i="1" s="1"/>
  <c r="W102" i="1" s="1"/>
  <c r="W101" i="1"/>
  <c r="W100" i="1"/>
  <c r="U100" i="1"/>
  <c r="U99" i="1"/>
  <c r="U98" i="1"/>
  <c r="W97" i="1"/>
  <c r="W96" i="1"/>
  <c r="U96" i="1"/>
  <c r="U95" i="1"/>
  <c r="V95" i="1" s="1"/>
  <c r="W95" i="1" s="1"/>
  <c r="U94" i="1"/>
  <c r="W93" i="1"/>
  <c r="W92" i="1"/>
  <c r="U92" i="1"/>
  <c r="U91" i="1"/>
  <c r="U90" i="1"/>
  <c r="W89" i="1"/>
  <c r="W88" i="1"/>
  <c r="U88" i="1"/>
  <c r="U87" i="1"/>
  <c r="U86" i="1"/>
  <c r="W85" i="1"/>
  <c r="W84" i="1"/>
  <c r="U84" i="1"/>
  <c r="U83" i="1"/>
  <c r="V83" i="1" s="1"/>
  <c r="W83" i="1" s="1"/>
  <c r="U82" i="1"/>
  <c r="W81" i="1"/>
  <c r="W80" i="1"/>
  <c r="U80" i="1"/>
  <c r="U79" i="1"/>
  <c r="U78" i="1"/>
  <c r="W77" i="1"/>
  <c r="W76" i="1"/>
  <c r="U76" i="1"/>
  <c r="U75" i="1"/>
  <c r="U74" i="1"/>
  <c r="W73" i="1"/>
  <c r="W72" i="1"/>
  <c r="U72" i="1"/>
  <c r="U71" i="1"/>
  <c r="V71" i="1" s="1"/>
  <c r="W71" i="1" s="1"/>
  <c r="U70" i="1"/>
  <c r="W69" i="1"/>
  <c r="W68" i="1"/>
  <c r="W67" i="1"/>
  <c r="W66" i="1"/>
  <c r="W65" i="1"/>
  <c r="W64" i="1"/>
  <c r="W63" i="1"/>
  <c r="W62" i="1"/>
  <c r="W61" i="1"/>
  <c r="W60" i="1"/>
  <c r="W59" i="1"/>
  <c r="W58" i="1"/>
  <c r="W57"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V107" i="1" l="1"/>
  <c r="W107" i="1" s="1"/>
  <c r="V166" i="1"/>
  <c r="W166" i="1" s="1"/>
  <c r="V74" i="1"/>
  <c r="W74" i="1" s="1"/>
  <c r="V130" i="1"/>
  <c r="W130" i="1" s="1"/>
  <c r="V167" i="1"/>
  <c r="W167" i="1" s="1"/>
  <c r="V182" i="1"/>
  <c r="W182" i="1" s="1"/>
  <c r="V198" i="1"/>
  <c r="W198" i="1" s="1"/>
  <c r="V278" i="1"/>
  <c r="W278" i="1" s="1"/>
  <c r="V310" i="1"/>
  <c r="W310" i="1" s="1"/>
  <c r="V322" i="1"/>
  <c r="W322" i="1" s="1"/>
  <c r="V350" i="1"/>
  <c r="W350" i="1" s="1"/>
  <c r="V394" i="1"/>
  <c r="W394" i="1" s="1"/>
  <c r="V75" i="1"/>
  <c r="W75" i="1" s="1"/>
  <c r="V91" i="1"/>
  <c r="W91" i="1" s="1"/>
  <c r="V94" i="1"/>
  <c r="W94" i="1" s="1"/>
  <c r="V103" i="1"/>
  <c r="W103" i="1" s="1"/>
  <c r="V131" i="1"/>
  <c r="W131" i="1" s="1"/>
  <c r="V158" i="1"/>
  <c r="W158" i="1" s="1"/>
  <c r="V170" i="1"/>
  <c r="W170" i="1" s="1"/>
  <c r="V183" i="1"/>
  <c r="W183" i="1" s="1"/>
  <c r="V186" i="1"/>
  <c r="W186" i="1" s="1"/>
  <c r="V199" i="1"/>
  <c r="W199" i="1" s="1"/>
  <c r="V211" i="1"/>
  <c r="W211" i="1" s="1"/>
  <c r="V223" i="1"/>
  <c r="W223" i="1" s="1"/>
  <c r="V226" i="1"/>
  <c r="W226" i="1" s="1"/>
  <c r="V251" i="1"/>
  <c r="W251" i="1" s="1"/>
  <c r="V254" i="1"/>
  <c r="W254" i="1" s="1"/>
  <c r="V263" i="1"/>
  <c r="W263" i="1" s="1"/>
  <c r="V279" i="1"/>
  <c r="W279" i="1" s="1"/>
  <c r="V282" i="1"/>
  <c r="W282" i="1" s="1"/>
  <c r="V311" i="1"/>
  <c r="W311" i="1" s="1"/>
  <c r="V323" i="1"/>
  <c r="W323" i="1" s="1"/>
  <c r="V326" i="1"/>
  <c r="W326" i="1" s="1"/>
  <c r="V339" i="1"/>
  <c r="W339" i="1" s="1"/>
  <c r="V342" i="1"/>
  <c r="W342" i="1" s="1"/>
  <c r="V351" i="1"/>
  <c r="W351" i="1" s="1"/>
  <c r="V354" i="1"/>
  <c r="W354" i="1" s="1"/>
  <c r="V382" i="1"/>
  <c r="W382" i="1" s="1"/>
  <c r="V395" i="1"/>
  <c r="W395" i="1" s="1"/>
  <c r="V86" i="1"/>
  <c r="W86" i="1" s="1"/>
  <c r="V134" i="1"/>
  <c r="W134" i="1" s="1"/>
  <c r="V294" i="1"/>
  <c r="W294" i="1" s="1"/>
  <c r="V122" i="1"/>
  <c r="W122" i="1" s="1"/>
  <c r="V210" i="1"/>
  <c r="W210" i="1" s="1"/>
  <c r="V218" i="1"/>
  <c r="W218" i="1" s="1"/>
  <c r="V266" i="1"/>
  <c r="W266" i="1" s="1"/>
  <c r="V302" i="1"/>
  <c r="W302" i="1" s="1"/>
  <c r="V70" i="1"/>
  <c r="W70" i="1" s="1"/>
  <c r="V78" i="1"/>
  <c r="W78" i="1" s="1"/>
  <c r="V98" i="1"/>
  <c r="W98" i="1" s="1"/>
  <c r="V106" i="1"/>
  <c r="W106" i="1" s="1"/>
  <c r="V114" i="1"/>
  <c r="W114" i="1" s="1"/>
  <c r="V146" i="1"/>
  <c r="W146" i="1" s="1"/>
  <c r="V154" i="1"/>
  <c r="W154" i="1" s="1"/>
  <c r="V190" i="1"/>
  <c r="W190" i="1" s="1"/>
  <c r="V202" i="1"/>
  <c r="W202" i="1" s="1"/>
  <c r="V238" i="1"/>
  <c r="W238" i="1" s="1"/>
  <c r="V258" i="1"/>
  <c r="W258" i="1" s="1"/>
  <c r="V286" i="1"/>
  <c r="W286" i="1" s="1"/>
  <c r="V295" i="1"/>
  <c r="W295" i="1" s="1"/>
  <c r="V314" i="1"/>
  <c r="W314" i="1" s="1"/>
  <c r="V334" i="1"/>
  <c r="W334" i="1" s="1"/>
  <c r="V346" i="1"/>
  <c r="W346" i="1" s="1"/>
  <c r="V366" i="1"/>
  <c r="W366" i="1" s="1"/>
  <c r="V378" i="1"/>
  <c r="W378" i="1" s="1"/>
  <c r="V398" i="1"/>
  <c r="W398" i="1" s="1"/>
  <c r="V79" i="1"/>
  <c r="W79" i="1" s="1"/>
  <c r="V82" i="1"/>
  <c r="W82" i="1" s="1"/>
  <c r="V87" i="1"/>
  <c r="W87" i="1" s="1"/>
  <c r="V90" i="1"/>
  <c r="W90" i="1" s="1"/>
  <c r="V99" i="1"/>
  <c r="W99" i="1" s="1"/>
  <c r="V115" i="1"/>
  <c r="W115" i="1" s="1"/>
  <c r="V126" i="1"/>
  <c r="W126" i="1" s="1"/>
  <c r="V135" i="1"/>
  <c r="W135" i="1" s="1"/>
  <c r="V138" i="1"/>
  <c r="W138" i="1" s="1"/>
  <c r="V174" i="1"/>
  <c r="W174" i="1" s="1"/>
  <c r="V191" i="1"/>
  <c r="W191" i="1" s="1"/>
  <c r="V194" i="1"/>
  <c r="W194" i="1" s="1"/>
  <c r="V222" i="1"/>
  <c r="W222" i="1" s="1"/>
  <c r="V231" i="1"/>
  <c r="W231" i="1" s="1"/>
  <c r="V247" i="1"/>
  <c r="W247" i="1" s="1"/>
  <c r="V250" i="1"/>
  <c r="W250" i="1" s="1"/>
  <c r="V259" i="1"/>
  <c r="W259" i="1" s="1"/>
  <c r="V270" i="1"/>
  <c r="W270" i="1" s="1"/>
  <c r="V287" i="1"/>
  <c r="W287" i="1" s="1"/>
  <c r="V290" i="1"/>
  <c r="W290" i="1" s="1"/>
  <c r="V298" i="1"/>
  <c r="W298" i="1" s="1"/>
  <c r="V306" i="1"/>
  <c r="W306" i="1" s="1"/>
  <c r="V335" i="1"/>
  <c r="W335" i="1" s="1"/>
  <c r="V338" i="1"/>
  <c r="W338" i="1" s="1"/>
  <c r="V367" i="1"/>
  <c r="W367" i="1" s="1"/>
  <c r="V370" i="1"/>
  <c r="W370" i="1" s="1"/>
  <c r="V399" i="1"/>
  <c r="W399" i="1" s="1"/>
  <c r="V402" i="1"/>
  <c r="W402" i="1" s="1"/>
</calcChain>
</file>

<file path=xl/sharedStrings.xml><?xml version="1.0" encoding="utf-8"?>
<sst xmlns="http://schemas.openxmlformats.org/spreadsheetml/2006/main" count="233" uniqueCount="232">
  <si>
    <t>２</t>
  </si>
  <si>
    <t>３</t>
  </si>
  <si>
    <t>４</t>
  </si>
  <si>
    <t>５</t>
  </si>
  <si>
    <t>６</t>
  </si>
  <si>
    <t>７</t>
  </si>
  <si>
    <t>８</t>
  </si>
  <si>
    <t>質問事項</t>
    <rPh sb="0" eb="2">
      <t>シツモン</t>
    </rPh>
    <rPh sb="2" eb="4">
      <t>ジコウ</t>
    </rPh>
    <phoneticPr fontId="2"/>
  </si>
  <si>
    <t>選　択　肢</t>
    <rPh sb="0" eb="1">
      <t>セン</t>
    </rPh>
    <rPh sb="2" eb="3">
      <t>タク</t>
    </rPh>
    <rPh sb="4" eb="5">
      <t>アシ</t>
    </rPh>
    <phoneticPr fontId="2"/>
  </si>
  <si>
    <t>質問
番号</t>
    <rPh sb="0" eb="2">
      <t>シツモン</t>
    </rPh>
    <rPh sb="3" eb="5">
      <t>バンゴウ</t>
    </rPh>
    <phoneticPr fontId="2"/>
  </si>
  <si>
    <t>１</t>
    <phoneticPr fontId="2"/>
  </si>
  <si>
    <t>９</t>
    <phoneticPr fontId="2"/>
  </si>
  <si>
    <t>※【その他】とは，『選択肢以外の回答や複数回答』されたものである。</t>
    <rPh sb="4" eb="5">
      <t>タ</t>
    </rPh>
    <rPh sb="10" eb="13">
      <t>センタクシ</t>
    </rPh>
    <rPh sb="13" eb="15">
      <t>イガイ</t>
    </rPh>
    <rPh sb="16" eb="18">
      <t>カイトウ</t>
    </rPh>
    <rPh sb="19" eb="21">
      <t>フクスウ</t>
    </rPh>
    <rPh sb="21" eb="23">
      <t>カイトウ</t>
    </rPh>
    <phoneticPr fontId="2"/>
  </si>
  <si>
    <t>中学校調査</t>
    <rPh sb="0" eb="3">
      <t>チュウガッコウ</t>
    </rPh>
    <rPh sb="3" eb="5">
      <t>チョウサ</t>
    </rPh>
    <phoneticPr fontId="2"/>
  </si>
  <si>
    <t>回答結果集計　［学校質問紙］</t>
    <phoneticPr fontId="3"/>
  </si>
  <si>
    <t>その他・
無回答</t>
    <phoneticPr fontId="2"/>
  </si>
  <si>
    <t>※質問番号(１)～(１３)の選択肢の内容については，「学校質問紙　補足資料」を参照。</t>
    <phoneticPr fontId="2"/>
  </si>
  <si>
    <t>3段目：都道府県（公立）の学校数の割合(％)　4段目：全国（公立）の学校数の割合(％)</t>
    <phoneticPr fontId="2"/>
  </si>
  <si>
    <t>1段目：教育委員会の学校数　   　           2段目：教育委員会の学校数の割合(％)　</t>
    <phoneticPr fontId="2"/>
  </si>
  <si>
    <t>・以下の集計値は，４月２２日に実施した調査の結果を集計した値である。</t>
    <phoneticPr fontId="2"/>
  </si>
  <si>
    <t>(１)</t>
    <phoneticPr fontId="2"/>
  </si>
  <si>
    <t>調査対象日現在の学校の全学年の生徒数</t>
    <phoneticPr fontId="2"/>
  </si>
  <si>
    <t>(２)</t>
    <phoneticPr fontId="2"/>
  </si>
  <si>
    <t>調査対象日現在の第３学年の生徒数（特別支援学級の生徒数を除く）</t>
    <phoneticPr fontId="2"/>
  </si>
  <si>
    <t>(３)</t>
    <phoneticPr fontId="2"/>
  </si>
  <si>
    <t>平成２５年５月１日現在の第２学年の生徒数（特別支援学級の生徒数を除く）</t>
    <phoneticPr fontId="2"/>
  </si>
  <si>
    <t>(４)</t>
    <phoneticPr fontId="2"/>
  </si>
  <si>
    <t>調査対象日現在の学校の全学年の学級数（特別支援学級を除く）</t>
    <phoneticPr fontId="2"/>
  </si>
  <si>
    <t>(５)</t>
    <phoneticPr fontId="2"/>
  </si>
  <si>
    <t>調査対象日現在の第３学年の学級数（特別支援学級を除く）</t>
    <phoneticPr fontId="2"/>
  </si>
  <si>
    <t>(６)</t>
    <phoneticPr fontId="2"/>
  </si>
  <si>
    <t>平成２５年５月１日現在の第２学年の学級数（特別支援学級を除く）</t>
    <phoneticPr fontId="2"/>
  </si>
  <si>
    <t>(７)</t>
    <phoneticPr fontId="2"/>
  </si>
  <si>
    <t>平成２５年度の第２学年の国語の総授業時数</t>
    <phoneticPr fontId="2"/>
  </si>
  <si>
    <t>(８)</t>
    <phoneticPr fontId="2"/>
  </si>
  <si>
    <t>平成２５年度の第２学年の数学の総授業時数</t>
    <phoneticPr fontId="2"/>
  </si>
  <si>
    <t>(９)</t>
    <phoneticPr fontId="2"/>
  </si>
  <si>
    <t>調査対象日現在の学校の全教員数（副校長・教頭・主幹教諭・指導教諭・教諭・養護教諭・栄養教諭・常勤講師等）</t>
    <phoneticPr fontId="2"/>
  </si>
  <si>
    <t>(１０)</t>
    <phoneticPr fontId="2"/>
  </si>
  <si>
    <t>教員の教職経験年数別人数（５年未満）</t>
    <phoneticPr fontId="2"/>
  </si>
  <si>
    <t>(１１)</t>
    <phoneticPr fontId="2"/>
  </si>
  <si>
    <t>教員の教職経験年数別人数（５年以上１０年未満）</t>
    <phoneticPr fontId="2"/>
  </si>
  <si>
    <t>(１２)</t>
    <phoneticPr fontId="2"/>
  </si>
  <si>
    <t>教員の教職経験年数別人数（１０年以上２０年未満）</t>
    <phoneticPr fontId="2"/>
  </si>
  <si>
    <t>(１３)</t>
    <phoneticPr fontId="2"/>
  </si>
  <si>
    <t>教員の教職経験年数別人数（２０年以上）</t>
    <phoneticPr fontId="2"/>
  </si>
  <si>
    <t>(１４)</t>
    <phoneticPr fontId="2"/>
  </si>
  <si>
    <t>教員以外の職員で学校図書館に関する業務を担当する職員（いわゆる「学校司書」など）が置かれていますか（ボランティアを除く）</t>
    <phoneticPr fontId="2"/>
  </si>
  <si>
    <t>(１５)</t>
    <phoneticPr fontId="2"/>
  </si>
  <si>
    <t>調査対象学年の生徒は，熱意をもって勉強していると思いますか</t>
    <phoneticPr fontId="2"/>
  </si>
  <si>
    <t>(１６)</t>
    <phoneticPr fontId="2"/>
  </si>
  <si>
    <t>調査対象学年の生徒は，授業中の私語が少なく，落ち着いていると思いますか</t>
    <phoneticPr fontId="2"/>
  </si>
  <si>
    <t>(１７)</t>
    <phoneticPr fontId="2"/>
  </si>
  <si>
    <t>調査対象学年の生徒は，礼儀正しいと思いますか</t>
    <phoneticPr fontId="2"/>
  </si>
  <si>
    <t>(１８)</t>
    <phoneticPr fontId="2"/>
  </si>
  <si>
    <t>調査対象学年の生徒は，学級やグループでの話合いなどの活動で，自分の考えを相手にしっかりと伝えることができていると思いますか</t>
    <phoneticPr fontId="2"/>
  </si>
  <si>
    <t>(１９)</t>
    <phoneticPr fontId="2"/>
  </si>
  <si>
    <t>調査対象学年の生徒は，学級やグループでの話合いなどの活動で，相手の考えを最後まで聞くことができていると思いますか</t>
    <phoneticPr fontId="2"/>
  </si>
  <si>
    <t>(２０)</t>
    <phoneticPr fontId="2"/>
  </si>
  <si>
    <t>調査対象学年の生徒は，学級やグループでの話合いなどの活動で，自分の考えを深めたり，広げたりすることができていると思いますか</t>
    <phoneticPr fontId="2"/>
  </si>
  <si>
    <t>(２１)</t>
    <phoneticPr fontId="2"/>
  </si>
  <si>
    <t>調査対象学年の生徒のうち，就学援助を受けている生徒の割合</t>
    <phoneticPr fontId="2"/>
  </si>
  <si>
    <t>(２２)</t>
    <phoneticPr fontId="2"/>
  </si>
  <si>
    <t>調査対象学年の生徒のうち，日本語指導が必要な生徒の人数</t>
    <phoneticPr fontId="2"/>
  </si>
  <si>
    <t>(２３)</t>
    <phoneticPr fontId="2"/>
  </si>
  <si>
    <t>調査対象学年の生徒に対して，前年度に，「朝の読書」などの一斉読書の時間を設けましたか</t>
    <phoneticPr fontId="2"/>
  </si>
  <si>
    <t>(２４)</t>
    <phoneticPr fontId="2"/>
  </si>
  <si>
    <t>調査対象学年の生徒に対して，前年度に，学校図書館を活用した授業を計画的に行いましたか</t>
    <phoneticPr fontId="2"/>
  </si>
  <si>
    <t>(２５)</t>
    <phoneticPr fontId="2"/>
  </si>
  <si>
    <t>調査対象学年の生徒に対して，前年度に，放課後を利用した補充的な学習サポートを実施しましたか</t>
    <phoneticPr fontId="2"/>
  </si>
  <si>
    <t>(２６)</t>
    <phoneticPr fontId="2"/>
  </si>
  <si>
    <t>調査対象学年の生徒に対して，前年度に，土曜日を利用した補充的な学習サポートを実施しましたか</t>
    <phoneticPr fontId="2"/>
  </si>
  <si>
    <t>(２７)</t>
    <phoneticPr fontId="2"/>
  </si>
  <si>
    <t>調査対象学年の生徒に対して，前年度に，長期休業日を利用した補充的な学習サポートを実施しましたか（実施した日数の累計）</t>
    <phoneticPr fontId="2"/>
  </si>
  <si>
    <t>(２８)</t>
    <phoneticPr fontId="2"/>
  </si>
  <si>
    <t>調査対象学年の生徒に対して，前年度までに，授業の冒頭で目標（めあて・ねらい）を示す活動を計画的に取り入れましたか</t>
    <phoneticPr fontId="2"/>
  </si>
  <si>
    <t>(２９)</t>
    <phoneticPr fontId="2"/>
  </si>
  <si>
    <t>調査対象学年の生徒に対して，前年度までに，授業の最後に学習したことを振り返る活動を計画的に取り入れましたか</t>
    <phoneticPr fontId="2"/>
  </si>
  <si>
    <t>(３０)</t>
    <phoneticPr fontId="2"/>
  </si>
  <si>
    <t>調査対象学年の生徒に対して，前年度までに，各教科等の指導のねらいを明確にした上で，言語活動を適切に位置付けましたか</t>
    <phoneticPr fontId="2"/>
  </si>
  <si>
    <t>(３１)</t>
    <phoneticPr fontId="2"/>
  </si>
  <si>
    <t>調査対象学年の生徒に対して，前年度までに，様々な考えを引き出したり，思考を深めたりするような発問や指導をしましたか</t>
    <phoneticPr fontId="2"/>
  </si>
  <si>
    <t>(３２)</t>
    <phoneticPr fontId="2"/>
  </si>
  <si>
    <t>調査対象学年の生徒に対して，前年度までに，発言や活動の時間を確保して授業を進めましたか</t>
    <phoneticPr fontId="2"/>
  </si>
  <si>
    <t>(３３)</t>
    <phoneticPr fontId="2"/>
  </si>
  <si>
    <t>調査対象学年の生徒に対して，前年度までに，将来就きたい仕事や夢について考えさせる指導をしましたか</t>
    <phoneticPr fontId="2"/>
  </si>
  <si>
    <t>(３４)</t>
    <phoneticPr fontId="2"/>
  </si>
  <si>
    <t>調査対象学年の生徒に対して，前年度までに，学校生活の中で，生徒一人一人のよい点や可能性を見付け，生徒に伝えるなど積極的に評価しましたか</t>
    <phoneticPr fontId="2"/>
  </si>
  <si>
    <t>(３５)</t>
    <phoneticPr fontId="2"/>
  </si>
  <si>
    <t>調査対象学年の生徒に対して，前年度までに，学習規律（私語をしない，話をしている人の方を向いて聞く，聞き手に向かって話をする，授業開始のチャイムを守るなど）の維持を徹底しましたか</t>
    <phoneticPr fontId="2"/>
  </si>
  <si>
    <t>(３６)</t>
    <phoneticPr fontId="2"/>
  </si>
  <si>
    <t>調査対象学年の生徒に対して，前年度までに，学習方法（適切にノートをとる，テストの間違いを振り返って学習するなど）に関する指導をしましたか</t>
    <phoneticPr fontId="2"/>
  </si>
  <si>
    <t>(３７)</t>
    <phoneticPr fontId="2"/>
  </si>
  <si>
    <t>調査対象学年の生徒に対して，前年度までに，学級全員で取り組んだり挑戦したりする課題やテーマを与えましたか</t>
    <phoneticPr fontId="2"/>
  </si>
  <si>
    <t>(３８)</t>
    <phoneticPr fontId="2"/>
  </si>
  <si>
    <t>調査対象学年の生徒に対して，前年度までに，学級やグループで話し合う活動を授業などで行いましたか</t>
    <phoneticPr fontId="2"/>
  </si>
  <si>
    <t>(３９)</t>
    <phoneticPr fontId="2"/>
  </si>
  <si>
    <t>調査対象学年の生徒に対して，前年度までに，本やインターネットなどを使った資料の調べ方が身に付くよう指導しましたか</t>
    <phoneticPr fontId="2"/>
  </si>
  <si>
    <t>(４０)</t>
    <phoneticPr fontId="2"/>
  </si>
  <si>
    <t>調査対象学年の生徒に対して，前年度までに，資料を使って発表ができるよう指導しましたか</t>
    <phoneticPr fontId="2"/>
  </si>
  <si>
    <t>(４１)</t>
    <phoneticPr fontId="2"/>
  </si>
  <si>
    <t>調査対象学年の生徒に対して，前年度までに，自分で調べたことや考えたことを分かりやすく文章に書かせる指導をしましたか</t>
    <phoneticPr fontId="2"/>
  </si>
  <si>
    <t>(４２)</t>
    <phoneticPr fontId="2"/>
  </si>
  <si>
    <t>調査対象学年の生徒に対して，前年度までに，総合的な学習の時間において，課題の設定からまとめ・表現に至る探究の過程を意識した指導をしましたか</t>
    <phoneticPr fontId="2"/>
  </si>
  <si>
    <t>(４３)</t>
    <phoneticPr fontId="2"/>
  </si>
  <si>
    <t>調査対象学年の生徒に対して，前年度に，教科や総合的な学習の時間，あるいは朝や帰りの会などにおいて，地域や社会で起こっている問題や出来事を学習の題材として取り扱いましたか</t>
    <phoneticPr fontId="2"/>
  </si>
  <si>
    <t>(４４)</t>
    <phoneticPr fontId="2"/>
  </si>
  <si>
    <t>調査対象学年の生徒に対して，前年度までに，コンピュータ等の情報通信技術（パソコン（タブレット端末を含む），電子黒板，実物投影機，プロジェクター，インターネットなどを指す）を活用して，子供同士が教え合い学び合う学習（協働学習）や課題発見・解決型の学習指導を行いましたか</t>
    <phoneticPr fontId="2"/>
  </si>
  <si>
    <t>(４５)</t>
    <phoneticPr fontId="2"/>
  </si>
  <si>
    <t>調査対象学年の生徒に対して，前年度に，国語の授業において，コンピュータ等の情報通信技術（パソコン（タブレット端末を含む），電子黒板，実物投影機，プロジェクター，インターネットなどを指す）を活用した授業を行いましたか</t>
    <phoneticPr fontId="2"/>
  </si>
  <si>
    <t>(４６)</t>
    <phoneticPr fontId="2"/>
  </si>
  <si>
    <t>調査対象学年の生徒に対して，前年度に，数学の授業において，コンピュータ等の情報通信技術（パソコン（タブレット端末を含む），電子黒板，実物投影機，プロジェクター，インターネットなどを指す）を活用した授業を行いましたか</t>
    <phoneticPr fontId="2"/>
  </si>
  <si>
    <t>(４７)</t>
    <phoneticPr fontId="2"/>
  </si>
  <si>
    <t>平成25年度全国学力・学習状況調査の自校の結果を分析し，具体的な教育指導の改善や指導計画等への反映を行いましたか</t>
    <phoneticPr fontId="2"/>
  </si>
  <si>
    <t>(４８)</t>
    <phoneticPr fontId="2"/>
  </si>
  <si>
    <t>平成25年度全国学力・学習状況調査の自校の結果を，調査対象学年・教科だけではなく，学校全体で教育活動を改善するために活用しましたか</t>
    <phoneticPr fontId="2"/>
  </si>
  <si>
    <t>(４９)</t>
    <phoneticPr fontId="2"/>
  </si>
  <si>
    <t>平成25年度全国学力・学習状況調査の自校の結果について，保護者や地域の人たちに対して公表や説明を行いましたか（学校のホームページや学校だより等への掲載，保護者会等での説明を含む）</t>
    <phoneticPr fontId="2"/>
  </si>
  <si>
    <t>(５０)</t>
    <phoneticPr fontId="2"/>
  </si>
  <si>
    <t>平成25年度全国学力・学習状況調査や学校評価の自校の結果等を踏まえた学力向上のための取組について，保護者や地域の人たちに対して働きかけを行いましたか</t>
    <phoneticPr fontId="2"/>
  </si>
  <si>
    <t>(５１)</t>
    <phoneticPr fontId="2"/>
  </si>
  <si>
    <t>全国学力・学習状況調査の結果を地方公共団体における独自の学力調査の結果と併せて分析し，具体的な教育指導の改善や指導計画等への反映を行っていますか</t>
    <phoneticPr fontId="2"/>
  </si>
  <si>
    <t>(５２)</t>
    <phoneticPr fontId="2"/>
  </si>
  <si>
    <t>調査対象学年の生徒に対して，国語の授業において，前年度に，習熟度別に少人数による指導を行いましたか</t>
    <phoneticPr fontId="2"/>
  </si>
  <si>
    <t>(５３)</t>
    <phoneticPr fontId="2"/>
  </si>
  <si>
    <t>調査対象学年の生徒に対して，数学の授業において，前年度に，習熟の遅いグループに対して少人数による指導を行い，習得できるようにしましたか</t>
    <phoneticPr fontId="2"/>
  </si>
  <si>
    <t>(５４)</t>
    <phoneticPr fontId="2"/>
  </si>
  <si>
    <t>調査対象学年の生徒に対して，数学の授業において，前年度に，習熟の早いグループに対して少人数による指導を行い，発展的な内容を扱いましたか</t>
    <phoneticPr fontId="2"/>
  </si>
  <si>
    <t>(５５)</t>
    <phoneticPr fontId="2"/>
  </si>
  <si>
    <t>調査対象学年の生徒に対して，数学の授業において，第１学年のときに，習熟の遅いグループに対して少人数による指導を行い，習得できるようにしましたか</t>
    <phoneticPr fontId="2"/>
  </si>
  <si>
    <t>(５６)</t>
    <phoneticPr fontId="2"/>
  </si>
  <si>
    <t>調査対象学年の生徒に対して，数学の授業において，第１学年のときに，習熟の早いグループに対して少人数による指導を行い，発展的な内容を扱いましたか</t>
    <phoneticPr fontId="2"/>
  </si>
  <si>
    <t>(５７)</t>
    <phoneticPr fontId="2"/>
  </si>
  <si>
    <t>調査対象学年の生徒に対して，国語の授業において，前年度に，ティームティーチングによる指導を行いましたか</t>
    <phoneticPr fontId="2"/>
  </si>
  <si>
    <t>(５８)</t>
    <phoneticPr fontId="2"/>
  </si>
  <si>
    <t>調査対象学年の生徒に対して，数学の授業において，前年度に，ティームティーチングによる指導を行いましたか</t>
    <phoneticPr fontId="2"/>
  </si>
  <si>
    <t>(５９)</t>
    <phoneticPr fontId="2"/>
  </si>
  <si>
    <t>調査対象学年の生徒に対する国語の指導として，前年度までに，補充的な学習の指導を行いましたか</t>
    <phoneticPr fontId="2"/>
  </si>
  <si>
    <t>(６０)</t>
    <phoneticPr fontId="2"/>
  </si>
  <si>
    <t>調査対象学年の生徒に対する国語の指導として，前年度までに，発展的な学習の指導を行いましたか</t>
    <phoneticPr fontId="2"/>
  </si>
  <si>
    <t>(６１)</t>
    <phoneticPr fontId="2"/>
  </si>
  <si>
    <t>調査対象学年の生徒に対する国語の指導として，前年度までに，目的や相手に応じて話したり聞いたりする授業を行いましたか</t>
    <phoneticPr fontId="2"/>
  </si>
  <si>
    <t>(６２)</t>
    <phoneticPr fontId="2"/>
  </si>
  <si>
    <t>調査対象学年の生徒に対する国語の指導として，前年度までに，書く習慣を付ける授業を行いましたか</t>
    <phoneticPr fontId="2"/>
  </si>
  <si>
    <t>(６３)</t>
    <phoneticPr fontId="2"/>
  </si>
  <si>
    <t>調査対象学年の生徒に対する国語の指導として，前年度までに，様々な文章を読む習慣を付ける授業を行いましたか</t>
    <phoneticPr fontId="2"/>
  </si>
  <si>
    <t>(６４)</t>
    <phoneticPr fontId="2"/>
  </si>
  <si>
    <t>調査対象学年の生徒に対する国語の指導として，前年度までに，漢字・語句など基礎的・基本的な事項を定着させる授業を行いましたか</t>
    <phoneticPr fontId="2"/>
  </si>
  <si>
    <t>(６５)</t>
    <phoneticPr fontId="2"/>
  </si>
  <si>
    <t>調査対象学年の生徒に対する数学の指導として，前年度までに，補充的な学習の指導を行いましたか</t>
    <phoneticPr fontId="2"/>
  </si>
  <si>
    <t>(６６)</t>
    <phoneticPr fontId="2"/>
  </si>
  <si>
    <t>調査対象学年の生徒に対する数学の指導として，前年度までに，発展的な学習の指導を行いましたか</t>
    <phoneticPr fontId="2"/>
  </si>
  <si>
    <t>(６７)</t>
    <phoneticPr fontId="2"/>
  </si>
  <si>
    <t>調査対象学年の生徒に対する数学の指導として，前年度までに，実生活における事象との関連を図った授業を行いましたか</t>
    <phoneticPr fontId="2"/>
  </si>
  <si>
    <t>(６８)</t>
    <phoneticPr fontId="2"/>
  </si>
  <si>
    <t>調査対象学年の生徒に対する数学の指導として，前年度までに，計算問題などの反復練習をする授業を行いましたか</t>
    <phoneticPr fontId="2"/>
  </si>
  <si>
    <t>(６９)</t>
    <phoneticPr fontId="2"/>
  </si>
  <si>
    <t>学校の教員は，特別支援教育について理解し，前年度までに，調査対象学年の生徒に対する授業の中で，生徒の特性に応じた指導上の工夫（板書や説明の仕方，教材の工夫など）を行いましたか</t>
    <phoneticPr fontId="2"/>
  </si>
  <si>
    <t>(７０)</t>
    <phoneticPr fontId="2"/>
  </si>
  <si>
    <t>教科の指導内容や指導方法について近隣の小学校と連携（教師の合同研修，教師の交流，教育課程の接続など）を行っていますか</t>
    <phoneticPr fontId="2"/>
  </si>
  <si>
    <t>(７１)</t>
    <phoneticPr fontId="2"/>
  </si>
  <si>
    <t>調査対象学年の生徒に対して，前年度までに，地域の人材を外部講師として招聘した授業を行いましたか</t>
    <phoneticPr fontId="2"/>
  </si>
  <si>
    <t>(７２)</t>
    <phoneticPr fontId="2"/>
  </si>
  <si>
    <t>調査対象学年の生徒に対して，前年度までに，ボランティア等による授業サポート（補助）を行いましたか</t>
    <phoneticPr fontId="2"/>
  </si>
  <si>
    <t>(７３)</t>
    <phoneticPr fontId="2"/>
  </si>
  <si>
    <t>調査対象学年の生徒に対して，前年度までに，博物館や科学館，図書館を利用した授業を行いましたか</t>
    <phoneticPr fontId="2"/>
  </si>
  <si>
    <t>(７４)</t>
    <phoneticPr fontId="2"/>
  </si>
  <si>
    <t>職場見学や職場体験活動を行っていますか</t>
    <phoneticPr fontId="2"/>
  </si>
  <si>
    <t>(７５)</t>
    <phoneticPr fontId="2"/>
  </si>
  <si>
    <t>ＰＴＡや地域の人が学校の諸活動（学校の美化など）にボランティアとして参加してくれますか</t>
    <phoneticPr fontId="2"/>
  </si>
  <si>
    <t>(７６)</t>
    <phoneticPr fontId="2"/>
  </si>
  <si>
    <t>学校支援地域本部などの学校支援ボランティアの仕組みにより，保護者や地域の人が学校における教育活動や様々な活動に参加してくれますか</t>
    <phoneticPr fontId="2"/>
  </si>
  <si>
    <t>(７７)</t>
    <phoneticPr fontId="2"/>
  </si>
  <si>
    <t>保護者や地域の人の学校支援ボランティア活動は，学校の教育水準の向上に効果がありましたか</t>
    <phoneticPr fontId="2"/>
  </si>
  <si>
    <t>(７８)</t>
    <phoneticPr fontId="2"/>
  </si>
  <si>
    <t>調査対象学年の生徒に対して，前年度までに，国語の指導として，家庭学習の課題（宿題）を与えましたか</t>
    <phoneticPr fontId="2"/>
  </si>
  <si>
    <t>(７９)</t>
    <phoneticPr fontId="2"/>
  </si>
  <si>
    <t>調査対象学年の生徒に対して，前年度までに，国語の指導として，生徒に与えた家庭学習の課題（長期休業期間中の課題を除く）について，評価・指導しましたか</t>
    <phoneticPr fontId="2"/>
  </si>
  <si>
    <t>(８０)</t>
    <phoneticPr fontId="2"/>
  </si>
  <si>
    <t>調査対象学年の生徒に対して，前年度までに，数学の指導として，家庭学習の課題（宿題）を与えましたか</t>
    <phoneticPr fontId="2"/>
  </si>
  <si>
    <t>(８１)</t>
    <phoneticPr fontId="2"/>
  </si>
  <si>
    <t>調査対象学年の生徒に対して，前年度までに，数学の指導として，生徒に与えた家庭学習の課題（長期休業期間中の課題を除く）について，評価・指導しましたか</t>
    <phoneticPr fontId="2"/>
  </si>
  <si>
    <t>(８２)</t>
    <phoneticPr fontId="2"/>
  </si>
  <si>
    <t>調査対象学年の生徒に対して，前年度までに，保護者に対して生徒の家庭学習を促すような働きかけを行いましたか（国語／数学共通）</t>
    <phoneticPr fontId="2"/>
  </si>
  <si>
    <t>(８３)</t>
    <phoneticPr fontId="2"/>
  </si>
  <si>
    <t>調査対象学年の生徒に対して，前年度までに，家庭学習の課題の与え方について，校内の教職員で共通理解を図りましたか（国語／数学共通）</t>
    <phoneticPr fontId="2"/>
  </si>
  <si>
    <t>(８４)</t>
    <phoneticPr fontId="2"/>
  </si>
  <si>
    <t>調査対象学年の生徒に対して，前年度までに，家庭学習の取組として，調べたり文章を書いたりしてくる宿題を与えましたか（国語／数学共通）</t>
    <phoneticPr fontId="2"/>
  </si>
  <si>
    <t>(８５)</t>
    <phoneticPr fontId="2"/>
  </si>
  <si>
    <t>調査対象学年の生徒に対して，前年度までに，家庭学習の取組として，生徒に家庭での学習方法等を具体例を挙げながら教えるようにしましたか（国語／数学共通）</t>
    <phoneticPr fontId="2"/>
  </si>
  <si>
    <t>(８６)</t>
    <phoneticPr fontId="2"/>
  </si>
  <si>
    <t>学校でテーマを決め，講師を招聘するなどの校内研修を行っていますか</t>
    <phoneticPr fontId="2"/>
  </si>
  <si>
    <t>(８７)</t>
    <phoneticPr fontId="2"/>
  </si>
  <si>
    <t>模擬授業や事例研究など，実践的な研修を行っていますか</t>
    <phoneticPr fontId="2"/>
  </si>
  <si>
    <t>(８８)</t>
    <phoneticPr fontId="2"/>
  </si>
  <si>
    <t>教員が，他校や外部の研修機関などの学校外での研修に積極的に参加できるようにしていますか</t>
    <phoneticPr fontId="2"/>
  </si>
  <si>
    <t>(８９)</t>
    <phoneticPr fontId="2"/>
  </si>
  <si>
    <t>授業研究を伴う校内研修を前年度に何回実施しましたか</t>
    <phoneticPr fontId="2"/>
  </si>
  <si>
    <t>(９０)</t>
    <phoneticPr fontId="2"/>
  </si>
  <si>
    <t>教職員は，校内外の研修や研究会に参加し，その成果を教育活動に積極的に反映させていますか</t>
    <phoneticPr fontId="2"/>
  </si>
  <si>
    <t>(９１)</t>
    <phoneticPr fontId="2"/>
  </si>
  <si>
    <t>学習指導と学習評価の計画の作成に当たっては，教職員同士が協力し合っていますか</t>
    <phoneticPr fontId="2"/>
  </si>
  <si>
    <t>(９２)</t>
    <phoneticPr fontId="2"/>
  </si>
  <si>
    <t>知識・技能の活用に重点を置いた指導計画を作成していますか</t>
    <phoneticPr fontId="2"/>
  </si>
  <si>
    <t>(９３)</t>
    <phoneticPr fontId="2"/>
  </si>
  <si>
    <t>言語活動に重点を置いた指導計画を作成していますか</t>
    <phoneticPr fontId="2"/>
  </si>
  <si>
    <t>(９４)</t>
    <phoneticPr fontId="2"/>
  </si>
  <si>
    <t>学校全体の言語活動の実施状況や課題について，全教職員の間で話し合ったり，検討したりしていますか</t>
    <phoneticPr fontId="2"/>
  </si>
  <si>
    <t>(９５)</t>
    <phoneticPr fontId="2"/>
  </si>
  <si>
    <t>言語活動について，国語科だけではなく，各教科，道徳，総合的な学習の時間及び特別活動を通じて，学校全体として取り組んでいますか</t>
    <phoneticPr fontId="2"/>
  </si>
  <si>
    <t>(９６)</t>
    <phoneticPr fontId="2"/>
  </si>
  <si>
    <t>学校の教育目標やその達成に向けた方策について，全教職員の間で共有し，取組に当たっていますか</t>
    <phoneticPr fontId="2"/>
  </si>
  <si>
    <t>(９７)</t>
    <phoneticPr fontId="2"/>
  </si>
  <si>
    <t>学校全体の学力傾向や課題について，全教職員の間で共有していますか</t>
    <phoneticPr fontId="2"/>
  </si>
  <si>
    <t>(９８)</t>
    <phoneticPr fontId="2"/>
  </si>
  <si>
    <t>学級運営の状況や課題を全教職員の間で共有し，学校として組織的に取り組んでいますか</t>
    <phoneticPr fontId="2"/>
  </si>
  <si>
    <t>(９９)</t>
    <phoneticPr fontId="2"/>
  </si>
  <si>
    <t>校長は，校内の授業をどの程度見て回っていますか</t>
    <phoneticPr fontId="2"/>
  </si>
  <si>
    <t>平成２６年度全国学力・学習状況調査＜分析、学力・学習状況改善プラン及び公表様式作成支援ツール＞</t>
  </si>
  <si>
    <t>※</t>
    <phoneticPr fontId="2"/>
  </si>
  <si>
    <r>
      <rPr>
        <b/>
        <sz val="11"/>
        <color rgb="FFFF0000"/>
        <rFont val="ＭＳ Ｐゴシック"/>
        <family val="3"/>
        <charset val="128"/>
      </rPr>
      <t>　赤字</t>
    </r>
    <r>
      <rPr>
        <sz val="11"/>
        <rFont val="ＭＳ Ｐゴシック"/>
        <family val="3"/>
        <charset val="128"/>
      </rPr>
      <t>は、選択肢の割合が最も多い項目を示す</t>
    </r>
    <rPh sb="1" eb="3">
      <t>アカジ</t>
    </rPh>
    <rPh sb="5" eb="8">
      <t>センタクシ</t>
    </rPh>
    <rPh sb="9" eb="11">
      <t>ワリアイ</t>
    </rPh>
    <rPh sb="12" eb="13">
      <t>モット</t>
    </rPh>
    <rPh sb="14" eb="15">
      <t>オオ</t>
    </rPh>
    <rPh sb="16" eb="18">
      <t>コウモク</t>
    </rPh>
    <rPh sb="19" eb="20">
      <t>シメ</t>
    </rPh>
    <phoneticPr fontId="2"/>
  </si>
  <si>
    <t>※</t>
    <phoneticPr fontId="2"/>
  </si>
  <si>
    <t>　「参考指標」は、数値が大きいほど肯定的回答の割合が高いことを示す</t>
    <rPh sb="2" eb="4">
      <t>サンコウ</t>
    </rPh>
    <rPh sb="4" eb="6">
      <t>シヒョウ</t>
    </rPh>
    <rPh sb="9" eb="11">
      <t>スウチ</t>
    </rPh>
    <rPh sb="12" eb="13">
      <t>オオ</t>
    </rPh>
    <rPh sb="17" eb="20">
      <t>コウテイテキ</t>
    </rPh>
    <rPh sb="20" eb="22">
      <t>カイトウ</t>
    </rPh>
    <rPh sb="23" eb="25">
      <t>ワリアイ</t>
    </rPh>
    <rPh sb="26" eb="27">
      <t>タカ</t>
    </rPh>
    <rPh sb="31" eb="32">
      <t>シメ</t>
    </rPh>
    <phoneticPr fontId="2"/>
  </si>
  <si>
    <t>（算出方法の例（４件法の場合）：　「選択肢１の割合」×４点＋「選択肢１の割合」×３点＋「選択肢１の割合」×２点＋「選択肢１の割合」×１点</t>
    <rPh sb="9" eb="10">
      <t>ケン</t>
    </rPh>
    <rPh sb="10" eb="11">
      <t>ホウ</t>
    </rPh>
    <rPh sb="12" eb="14">
      <t>バアイ</t>
    </rPh>
    <phoneticPr fontId="2"/>
  </si>
  <si>
    <t>児童数</t>
  </si>
  <si>
    <t>参考指標（※）</t>
    <rPh sb="0" eb="2">
      <t>サンコウ</t>
    </rPh>
    <rPh sb="2" eb="4">
      <t>シヒョウ</t>
    </rPh>
    <phoneticPr fontId="2"/>
  </si>
  <si>
    <t>全国との差</t>
    <rPh sb="0" eb="2">
      <t>ゼンコク</t>
    </rPh>
    <rPh sb="4" eb="5">
      <t>サ</t>
    </rPh>
    <phoneticPr fontId="2"/>
  </si>
  <si>
    <t>貴教育委員会名</t>
    <rPh sb="0" eb="1">
      <t>キ</t>
    </rPh>
    <rPh sb="1" eb="3">
      <t>キョウイク</t>
    </rPh>
    <rPh sb="3" eb="6">
      <t>イインカイ</t>
    </rPh>
    <rPh sb="6" eb="7">
      <t>メイ</t>
    </rPh>
    <phoneticPr fontId="2"/>
  </si>
  <si>
    <t>◆　学校質問紙分析から明らかになった課題と対応策</t>
    <rPh sb="2" eb="4">
      <t>ガッコウ</t>
    </rPh>
    <rPh sb="4" eb="7">
      <t>シツモンシ</t>
    </rPh>
    <rPh sb="7" eb="9">
      <t>ブンセキ</t>
    </rPh>
    <rPh sb="11" eb="12">
      <t>アキ</t>
    </rPh>
    <rPh sb="18" eb="20">
      <t>カダイ</t>
    </rPh>
    <rPh sb="21" eb="24">
      <t>タイオウサク</t>
    </rPh>
    <phoneticPr fontId="2"/>
  </si>
  <si>
    <t>成果が認められる説問とその特徴</t>
    <rPh sb="0" eb="2">
      <t>セイカ</t>
    </rPh>
    <rPh sb="3" eb="4">
      <t>ミト</t>
    </rPh>
    <rPh sb="8" eb="10">
      <t>セツモン</t>
    </rPh>
    <rPh sb="13" eb="15">
      <t>トクチョウ</t>
    </rPh>
    <phoneticPr fontId="2"/>
  </si>
  <si>
    <t>今後の取組</t>
    <rPh sb="0" eb="2">
      <t>コンゴ</t>
    </rPh>
    <rPh sb="3" eb="5">
      <t>トリクミ</t>
    </rPh>
    <phoneticPr fontId="2"/>
  </si>
  <si>
    <t>課題のある説問とその特徴</t>
    <rPh sb="0" eb="2">
      <t>カダイ</t>
    </rPh>
    <rPh sb="5" eb="7">
      <t>セツモン</t>
    </rPh>
    <rPh sb="10" eb="12">
      <t>トクチョウ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</si>
</sst>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_ "/>
    <numFmt numFmtId="177" formatCode="#,##0_ "/>
    <numFmt numFmtId="178" formatCode="0.000_ "/>
    <numFmt numFmtId="179" formatCode="0.0"/>
    <numFmt numFmtId="180" formatCode="0.00_ ;[Red]\-0.00\ "/>
  </numFmts>
  <fonts count="25" x14ac:knownFonts="1">
    <font>
      <sz val="11"/>
      <name val="ＭＳ Ｐゴシック"/>
      <family val="3"/>
      <charset val="128"/>
    </font>
    <font>
      <sz val="11"/>
      <name val="ＭＳ Ｐゴシック"/>
      <family val="3"/>
      <charset val="128"/>
    </font>
    <font>
      <sz val="6"/>
      <name val="ＭＳ Ｐゴシック"/>
      <family val="3"/>
      <charset val="128"/>
    </font>
    <font>
      <b/>
      <sz val="12"/>
      <color indexed="9"/>
      <name val="ＭＳ Ｐゴシック"/>
      <family val="3"/>
      <charset val="128"/>
    </font>
    <font>
      <sz val="11"/>
      <name val="ＭＳ ゴシック"/>
      <family val="3"/>
      <charset val="128"/>
    </font>
    <font>
      <sz val="10"/>
      <name val="ＭＳ ゴシック"/>
      <family val="3"/>
      <charset val="128"/>
    </font>
    <font>
      <sz val="14"/>
      <name val="ＭＳ ゴシック"/>
      <family val="3"/>
      <charset val="128"/>
    </font>
    <font>
      <b/>
      <sz val="11"/>
      <name val="ＭＳ ゴシック"/>
      <family val="3"/>
      <charset val="128"/>
    </font>
    <font>
      <b/>
      <sz val="18"/>
      <color indexed="9"/>
      <name val="ＭＳ ゴシック"/>
      <family val="3"/>
      <charset val="128"/>
    </font>
    <font>
      <b/>
      <sz val="12"/>
      <color indexed="9"/>
      <name val="ＭＳ ゴシック"/>
      <family val="3"/>
      <charset val="128"/>
    </font>
    <font>
      <b/>
      <sz val="14"/>
      <color indexed="9"/>
      <name val="ＭＳ ゴシック"/>
      <family val="3"/>
      <charset val="128"/>
    </font>
    <font>
      <b/>
      <sz val="16"/>
      <color indexed="9"/>
      <name val="ＭＳ ゴシック"/>
      <family val="3"/>
      <charset val="128"/>
    </font>
    <font>
      <sz val="9"/>
      <name val="ＭＳ ゴシック"/>
      <family val="3"/>
      <charset val="128"/>
    </font>
    <font>
      <sz val="16"/>
      <color indexed="9"/>
      <name val="ＭＳ ゴシック"/>
      <family val="3"/>
      <charset val="128"/>
    </font>
    <font>
      <sz val="16"/>
      <name val="ＭＳ ゴシック"/>
      <family val="3"/>
      <charset val="128"/>
    </font>
    <font>
      <b/>
      <sz val="14"/>
      <name val="ＭＳ ゴシック"/>
      <family val="3"/>
      <charset val="128"/>
    </font>
    <font>
      <sz val="14"/>
      <color indexed="9"/>
      <name val="ＭＳ ゴシック"/>
      <family val="3"/>
      <charset val="128"/>
    </font>
    <font>
      <sz val="10"/>
      <color indexed="10"/>
      <name val="ＭＳ ゴシック"/>
      <family val="3"/>
      <charset val="128"/>
    </font>
    <font>
      <sz val="11"/>
      <name val="ＭＳ 明朝"/>
      <family val="1"/>
      <charset val="128"/>
    </font>
    <font>
      <sz val="11"/>
      <color rgb="FFFF0000"/>
      <name val="ＭＳ Ｐゴシック"/>
      <family val="3"/>
      <charset val="128"/>
    </font>
    <font>
      <b/>
      <sz val="11"/>
      <color rgb="FFFF000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16"/>
      <name val="ＭＳ Ｐゴシック"/>
      <family val="3"/>
      <charset val="128"/>
    </font>
  </fonts>
  <fills count="6">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s>
  <borders count="3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style="thin">
        <color indexed="64"/>
      </right>
      <top style="medium">
        <color rgb="FFFF0000"/>
      </top>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s>
  <cellStyleXfs count="5">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cellStyleXfs>
  <cellXfs count="113">
    <xf numFmtId="0" fontId="0" fillId="0" borderId="0" xfId="0">
      <alignment vertical="center"/>
    </xf>
    <xf numFmtId="0" fontId="9" fillId="2" borderId="0" xfId="1" applyNumberFormat="1" applyFont="1" applyFill="1" applyBorder="1" applyAlignment="1">
      <alignment horizontal="right" vertical="center"/>
    </xf>
    <xf numFmtId="0" fontId="8" fillId="2" borderId="0" xfId="1" applyNumberFormat="1" applyFont="1" applyFill="1" applyBorder="1" applyAlignment="1">
      <alignment vertical="center"/>
    </xf>
    <xf numFmtId="0" fontId="10" fillId="2" borderId="0" xfId="2" applyNumberFormat="1" applyFont="1" applyFill="1" applyBorder="1" applyAlignment="1">
      <alignment vertical="center"/>
    </xf>
    <xf numFmtId="0" fontId="14" fillId="0" borderId="0" xfId="2" applyNumberFormat="1" applyFont="1" applyFill="1" applyBorder="1" applyAlignment="1">
      <alignment vertical="center"/>
    </xf>
    <xf numFmtId="0" fontId="4" fillId="0" borderId="1"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0" fontId="4" fillId="0" borderId="0" xfId="1" applyNumberFormat="1" applyFont="1"/>
    <xf numFmtId="0" fontId="11" fillId="2" borderId="0" xfId="1" applyNumberFormat="1" applyFont="1" applyFill="1" applyBorder="1" applyAlignment="1">
      <alignment vertical="center"/>
    </xf>
    <xf numFmtId="0" fontId="10" fillId="2" borderId="0" xfId="1" applyNumberFormat="1" applyFont="1" applyFill="1" applyBorder="1" applyAlignment="1">
      <alignment vertical="center"/>
    </xf>
    <xf numFmtId="0" fontId="10" fillId="2" borderId="0" xfId="1" applyNumberFormat="1" applyFont="1" applyFill="1" applyBorder="1" applyAlignment="1">
      <alignment horizontal="center" vertical="center"/>
    </xf>
    <xf numFmtId="0" fontId="15" fillId="2" borderId="0" xfId="1" applyNumberFormat="1" applyFont="1" applyFill="1" applyBorder="1" applyAlignment="1">
      <alignment vertical="center"/>
    </xf>
    <xf numFmtId="0" fontId="4" fillId="0" borderId="0" xfId="1" applyNumberFormat="1" applyFont="1" applyBorder="1" applyAlignment="1">
      <alignment vertical="center"/>
    </xf>
    <xf numFmtId="0" fontId="16" fillId="2" borderId="0" xfId="1" applyNumberFormat="1" applyFont="1" applyFill="1" applyBorder="1" applyAlignment="1">
      <alignment horizontal="right" vertical="center"/>
    </xf>
    <xf numFmtId="0" fontId="11" fillId="2" borderId="0" xfId="2" applyNumberFormat="1" applyFont="1" applyFill="1" applyBorder="1" applyAlignment="1">
      <alignment vertical="center"/>
    </xf>
    <xf numFmtId="0" fontId="11" fillId="2" borderId="0" xfId="2" applyNumberFormat="1" applyFont="1" applyFill="1" applyBorder="1" applyAlignment="1">
      <alignment horizontal="center" vertical="center"/>
    </xf>
    <xf numFmtId="0" fontId="4" fillId="0" borderId="0" xfId="2" applyNumberFormat="1" applyFont="1">
      <alignment vertical="center"/>
    </xf>
    <xf numFmtId="0" fontId="13" fillId="0" borderId="0" xfId="2" applyNumberFormat="1" applyFont="1" applyFill="1" applyBorder="1" applyAlignment="1">
      <alignment vertical="center"/>
    </xf>
    <xf numFmtId="0" fontId="6" fillId="0" borderId="0" xfId="1" applyNumberFormat="1" applyFont="1" applyFill="1" applyBorder="1" applyAlignment="1">
      <alignment horizontal="right" vertical="center"/>
    </xf>
    <xf numFmtId="0" fontId="4" fillId="0" borderId="0" xfId="2" applyNumberFormat="1" applyFont="1" applyFill="1">
      <alignment vertical="center"/>
    </xf>
    <xf numFmtId="0" fontId="4" fillId="0" borderId="0" xfId="1" applyNumberFormat="1" applyFont="1" applyFill="1" applyBorder="1" applyAlignment="1">
      <alignment vertical="center"/>
    </xf>
    <xf numFmtId="0" fontId="13" fillId="0" borderId="0" xfId="3" applyNumberFormat="1" applyFont="1" applyFill="1" applyBorder="1" applyAlignment="1">
      <alignment vertical="center"/>
    </xf>
    <xf numFmtId="0" fontId="4" fillId="0" borderId="0" xfId="3" applyNumberFormat="1" applyFont="1" applyFill="1" applyBorder="1" applyAlignment="1">
      <alignment vertical="center"/>
    </xf>
    <xf numFmtId="0" fontId="16" fillId="0" borderId="0" xfId="1" applyNumberFormat="1" applyFont="1" applyFill="1" applyBorder="1" applyAlignment="1">
      <alignment horizontal="right" vertical="center"/>
    </xf>
    <xf numFmtId="0" fontId="17" fillId="0" borderId="0" xfId="1" applyNumberFormat="1" applyFont="1" applyBorder="1" applyAlignment="1">
      <alignment horizontal="right" vertical="center"/>
    </xf>
    <xf numFmtId="0" fontId="4" fillId="0" borderId="0" xfId="3" applyNumberFormat="1" applyFont="1">
      <alignment vertical="center"/>
    </xf>
    <xf numFmtId="0" fontId="4" fillId="0" borderId="0" xfId="1" applyNumberFormat="1" applyFont="1" applyFill="1" applyBorder="1" applyAlignment="1">
      <alignment horizontal="center" vertical="center"/>
    </xf>
    <xf numFmtId="0" fontId="5" fillId="0" borderId="0" xfId="1" applyNumberFormat="1" applyFont="1"/>
    <xf numFmtId="38" fontId="18" fillId="0" borderId="0" xfId="1" applyNumberFormat="1" applyFont="1" applyFill="1" applyBorder="1" applyAlignment="1">
      <alignment horizontal="center" vertical="center"/>
    </xf>
    <xf numFmtId="0" fontId="5" fillId="0" borderId="0" xfId="1" applyNumberFormat="1" applyFont="1" applyAlignment="1">
      <alignment horizontal="left"/>
    </xf>
    <xf numFmtId="0" fontId="4" fillId="0" borderId="0" xfId="1" applyNumberFormat="1" applyFont="1"/>
    <xf numFmtId="0" fontId="4" fillId="0" borderId="0" xfId="1" applyNumberFormat="1" applyFont="1" applyBorder="1" applyAlignment="1">
      <alignment vertical="center"/>
    </xf>
    <xf numFmtId="0" fontId="6" fillId="0" borderId="0" xfId="1" applyNumberFormat="1" applyFont="1" applyFill="1" applyBorder="1" applyAlignment="1">
      <alignment vertical="center"/>
    </xf>
    <xf numFmtId="0" fontId="4" fillId="0" borderId="0" xfId="1" applyNumberFormat="1" applyFont="1" applyFill="1" applyBorder="1" applyAlignment="1">
      <alignment vertical="center"/>
    </xf>
    <xf numFmtId="0" fontId="12" fillId="0" borderId="0" xfId="1" applyNumberFormat="1" applyFont="1" applyBorder="1" applyAlignment="1">
      <alignment horizontal="right"/>
    </xf>
    <xf numFmtId="0" fontId="9" fillId="2" borderId="0" xfId="0" applyFont="1" applyFill="1" applyBorder="1" applyAlignment="1">
      <alignment vertical="center"/>
    </xf>
    <xf numFmtId="0" fontId="0" fillId="0" borderId="0" xfId="0" applyFont="1" applyBorder="1" applyAlignment="1">
      <alignment horizontal="right" vertical="center"/>
    </xf>
    <xf numFmtId="0" fontId="19" fillId="0" borderId="0" xfId="0" applyFont="1" applyBorder="1" applyAlignment="1">
      <alignment vertical="center"/>
    </xf>
    <xf numFmtId="0" fontId="0" fillId="0" borderId="0" xfId="0" applyFont="1" applyBorder="1" applyAlignment="1">
      <alignment vertical="center"/>
    </xf>
    <xf numFmtId="0" fontId="21" fillId="0" borderId="0" xfId="0" applyFont="1" applyBorder="1" applyAlignment="1">
      <alignment horizontal="left" vertical="top" indent="2"/>
    </xf>
    <xf numFmtId="177" fontId="12" fillId="5" borderId="26" xfId="0" applyNumberFormat="1" applyFont="1" applyFill="1" applyBorder="1" applyAlignment="1">
      <alignment horizontal="right" vertical="center"/>
    </xf>
    <xf numFmtId="177" fontId="12" fillId="5" borderId="27" xfId="0" applyNumberFormat="1" applyFont="1" applyFill="1" applyBorder="1" applyAlignment="1">
      <alignment horizontal="right" vertical="center"/>
    </xf>
    <xf numFmtId="177" fontId="12" fillId="5" borderId="28" xfId="0" applyNumberFormat="1" applyFont="1" applyFill="1" applyBorder="1" applyAlignment="1">
      <alignment horizontal="right" vertical="center"/>
    </xf>
    <xf numFmtId="176" fontId="12" fillId="5" borderId="29" xfId="0" applyNumberFormat="1" applyFont="1" applyFill="1" applyBorder="1" applyAlignment="1">
      <alignment horizontal="right" vertical="center"/>
    </xf>
    <xf numFmtId="176" fontId="12" fillId="5" borderId="30" xfId="0" applyNumberFormat="1" applyFont="1" applyFill="1" applyBorder="1" applyAlignment="1">
      <alignment horizontal="right" vertical="center"/>
    </xf>
    <xf numFmtId="176" fontId="12" fillId="5" borderId="31" xfId="0" applyNumberFormat="1" applyFont="1" applyFill="1" applyBorder="1" applyAlignment="1">
      <alignment horizontal="right" vertical="center"/>
    </xf>
    <xf numFmtId="176" fontId="12" fillId="3" borderId="7" xfId="0" applyNumberFormat="1" applyFont="1" applyFill="1" applyBorder="1" applyAlignment="1">
      <alignment horizontal="right" vertical="center"/>
    </xf>
    <xf numFmtId="176" fontId="12" fillId="3" borderId="13" xfId="0" applyNumberFormat="1" applyFont="1" applyFill="1" applyBorder="1" applyAlignment="1">
      <alignment horizontal="right" vertical="center"/>
    </xf>
    <xf numFmtId="176" fontId="12" fillId="4" borderId="8" xfId="0" applyNumberFormat="1" applyFont="1" applyFill="1" applyBorder="1" applyAlignment="1">
      <alignment horizontal="right" vertical="center"/>
    </xf>
    <xf numFmtId="176" fontId="12" fillId="4" borderId="15" xfId="0" applyNumberFormat="1" applyFont="1" applyFill="1" applyBorder="1" applyAlignment="1">
      <alignment horizontal="right" vertical="center"/>
    </xf>
    <xf numFmtId="176" fontId="12" fillId="4" borderId="6" xfId="0" applyNumberFormat="1" applyFont="1" applyFill="1" applyBorder="1" applyAlignment="1">
      <alignment horizontal="right" vertical="center"/>
    </xf>
    <xf numFmtId="0" fontId="0" fillId="0" borderId="20" xfId="0" applyBorder="1">
      <alignment vertical="center"/>
    </xf>
    <xf numFmtId="0" fontId="0" fillId="0" borderId="21" xfId="0" applyNumberFormat="1" applyFill="1" applyBorder="1" applyAlignment="1">
      <alignment vertical="center"/>
    </xf>
    <xf numFmtId="0" fontId="12" fillId="0" borderId="19" xfId="0" applyNumberFormat="1" applyFont="1" applyFill="1" applyBorder="1" applyAlignment="1">
      <alignment vertical="center"/>
    </xf>
    <xf numFmtId="0" fontId="4" fillId="0" borderId="34" xfId="0" applyFont="1" applyBorder="1">
      <alignment vertical="center"/>
    </xf>
    <xf numFmtId="178" fontId="0" fillId="0" borderId="3" xfId="0" applyNumberFormat="1" applyBorder="1">
      <alignment vertical="center"/>
    </xf>
    <xf numFmtId="179" fontId="12" fillId="0" borderId="0" xfId="0" applyNumberFormat="1" applyFont="1" applyFill="1" applyBorder="1" applyAlignment="1">
      <alignment vertical="center"/>
    </xf>
    <xf numFmtId="180" fontId="12" fillId="0" borderId="35" xfId="0" applyNumberFormat="1" applyFont="1" applyBorder="1">
      <alignment vertical="center"/>
    </xf>
    <xf numFmtId="178" fontId="0" fillId="0" borderId="7" xfId="0" applyNumberFormat="1" applyBorder="1">
      <alignment vertical="center"/>
    </xf>
    <xf numFmtId="179" fontId="12" fillId="0" borderId="13" xfId="0" applyNumberFormat="1" applyFont="1" applyFill="1" applyBorder="1" applyAlignment="1">
      <alignment vertical="center"/>
    </xf>
    <xf numFmtId="179" fontId="12" fillId="0" borderId="21" xfId="0" applyNumberFormat="1" applyFont="1" applyFill="1" applyBorder="1" applyAlignment="1">
      <alignment vertical="center"/>
    </xf>
    <xf numFmtId="180" fontId="4" fillId="0" borderId="36" xfId="0" applyNumberFormat="1" applyFont="1" applyBorder="1">
      <alignment vertical="center"/>
    </xf>
    <xf numFmtId="178" fontId="0" fillId="0" borderId="6" xfId="0" applyNumberFormat="1" applyBorder="1">
      <alignment vertical="center"/>
    </xf>
    <xf numFmtId="180" fontId="4" fillId="0" borderId="34" xfId="0" applyNumberFormat="1" applyFont="1" applyBorder="1">
      <alignment vertical="center"/>
    </xf>
    <xf numFmtId="0" fontId="24" fillId="0" borderId="0" xfId="0" applyFont="1">
      <alignment vertical="center"/>
    </xf>
    <xf numFmtId="0" fontId="4" fillId="0" borderId="0" xfId="0" applyFont="1" applyAlignment="1">
      <alignment horizontal="left"/>
    </xf>
    <xf numFmtId="0" fontId="1" fillId="0" borderId="0" xfId="0" applyFont="1" applyAlignment="1">
      <alignment horizontal="right"/>
    </xf>
    <xf numFmtId="0" fontId="0" fillId="5" borderId="2" xfId="0" applyFill="1" applyBorder="1" applyAlignment="1">
      <alignment horizontal="left" vertical="top"/>
    </xf>
    <xf numFmtId="0" fontId="0" fillId="0" borderId="2" xfId="0" applyBorder="1" applyAlignment="1">
      <alignment horizontal="center" vertical="center"/>
    </xf>
    <xf numFmtId="49" fontId="4" fillId="0" borderId="4" xfId="1" applyNumberFormat="1" applyFont="1" applyFill="1" applyBorder="1" applyAlignment="1">
      <alignment horizontal="center" vertical="center"/>
    </xf>
    <xf numFmtId="0" fontId="5" fillId="0" borderId="10" xfId="1" applyNumberFormat="1" applyFont="1" applyFill="1" applyBorder="1" applyAlignment="1">
      <alignment horizontal="left" vertical="center" wrapText="1"/>
    </xf>
    <xf numFmtId="0" fontId="5" fillId="0" borderId="11" xfId="1" applyNumberFormat="1" applyFont="1" applyFill="1" applyBorder="1" applyAlignment="1">
      <alignment horizontal="left" vertical="center" wrapText="1"/>
    </xf>
    <xf numFmtId="0" fontId="5" fillId="0" borderId="12" xfId="1" applyNumberFormat="1" applyFont="1" applyFill="1" applyBorder="1" applyAlignment="1">
      <alignment horizontal="left" vertical="center" wrapText="1"/>
    </xf>
    <xf numFmtId="0" fontId="5" fillId="0" borderId="13" xfId="1" applyNumberFormat="1" applyFont="1" applyFill="1" applyBorder="1" applyAlignment="1">
      <alignment horizontal="left" vertical="center" wrapText="1"/>
    </xf>
    <xf numFmtId="0" fontId="5" fillId="0" borderId="0" xfId="1" applyNumberFormat="1" applyFont="1" applyFill="1" applyBorder="1" applyAlignment="1">
      <alignment horizontal="left" vertical="center" wrapText="1"/>
    </xf>
    <xf numFmtId="0" fontId="5" fillId="0" borderId="14" xfId="1" applyNumberFormat="1" applyFont="1" applyFill="1" applyBorder="1" applyAlignment="1">
      <alignment horizontal="left" vertical="center" wrapText="1"/>
    </xf>
    <xf numFmtId="0" fontId="5" fillId="0" borderId="15" xfId="1" applyNumberFormat="1" applyFont="1" applyFill="1" applyBorder="1" applyAlignment="1">
      <alignment horizontal="left" vertical="center" wrapText="1"/>
    </xf>
    <xf numFmtId="0" fontId="5" fillId="0" borderId="16" xfId="1" applyNumberFormat="1" applyFont="1" applyFill="1" applyBorder="1" applyAlignment="1">
      <alignment horizontal="left" vertical="center" wrapText="1"/>
    </xf>
    <xf numFmtId="0" fontId="5" fillId="0" borderId="17" xfId="1" applyNumberFormat="1" applyFont="1" applyFill="1" applyBorder="1" applyAlignment="1">
      <alignment horizontal="left" vertical="center" wrapText="1"/>
    </xf>
    <xf numFmtId="49" fontId="4" fillId="0" borderId="9"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8" xfId="1" applyNumberFormat="1" applyFont="1" applyFill="1" applyBorder="1" applyAlignment="1">
      <alignment horizontal="center" vertical="center"/>
    </xf>
    <xf numFmtId="0" fontId="6" fillId="0" borderId="0" xfId="2" applyNumberFormat="1" applyFont="1" applyFill="1" applyBorder="1" applyAlignment="1">
      <alignment vertical="top"/>
    </xf>
    <xf numFmtId="0" fontId="4" fillId="0" borderId="18" xfId="1" applyNumberFormat="1" applyFont="1" applyFill="1" applyBorder="1" applyAlignment="1">
      <alignment horizontal="center" vertical="center"/>
    </xf>
    <xf numFmtId="0" fontId="4" fillId="0" borderId="19" xfId="1" applyNumberFormat="1" applyFont="1" applyFill="1" applyBorder="1" applyAlignment="1">
      <alignment horizontal="center" vertical="center"/>
    </xf>
    <xf numFmtId="0" fontId="4" fillId="0" borderId="20" xfId="1" applyNumberFormat="1" applyFont="1" applyFill="1" applyBorder="1" applyAlignment="1">
      <alignment horizontal="center" vertical="center"/>
    </xf>
    <xf numFmtId="0" fontId="4" fillId="0" borderId="21" xfId="1" applyNumberFormat="1" applyFont="1" applyFill="1" applyBorder="1" applyAlignment="1">
      <alignment horizontal="center" vertical="center"/>
    </xf>
    <xf numFmtId="0" fontId="4" fillId="0" borderId="22" xfId="1" applyNumberFormat="1" applyFont="1" applyFill="1" applyBorder="1" applyAlignment="1">
      <alignment horizontal="center" vertical="center"/>
    </xf>
    <xf numFmtId="0" fontId="4" fillId="0" borderId="23"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4" fillId="0" borderId="3" xfId="1" applyNumberFormat="1" applyFont="1" applyFill="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6" xfId="1" applyNumberFormat="1" applyFont="1" applyFill="1" applyBorder="1" applyAlignment="1">
      <alignment horizontal="center" vertical="center"/>
    </xf>
    <xf numFmtId="0" fontId="5" fillId="0" borderId="18" xfId="1" applyNumberFormat="1" applyFont="1" applyFill="1" applyBorder="1" applyAlignment="1">
      <alignment horizontal="left" vertical="center" wrapText="1"/>
    </xf>
    <xf numFmtId="0" fontId="5" fillId="0" borderId="19" xfId="1" applyNumberFormat="1" applyFont="1" applyFill="1" applyBorder="1" applyAlignment="1">
      <alignment horizontal="left" vertical="center" wrapText="1"/>
    </xf>
    <xf numFmtId="0" fontId="5" fillId="0" borderId="20" xfId="1" applyNumberFormat="1" applyFont="1" applyFill="1" applyBorder="1" applyAlignment="1">
      <alignment horizontal="left" vertical="center" wrapText="1"/>
    </xf>
    <xf numFmtId="177" fontId="18" fillId="5" borderId="25" xfId="0" applyNumberFormat="1" applyFont="1" applyFill="1" applyBorder="1" applyAlignment="1">
      <alignment horizontal="right" vertical="center" indent="1"/>
    </xf>
    <xf numFmtId="0" fontId="4" fillId="5" borderId="25" xfId="0" applyFont="1" applyFill="1" applyBorder="1" applyAlignment="1">
      <alignment horizontal="center" vertical="center"/>
    </xf>
    <xf numFmtId="0" fontId="7" fillId="0" borderId="3" xfId="4" applyFont="1" applyFill="1" applyBorder="1" applyAlignment="1">
      <alignment horizontal="center" vertical="center"/>
    </xf>
    <xf numFmtId="0" fontId="22" fillId="0" borderId="3" xfId="4" applyFont="1" applyFill="1" applyBorder="1" applyAlignment="1">
      <alignment horizontal="center" vertical="center"/>
    </xf>
    <xf numFmtId="0" fontId="22" fillId="0" borderId="18" xfId="4" applyFont="1" applyFill="1" applyBorder="1" applyAlignment="1">
      <alignment horizontal="center" vertical="center"/>
    </xf>
    <xf numFmtId="0" fontId="22" fillId="0" borderId="19" xfId="4" applyFont="1" applyFill="1" applyBorder="1" applyAlignment="1">
      <alignment horizontal="center" vertical="center"/>
    </xf>
    <xf numFmtId="0" fontId="22" fillId="0" borderId="20" xfId="4" applyFont="1" applyFill="1" applyBorder="1" applyAlignment="1">
      <alignment horizontal="center" vertical="center"/>
    </xf>
    <xf numFmtId="49" fontId="4" fillId="0" borderId="6" xfId="1" applyNumberFormat="1" applyFont="1" applyFill="1" applyBorder="1" applyAlignment="1">
      <alignment horizontal="center" vertical="center"/>
    </xf>
    <xf numFmtId="0" fontId="5" fillId="0" borderId="21" xfId="1" applyNumberFormat="1" applyFont="1" applyFill="1" applyBorder="1" applyAlignment="1">
      <alignment horizontal="left" vertical="center" wrapText="1"/>
    </xf>
    <xf numFmtId="0" fontId="5" fillId="0" borderId="22" xfId="1" applyNumberFormat="1" applyFont="1" applyFill="1" applyBorder="1" applyAlignment="1">
      <alignment horizontal="left" vertical="center" wrapText="1"/>
    </xf>
    <xf numFmtId="0" fontId="5" fillId="0" borderId="23" xfId="1" applyNumberFormat="1" applyFont="1" applyFill="1" applyBorder="1" applyAlignment="1">
      <alignment horizontal="left" vertical="center" wrapText="1"/>
    </xf>
    <xf numFmtId="49" fontId="4" fillId="0" borderId="24" xfId="1" applyNumberFormat="1" applyFont="1" applyFill="1" applyBorder="1" applyAlignment="1">
      <alignment horizontal="center" vertical="center"/>
    </xf>
    <xf numFmtId="0" fontId="0" fillId="0" borderId="18" xfId="0" applyNumberFormat="1" applyFill="1" applyBorder="1" applyAlignment="1">
      <alignment horizontal="center" vertical="center"/>
    </xf>
    <xf numFmtId="0" fontId="0" fillId="0" borderId="19" xfId="0" applyNumberFormat="1" applyFill="1" applyBorder="1" applyAlignment="1">
      <alignment horizontal="center"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49" fontId="4" fillId="0" borderId="5" xfId="1" applyNumberFormat="1" applyFont="1" applyFill="1" applyBorder="1" applyAlignment="1">
      <alignment horizontal="center" vertical="center"/>
    </xf>
  </cellXfs>
  <cellStyles count="5">
    <cellStyle name="標準" xfId="0" builtinId="0"/>
    <cellStyle name="標準 2" xfId="4"/>
    <cellStyle name="標準_3.出力帳票ｲﾒｰｼﾞ集_20060922" xfId="1"/>
    <cellStyle name="標準_学力リサーチ集計結果（校内・クラス別）" xfId="2"/>
    <cellStyle name="標準_学力リサーチ集計結果（校内・クラス別）_９／８用出力ｲﾒｰｼﾞ" xfId="3"/>
  </cellStyles>
  <dxfs count="492">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X436"/>
  <sheetViews>
    <sheetView showGridLines="0" tabSelected="1" view="pageBreakPreview" zoomScale="70" zoomScaleNormal="70" zoomScaleSheetLayoutView="70" workbookViewId="0"/>
  </sheetViews>
  <sheetFormatPr defaultColWidth="4.625" defaultRowHeight="13.5" x14ac:dyDescent="0.15"/>
  <cols>
    <col min="1" max="1" width="1.625" style="7" customWidth="1"/>
    <col min="2" max="2" width="8.625" style="7" customWidth="1"/>
    <col min="3" max="10" width="6" style="7" customWidth="1"/>
    <col min="11" max="20" width="10.25" style="7" customWidth="1"/>
    <col min="21" max="21" width="6.375" style="7" customWidth="1"/>
    <col min="22" max="22" width="7.25" style="7" customWidth="1"/>
    <col min="23" max="23" width="51.125" style="7" customWidth="1"/>
    <col min="24" max="16384" width="4.625" style="7"/>
  </cols>
  <sheetData>
    <row r="1" spans="1:24" s="12" customFormat="1" ht="18.75" x14ac:dyDescent="0.15">
      <c r="A1" s="35" t="s">
        <v>218</v>
      </c>
      <c r="B1" s="8"/>
      <c r="C1" s="8"/>
      <c r="D1" s="8"/>
      <c r="E1" s="8"/>
      <c r="F1" s="8"/>
      <c r="G1" s="8"/>
      <c r="H1" s="9"/>
      <c r="I1" s="9"/>
      <c r="J1" s="9"/>
      <c r="K1" s="9"/>
      <c r="L1" s="9"/>
      <c r="M1" s="9"/>
      <c r="N1" s="9"/>
      <c r="O1" s="9"/>
      <c r="P1" s="10"/>
      <c r="Q1" s="11"/>
      <c r="R1" s="10"/>
      <c r="S1" s="10"/>
      <c r="T1" s="1"/>
      <c r="U1" s="10"/>
      <c r="V1" s="10"/>
      <c r="W1" s="1" t="s">
        <v>13</v>
      </c>
      <c r="X1" s="10"/>
    </row>
    <row r="2" spans="1:24" s="12" customFormat="1" ht="21" x14ac:dyDescent="0.15">
      <c r="A2" s="2" t="s">
        <v>14</v>
      </c>
      <c r="B2" s="8"/>
      <c r="C2" s="8"/>
      <c r="D2" s="8"/>
      <c r="E2" s="8"/>
      <c r="F2" s="8"/>
      <c r="G2" s="8"/>
      <c r="H2" s="9"/>
      <c r="I2" s="9"/>
      <c r="J2" s="9"/>
      <c r="K2" s="9"/>
      <c r="L2" s="9"/>
      <c r="M2" s="9"/>
      <c r="N2" s="9"/>
      <c r="O2" s="9"/>
      <c r="P2" s="10"/>
      <c r="Q2" s="2"/>
      <c r="R2" s="10"/>
      <c r="S2" s="10"/>
      <c r="T2" s="13"/>
      <c r="U2" s="13"/>
      <c r="V2" s="13"/>
      <c r="W2" s="13"/>
      <c r="X2" s="13"/>
    </row>
    <row r="3" spans="1:24" s="16" customFormat="1" ht="18.75" x14ac:dyDescent="0.15">
      <c r="A3" s="3"/>
      <c r="B3" s="3"/>
      <c r="C3" s="3"/>
      <c r="D3" s="3"/>
      <c r="E3" s="3"/>
      <c r="F3" s="3"/>
      <c r="G3" s="3"/>
      <c r="H3" s="14"/>
      <c r="I3" s="14"/>
      <c r="J3" s="14"/>
      <c r="K3" s="14"/>
      <c r="L3" s="14"/>
      <c r="M3" s="14"/>
      <c r="N3" s="14"/>
      <c r="O3" s="14"/>
      <c r="P3" s="15"/>
      <c r="Q3" s="14"/>
      <c r="R3" s="15"/>
      <c r="S3" s="15"/>
      <c r="T3" s="15"/>
      <c r="U3" s="15"/>
      <c r="V3" s="15"/>
      <c r="W3" s="15"/>
      <c r="X3" s="15"/>
    </row>
    <row r="4" spans="1:24" s="16" customFormat="1" ht="11.25" customHeight="1" x14ac:dyDescent="0.15">
      <c r="B4" s="17"/>
      <c r="C4" s="17"/>
      <c r="D4" s="17"/>
      <c r="E4" s="17"/>
      <c r="G4" s="17"/>
      <c r="H4" s="17"/>
      <c r="I4" s="17"/>
      <c r="J4" s="17"/>
      <c r="K4" s="17"/>
      <c r="L4" s="17"/>
      <c r="M4" s="17"/>
      <c r="N4" s="17"/>
      <c r="O4" s="17"/>
      <c r="P4" s="17"/>
      <c r="Q4" s="17"/>
      <c r="R4" s="17"/>
      <c r="S4" s="17"/>
      <c r="T4" s="17"/>
      <c r="U4" s="17"/>
    </row>
    <row r="5" spans="1:24" s="19" customFormat="1" ht="18.75" x14ac:dyDescent="0.15">
      <c r="A5" s="4"/>
      <c r="B5" s="82" t="s">
        <v>19</v>
      </c>
      <c r="C5" s="82"/>
      <c r="D5" s="82"/>
      <c r="E5" s="82"/>
      <c r="F5" s="82"/>
      <c r="G5" s="82"/>
      <c r="H5" s="82"/>
      <c r="I5" s="82"/>
      <c r="J5" s="82"/>
      <c r="K5" s="82"/>
      <c r="L5" s="82"/>
      <c r="M5" s="82"/>
      <c r="N5" s="82"/>
      <c r="O5" s="82"/>
      <c r="P5" s="82"/>
      <c r="Q5" s="82"/>
      <c r="R5" s="82"/>
      <c r="S5" s="82"/>
      <c r="T5" s="82"/>
      <c r="U5" s="18"/>
    </row>
    <row r="6" spans="1:24" s="16" customFormat="1" ht="16.5" customHeight="1" x14ac:dyDescent="0.15">
      <c r="B6" s="17"/>
      <c r="C6" s="17"/>
      <c r="D6" s="17"/>
      <c r="E6" s="17"/>
      <c r="G6" s="17"/>
      <c r="H6" s="17"/>
      <c r="I6" s="17"/>
      <c r="J6" s="17"/>
      <c r="K6" s="17"/>
      <c r="L6" s="17"/>
      <c r="M6" s="17"/>
      <c r="N6" s="36" t="s">
        <v>219</v>
      </c>
      <c r="O6" s="37" t="s">
        <v>220</v>
      </c>
      <c r="P6" s="17"/>
      <c r="Q6" s="17"/>
      <c r="R6" s="17"/>
      <c r="S6" s="17"/>
      <c r="T6" s="17"/>
      <c r="U6" s="17"/>
    </row>
    <row r="7" spans="1:24" s="12" customFormat="1" ht="17.25" customHeight="1" thickBot="1" x14ac:dyDescent="0.2">
      <c r="A7" s="32"/>
      <c r="B7" s="100" t="s">
        <v>227</v>
      </c>
      <c r="C7" s="101"/>
      <c r="D7" s="101"/>
      <c r="E7" s="101"/>
      <c r="F7" s="101"/>
      <c r="G7" s="102"/>
      <c r="H7" s="98" t="s">
        <v>224</v>
      </c>
      <c r="I7" s="98"/>
      <c r="J7" s="99"/>
      <c r="K7" s="31"/>
      <c r="L7" s="31"/>
      <c r="M7" s="31"/>
      <c r="N7" s="36" t="s">
        <v>221</v>
      </c>
      <c r="O7" s="38" t="s">
        <v>222</v>
      </c>
      <c r="P7" s="31"/>
      <c r="Q7" s="31"/>
      <c r="R7" s="31"/>
      <c r="S7" s="31"/>
      <c r="T7" s="31"/>
      <c r="U7" s="31"/>
    </row>
    <row r="8" spans="1:24" s="12" customFormat="1" ht="17.25" customHeight="1" thickBot="1" x14ac:dyDescent="0.2">
      <c r="A8" s="33"/>
      <c r="B8" s="97"/>
      <c r="C8" s="97"/>
      <c r="D8" s="97"/>
      <c r="E8" s="97"/>
      <c r="F8" s="97"/>
      <c r="G8" s="97"/>
      <c r="H8" s="96"/>
      <c r="I8" s="96"/>
      <c r="J8" s="96"/>
      <c r="K8" s="31"/>
      <c r="L8" s="31"/>
      <c r="M8" s="31"/>
      <c r="N8" s="36"/>
      <c r="O8" s="39" t="s">
        <v>223</v>
      </c>
      <c r="P8" s="31"/>
      <c r="Q8" s="31"/>
      <c r="R8" s="31"/>
      <c r="S8" s="31"/>
      <c r="T8" s="31"/>
      <c r="U8" s="31"/>
    </row>
    <row r="9" spans="1:24" s="12" customFormat="1" ht="18.75" customHeight="1" x14ac:dyDescent="0.15">
      <c r="A9" s="20"/>
      <c r="B9" s="29" t="s">
        <v>12</v>
      </c>
      <c r="C9" s="26"/>
      <c r="D9" s="26"/>
      <c r="E9" s="28"/>
      <c r="F9" s="28"/>
      <c r="G9" s="28"/>
      <c r="H9" s="20"/>
      <c r="I9" s="20"/>
      <c r="J9" s="20"/>
      <c r="T9" s="34" t="s">
        <v>18</v>
      </c>
    </row>
    <row r="10" spans="1:24" s="25" customFormat="1" ht="12" customHeight="1" x14ac:dyDescent="0.15">
      <c r="A10" s="21"/>
      <c r="B10" s="27" t="s">
        <v>16</v>
      </c>
      <c r="C10" s="21"/>
      <c r="D10" s="21"/>
      <c r="E10" s="21"/>
      <c r="F10" s="21"/>
      <c r="G10" s="21"/>
      <c r="H10" s="22"/>
      <c r="I10" s="21"/>
      <c r="J10" s="21"/>
      <c r="K10" s="21"/>
      <c r="L10" s="21"/>
      <c r="M10" s="21"/>
      <c r="N10" s="21"/>
      <c r="O10" s="21"/>
      <c r="P10" s="21"/>
      <c r="Q10" s="21"/>
      <c r="R10" s="21"/>
      <c r="S10" s="23"/>
      <c r="T10" s="34" t="s">
        <v>17</v>
      </c>
      <c r="U10" s="24"/>
    </row>
    <row r="11" spans="1:24" ht="15.75" customHeight="1" x14ac:dyDescent="0.15">
      <c r="B11" s="90" t="s">
        <v>9</v>
      </c>
      <c r="C11" s="83" t="s">
        <v>7</v>
      </c>
      <c r="D11" s="84"/>
      <c r="E11" s="84"/>
      <c r="F11" s="84"/>
      <c r="G11" s="84"/>
      <c r="H11" s="84"/>
      <c r="I11" s="84"/>
      <c r="J11" s="85"/>
      <c r="K11" s="83" t="s">
        <v>8</v>
      </c>
      <c r="L11" s="84"/>
      <c r="M11" s="84"/>
      <c r="N11" s="84"/>
      <c r="O11" s="84"/>
      <c r="P11" s="84"/>
      <c r="Q11" s="84"/>
      <c r="R11" s="84"/>
      <c r="S11" s="85"/>
      <c r="T11" s="90" t="s">
        <v>15</v>
      </c>
      <c r="U11" s="108" t="s">
        <v>225</v>
      </c>
      <c r="V11" s="109"/>
      <c r="W11" s="51"/>
    </row>
    <row r="12" spans="1:24" ht="15.75" customHeight="1" thickBot="1" x14ac:dyDescent="0.2">
      <c r="B12" s="92"/>
      <c r="C12" s="86"/>
      <c r="D12" s="87"/>
      <c r="E12" s="87"/>
      <c r="F12" s="87"/>
      <c r="G12" s="87"/>
      <c r="H12" s="87"/>
      <c r="I12" s="87"/>
      <c r="J12" s="88"/>
      <c r="K12" s="6" t="s">
        <v>10</v>
      </c>
      <c r="L12" s="6" t="s">
        <v>0</v>
      </c>
      <c r="M12" s="6" t="s">
        <v>1</v>
      </c>
      <c r="N12" s="6" t="s">
        <v>2</v>
      </c>
      <c r="O12" s="6" t="s">
        <v>3</v>
      </c>
      <c r="P12" s="6" t="s">
        <v>4</v>
      </c>
      <c r="Q12" s="6" t="s">
        <v>5</v>
      </c>
      <c r="R12" s="5" t="s">
        <v>6</v>
      </c>
      <c r="S12" s="6" t="s">
        <v>11</v>
      </c>
      <c r="T12" s="91"/>
      <c r="U12" s="52"/>
      <c r="V12" s="110" t="s">
        <v>226</v>
      </c>
      <c r="W12" s="111"/>
    </row>
    <row r="13" spans="1:24" ht="15" customHeight="1" x14ac:dyDescent="0.15">
      <c r="B13" s="89" t="s">
        <v>20</v>
      </c>
      <c r="C13" s="93" t="s">
        <v>21</v>
      </c>
      <c r="D13" s="94"/>
      <c r="E13" s="94"/>
      <c r="F13" s="94"/>
      <c r="G13" s="94"/>
      <c r="H13" s="94"/>
      <c r="I13" s="94"/>
      <c r="J13" s="95"/>
      <c r="K13" s="40"/>
      <c r="L13" s="41"/>
      <c r="M13" s="41"/>
      <c r="N13" s="41"/>
      <c r="O13" s="41"/>
      <c r="P13" s="41"/>
      <c r="Q13" s="41"/>
      <c r="R13" s="41"/>
      <c r="S13" s="41"/>
      <c r="T13" s="42"/>
      <c r="U13" s="53"/>
      <c r="V13" s="54"/>
      <c r="W13" s="55">
        <f t="shared" ref="W13:W77" si="0">V13</f>
        <v>0</v>
      </c>
    </row>
    <row r="14" spans="1:24" ht="15" customHeight="1" thickBot="1" x14ac:dyDescent="0.2">
      <c r="B14" s="80"/>
      <c r="C14" s="73"/>
      <c r="D14" s="74"/>
      <c r="E14" s="74"/>
      <c r="F14" s="74"/>
      <c r="G14" s="74"/>
      <c r="H14" s="74"/>
      <c r="I14" s="74"/>
      <c r="J14" s="75"/>
      <c r="K14" s="43"/>
      <c r="L14" s="44"/>
      <c r="M14" s="44"/>
      <c r="N14" s="44"/>
      <c r="O14" s="44"/>
      <c r="P14" s="44"/>
      <c r="Q14" s="44"/>
      <c r="R14" s="44"/>
      <c r="S14" s="44"/>
      <c r="T14" s="45"/>
      <c r="U14" s="56"/>
      <c r="V14" s="57"/>
      <c r="W14" s="58">
        <f t="shared" si="0"/>
        <v>0</v>
      </c>
    </row>
    <row r="15" spans="1:24" s="30" customFormat="1" ht="15" customHeight="1" x14ac:dyDescent="0.15">
      <c r="B15" s="80"/>
      <c r="C15" s="73"/>
      <c r="D15" s="74"/>
      <c r="E15" s="74"/>
      <c r="F15" s="74"/>
      <c r="G15" s="74"/>
      <c r="H15" s="74"/>
      <c r="I15" s="74"/>
      <c r="J15" s="75"/>
      <c r="K15" s="46">
        <v>10.4</v>
      </c>
      <c r="L15" s="46">
        <v>9.8000000000000007</v>
      </c>
      <c r="M15" s="46">
        <v>27</v>
      </c>
      <c r="N15" s="46">
        <v>28.8</v>
      </c>
      <c r="O15" s="46">
        <v>17.8</v>
      </c>
      <c r="P15" s="46">
        <v>6.1</v>
      </c>
      <c r="Q15" s="46"/>
      <c r="R15" s="46"/>
      <c r="S15" s="46"/>
      <c r="T15" s="47">
        <v>0</v>
      </c>
      <c r="U15" s="59"/>
      <c r="V15" s="57"/>
      <c r="W15" s="58">
        <f t="shared" si="0"/>
        <v>0</v>
      </c>
    </row>
    <row r="16" spans="1:24" ht="15" customHeight="1" thickBot="1" x14ac:dyDescent="0.2">
      <c r="B16" s="81"/>
      <c r="C16" s="76"/>
      <c r="D16" s="77"/>
      <c r="E16" s="77"/>
      <c r="F16" s="77"/>
      <c r="G16" s="77"/>
      <c r="H16" s="77"/>
      <c r="I16" s="77"/>
      <c r="J16" s="78"/>
      <c r="K16" s="48">
        <v>11.3</v>
      </c>
      <c r="L16" s="48">
        <v>8.6</v>
      </c>
      <c r="M16" s="48">
        <v>21.6</v>
      </c>
      <c r="N16" s="48">
        <v>34.799999999999997</v>
      </c>
      <c r="O16" s="48">
        <v>20.2</v>
      </c>
      <c r="P16" s="48">
        <v>3.4</v>
      </c>
      <c r="Q16" s="48"/>
      <c r="R16" s="48"/>
      <c r="S16" s="48"/>
      <c r="T16" s="49">
        <v>0.1</v>
      </c>
      <c r="U16" s="60"/>
      <c r="V16" s="61"/>
      <c r="W16" s="62">
        <f t="shared" si="0"/>
        <v>0</v>
      </c>
    </row>
    <row r="17" spans="2:23" ht="15" customHeight="1" x14ac:dyDescent="0.15">
      <c r="B17" s="79" t="s">
        <v>22</v>
      </c>
      <c r="C17" s="70" t="s">
        <v>23</v>
      </c>
      <c r="D17" s="71"/>
      <c r="E17" s="71"/>
      <c r="F17" s="71"/>
      <c r="G17" s="71"/>
      <c r="H17" s="71"/>
      <c r="I17" s="71"/>
      <c r="J17" s="72"/>
      <c r="K17" s="40"/>
      <c r="L17" s="41"/>
      <c r="M17" s="41"/>
      <c r="N17" s="41"/>
      <c r="O17" s="41"/>
      <c r="P17" s="41"/>
      <c r="Q17" s="41"/>
      <c r="R17" s="41"/>
      <c r="S17" s="41"/>
      <c r="T17" s="42"/>
      <c r="U17" s="53"/>
      <c r="V17" s="63"/>
      <c r="W17" s="55">
        <f t="shared" si="0"/>
        <v>0</v>
      </c>
    </row>
    <row r="18" spans="2:23" ht="15" customHeight="1" thickBot="1" x14ac:dyDescent="0.2">
      <c r="B18" s="80"/>
      <c r="C18" s="73"/>
      <c r="D18" s="74"/>
      <c r="E18" s="74"/>
      <c r="F18" s="74"/>
      <c r="G18" s="74"/>
      <c r="H18" s="74"/>
      <c r="I18" s="74"/>
      <c r="J18" s="75"/>
      <c r="K18" s="43"/>
      <c r="L18" s="44"/>
      <c r="M18" s="44"/>
      <c r="N18" s="44"/>
      <c r="O18" s="44"/>
      <c r="P18" s="44"/>
      <c r="Q18" s="44"/>
      <c r="R18" s="44"/>
      <c r="S18" s="44"/>
      <c r="T18" s="45"/>
      <c r="U18" s="56"/>
      <c r="V18" s="57"/>
      <c r="W18" s="58">
        <f t="shared" si="0"/>
        <v>0</v>
      </c>
    </row>
    <row r="19" spans="2:23" s="30" customFormat="1" ht="15" customHeight="1" x14ac:dyDescent="0.15">
      <c r="B19" s="80"/>
      <c r="C19" s="73"/>
      <c r="D19" s="74"/>
      <c r="E19" s="74"/>
      <c r="F19" s="74"/>
      <c r="G19" s="74"/>
      <c r="H19" s="74"/>
      <c r="I19" s="74"/>
      <c r="J19" s="75"/>
      <c r="K19" s="46">
        <v>7.4</v>
      </c>
      <c r="L19" s="46">
        <v>12.9</v>
      </c>
      <c r="M19" s="46">
        <v>6.7</v>
      </c>
      <c r="N19" s="46">
        <v>19.600000000000001</v>
      </c>
      <c r="O19" s="46">
        <v>16</v>
      </c>
      <c r="P19" s="46">
        <v>14.1</v>
      </c>
      <c r="Q19" s="46">
        <v>8</v>
      </c>
      <c r="R19" s="46">
        <v>5.5</v>
      </c>
      <c r="S19" s="46">
        <v>9.8000000000000007</v>
      </c>
      <c r="T19" s="46">
        <v>0</v>
      </c>
      <c r="U19" s="59"/>
      <c r="V19" s="57"/>
      <c r="W19" s="58">
        <f t="shared" si="0"/>
        <v>0</v>
      </c>
    </row>
    <row r="20" spans="2:23" ht="15" customHeight="1" thickBot="1" x14ac:dyDescent="0.2">
      <c r="B20" s="81"/>
      <c r="C20" s="76"/>
      <c r="D20" s="77"/>
      <c r="E20" s="77"/>
      <c r="F20" s="77"/>
      <c r="G20" s="77"/>
      <c r="H20" s="77"/>
      <c r="I20" s="77"/>
      <c r="J20" s="78"/>
      <c r="K20" s="48">
        <v>7.9</v>
      </c>
      <c r="L20" s="48">
        <v>10.8</v>
      </c>
      <c r="M20" s="48">
        <v>4.5999999999999996</v>
      </c>
      <c r="N20" s="48">
        <v>17.399999999999999</v>
      </c>
      <c r="O20" s="48">
        <v>18</v>
      </c>
      <c r="P20" s="48">
        <v>15.9</v>
      </c>
      <c r="Q20" s="48">
        <v>12.3</v>
      </c>
      <c r="R20" s="48">
        <v>7.1</v>
      </c>
      <c r="S20" s="48">
        <v>5.9</v>
      </c>
      <c r="T20" s="48">
        <v>0.1</v>
      </c>
      <c r="U20" s="60"/>
      <c r="V20" s="61"/>
      <c r="W20" s="62">
        <f t="shared" si="0"/>
        <v>0</v>
      </c>
    </row>
    <row r="21" spans="2:23" ht="15" customHeight="1" x14ac:dyDescent="0.15">
      <c r="B21" s="79" t="s">
        <v>24</v>
      </c>
      <c r="C21" s="70" t="s">
        <v>25</v>
      </c>
      <c r="D21" s="71"/>
      <c r="E21" s="71"/>
      <c r="F21" s="71"/>
      <c r="G21" s="71"/>
      <c r="H21" s="71"/>
      <c r="I21" s="71"/>
      <c r="J21" s="72"/>
      <c r="K21" s="40"/>
      <c r="L21" s="41"/>
      <c r="M21" s="41"/>
      <c r="N21" s="41"/>
      <c r="O21" s="41"/>
      <c r="P21" s="41"/>
      <c r="Q21" s="41"/>
      <c r="R21" s="41"/>
      <c r="S21" s="41"/>
      <c r="T21" s="42"/>
      <c r="U21" s="53"/>
      <c r="V21" s="63"/>
      <c r="W21" s="55">
        <f t="shared" si="0"/>
        <v>0</v>
      </c>
    </row>
    <row r="22" spans="2:23" ht="15" customHeight="1" thickBot="1" x14ac:dyDescent="0.2">
      <c r="B22" s="80"/>
      <c r="C22" s="73"/>
      <c r="D22" s="74"/>
      <c r="E22" s="74"/>
      <c r="F22" s="74"/>
      <c r="G22" s="74"/>
      <c r="H22" s="74"/>
      <c r="I22" s="74"/>
      <c r="J22" s="75"/>
      <c r="K22" s="43"/>
      <c r="L22" s="44"/>
      <c r="M22" s="44"/>
      <c r="N22" s="44"/>
      <c r="O22" s="44"/>
      <c r="P22" s="44"/>
      <c r="Q22" s="44"/>
      <c r="R22" s="44"/>
      <c r="S22" s="44"/>
      <c r="T22" s="45"/>
      <c r="U22" s="56"/>
      <c r="V22" s="57"/>
      <c r="W22" s="58">
        <f t="shared" si="0"/>
        <v>0</v>
      </c>
    </row>
    <row r="23" spans="2:23" s="30" customFormat="1" ht="15" customHeight="1" x14ac:dyDescent="0.15">
      <c r="B23" s="80"/>
      <c r="C23" s="73"/>
      <c r="D23" s="74"/>
      <c r="E23" s="74"/>
      <c r="F23" s="74"/>
      <c r="G23" s="74"/>
      <c r="H23" s="74"/>
      <c r="I23" s="74"/>
      <c r="J23" s="75"/>
      <c r="K23" s="46">
        <v>8.6</v>
      </c>
      <c r="L23" s="46">
        <v>11.7</v>
      </c>
      <c r="M23" s="46">
        <v>6.1</v>
      </c>
      <c r="N23" s="46">
        <v>20.2</v>
      </c>
      <c r="O23" s="46">
        <v>19</v>
      </c>
      <c r="P23" s="46">
        <v>11</v>
      </c>
      <c r="Q23" s="46">
        <v>8</v>
      </c>
      <c r="R23" s="46">
        <v>5.5</v>
      </c>
      <c r="S23" s="46">
        <v>9.8000000000000007</v>
      </c>
      <c r="T23" s="46">
        <v>0</v>
      </c>
      <c r="U23" s="59"/>
      <c r="V23" s="57"/>
      <c r="W23" s="58">
        <f t="shared" si="0"/>
        <v>0</v>
      </c>
    </row>
    <row r="24" spans="2:23" ht="15" customHeight="1" thickBot="1" x14ac:dyDescent="0.2">
      <c r="B24" s="81"/>
      <c r="C24" s="76"/>
      <c r="D24" s="77"/>
      <c r="E24" s="77"/>
      <c r="F24" s="77"/>
      <c r="G24" s="77"/>
      <c r="H24" s="77"/>
      <c r="I24" s="77"/>
      <c r="J24" s="78"/>
      <c r="K24" s="48">
        <v>7.8</v>
      </c>
      <c r="L24" s="48">
        <v>10.8</v>
      </c>
      <c r="M24" s="48">
        <v>4.3</v>
      </c>
      <c r="N24" s="48">
        <v>17.600000000000001</v>
      </c>
      <c r="O24" s="48">
        <v>18.100000000000001</v>
      </c>
      <c r="P24" s="48">
        <v>15.6</v>
      </c>
      <c r="Q24" s="48">
        <v>12</v>
      </c>
      <c r="R24" s="48">
        <v>7</v>
      </c>
      <c r="S24" s="48">
        <v>6</v>
      </c>
      <c r="T24" s="48">
        <v>0.7</v>
      </c>
      <c r="U24" s="60"/>
      <c r="V24" s="61"/>
      <c r="W24" s="62">
        <f t="shared" si="0"/>
        <v>0</v>
      </c>
    </row>
    <row r="25" spans="2:23" ht="15" customHeight="1" x14ac:dyDescent="0.15">
      <c r="B25" s="79" t="s">
        <v>26</v>
      </c>
      <c r="C25" s="70" t="s">
        <v>27</v>
      </c>
      <c r="D25" s="71"/>
      <c r="E25" s="71"/>
      <c r="F25" s="71"/>
      <c r="G25" s="71"/>
      <c r="H25" s="71"/>
      <c r="I25" s="71"/>
      <c r="J25" s="72"/>
      <c r="K25" s="40"/>
      <c r="L25" s="41"/>
      <c r="M25" s="41"/>
      <c r="N25" s="41"/>
      <c r="O25" s="41"/>
      <c r="P25" s="41"/>
      <c r="Q25" s="41"/>
      <c r="R25" s="41"/>
      <c r="S25" s="41"/>
      <c r="T25" s="42"/>
      <c r="U25" s="53"/>
      <c r="V25" s="63"/>
      <c r="W25" s="55">
        <f t="shared" si="0"/>
        <v>0</v>
      </c>
    </row>
    <row r="26" spans="2:23" ht="15" customHeight="1" thickBot="1" x14ac:dyDescent="0.2">
      <c r="B26" s="80"/>
      <c r="C26" s="73"/>
      <c r="D26" s="74"/>
      <c r="E26" s="74"/>
      <c r="F26" s="74"/>
      <c r="G26" s="74"/>
      <c r="H26" s="74"/>
      <c r="I26" s="74"/>
      <c r="J26" s="75"/>
      <c r="K26" s="43"/>
      <c r="L26" s="44"/>
      <c r="M26" s="44"/>
      <c r="N26" s="44"/>
      <c r="O26" s="44"/>
      <c r="P26" s="44"/>
      <c r="Q26" s="44"/>
      <c r="R26" s="44"/>
      <c r="S26" s="44"/>
      <c r="T26" s="45"/>
      <c r="U26" s="56"/>
      <c r="V26" s="57"/>
      <c r="W26" s="58">
        <f t="shared" si="0"/>
        <v>0</v>
      </c>
    </row>
    <row r="27" spans="2:23" s="30" customFormat="1" ht="15" customHeight="1" x14ac:dyDescent="0.15">
      <c r="B27" s="80"/>
      <c r="C27" s="73"/>
      <c r="D27" s="74"/>
      <c r="E27" s="74"/>
      <c r="F27" s="74"/>
      <c r="G27" s="74"/>
      <c r="H27" s="74"/>
      <c r="I27" s="74"/>
      <c r="J27" s="75"/>
      <c r="K27" s="46">
        <v>0.6</v>
      </c>
      <c r="L27" s="46">
        <v>28.2</v>
      </c>
      <c r="M27" s="46">
        <v>19.600000000000001</v>
      </c>
      <c r="N27" s="46">
        <v>13.5</v>
      </c>
      <c r="O27" s="46">
        <v>16</v>
      </c>
      <c r="P27" s="46">
        <v>3.7</v>
      </c>
      <c r="Q27" s="46">
        <v>6.7</v>
      </c>
      <c r="R27" s="46">
        <v>6.1</v>
      </c>
      <c r="S27" s="46">
        <v>5.5</v>
      </c>
      <c r="T27" s="46">
        <v>0</v>
      </c>
      <c r="U27" s="59"/>
      <c r="V27" s="57"/>
      <c r="W27" s="58">
        <f t="shared" si="0"/>
        <v>0</v>
      </c>
    </row>
    <row r="28" spans="2:23" ht="15" customHeight="1" thickBot="1" x14ac:dyDescent="0.2">
      <c r="B28" s="81"/>
      <c r="C28" s="76"/>
      <c r="D28" s="77"/>
      <c r="E28" s="77"/>
      <c r="F28" s="77"/>
      <c r="G28" s="77"/>
      <c r="H28" s="77"/>
      <c r="I28" s="77"/>
      <c r="J28" s="78"/>
      <c r="K28" s="48">
        <v>2.4</v>
      </c>
      <c r="L28" s="48">
        <v>22</v>
      </c>
      <c r="M28" s="48">
        <v>17.3</v>
      </c>
      <c r="N28" s="48">
        <v>18.100000000000001</v>
      </c>
      <c r="O28" s="48">
        <v>15.6</v>
      </c>
      <c r="P28" s="48">
        <v>11.6</v>
      </c>
      <c r="Q28" s="48">
        <v>6.9</v>
      </c>
      <c r="R28" s="48">
        <v>3.4</v>
      </c>
      <c r="S28" s="48">
        <v>2.6</v>
      </c>
      <c r="T28" s="48">
        <v>0.1</v>
      </c>
      <c r="U28" s="60"/>
      <c r="V28" s="61"/>
      <c r="W28" s="62">
        <f t="shared" si="0"/>
        <v>0</v>
      </c>
    </row>
    <row r="29" spans="2:23" ht="15" customHeight="1" x14ac:dyDescent="0.15">
      <c r="B29" s="79" t="s">
        <v>28</v>
      </c>
      <c r="C29" s="70" t="s">
        <v>29</v>
      </c>
      <c r="D29" s="71"/>
      <c r="E29" s="71"/>
      <c r="F29" s="71"/>
      <c r="G29" s="71"/>
      <c r="H29" s="71"/>
      <c r="I29" s="71"/>
      <c r="J29" s="72"/>
      <c r="K29" s="40"/>
      <c r="L29" s="41"/>
      <c r="M29" s="41"/>
      <c r="N29" s="41"/>
      <c r="O29" s="41"/>
      <c r="P29" s="41"/>
      <c r="Q29" s="41"/>
      <c r="R29" s="41"/>
      <c r="S29" s="41"/>
      <c r="T29" s="42"/>
      <c r="U29" s="53"/>
      <c r="V29" s="63"/>
      <c r="W29" s="55">
        <f t="shared" si="0"/>
        <v>0</v>
      </c>
    </row>
    <row r="30" spans="2:23" ht="15" customHeight="1" thickBot="1" x14ac:dyDescent="0.2">
      <c r="B30" s="80"/>
      <c r="C30" s="73"/>
      <c r="D30" s="74"/>
      <c r="E30" s="74"/>
      <c r="F30" s="74"/>
      <c r="G30" s="74"/>
      <c r="H30" s="74"/>
      <c r="I30" s="74"/>
      <c r="J30" s="75"/>
      <c r="K30" s="43"/>
      <c r="L30" s="44"/>
      <c r="M30" s="44"/>
      <c r="N30" s="44"/>
      <c r="O30" s="44"/>
      <c r="P30" s="44"/>
      <c r="Q30" s="44"/>
      <c r="R30" s="44"/>
      <c r="S30" s="44"/>
      <c r="T30" s="45"/>
      <c r="U30" s="56"/>
      <c r="V30" s="57"/>
      <c r="W30" s="58">
        <f t="shared" si="0"/>
        <v>0</v>
      </c>
    </row>
    <row r="31" spans="2:23" s="30" customFormat="1" ht="15" customHeight="1" x14ac:dyDescent="0.15">
      <c r="B31" s="80"/>
      <c r="C31" s="73"/>
      <c r="D31" s="74"/>
      <c r="E31" s="74"/>
      <c r="F31" s="74"/>
      <c r="G31" s="74"/>
      <c r="H31" s="74"/>
      <c r="I31" s="74"/>
      <c r="J31" s="75"/>
      <c r="K31" s="46">
        <v>26.4</v>
      </c>
      <c r="L31" s="46">
        <v>20.2</v>
      </c>
      <c r="M31" s="46">
        <v>12.3</v>
      </c>
      <c r="N31" s="46">
        <v>15.3</v>
      </c>
      <c r="O31" s="46">
        <v>7.4</v>
      </c>
      <c r="P31" s="46">
        <v>6.1</v>
      </c>
      <c r="Q31" s="46">
        <v>3.1</v>
      </c>
      <c r="R31" s="46">
        <v>9.1999999999999993</v>
      </c>
      <c r="S31" s="46">
        <v>0</v>
      </c>
      <c r="T31" s="46">
        <v>0</v>
      </c>
      <c r="U31" s="59"/>
      <c r="V31" s="57"/>
      <c r="W31" s="58">
        <f t="shared" si="0"/>
        <v>0</v>
      </c>
    </row>
    <row r="32" spans="2:23" ht="15" customHeight="1" thickBot="1" x14ac:dyDescent="0.2">
      <c r="B32" s="81"/>
      <c r="C32" s="76"/>
      <c r="D32" s="77"/>
      <c r="E32" s="77"/>
      <c r="F32" s="77"/>
      <c r="G32" s="77"/>
      <c r="H32" s="77"/>
      <c r="I32" s="77"/>
      <c r="J32" s="78"/>
      <c r="K32" s="48">
        <v>21.4</v>
      </c>
      <c r="L32" s="48">
        <v>16.899999999999999</v>
      </c>
      <c r="M32" s="48">
        <v>17.600000000000001</v>
      </c>
      <c r="N32" s="48">
        <v>16.2</v>
      </c>
      <c r="O32" s="48">
        <v>12.8</v>
      </c>
      <c r="P32" s="48">
        <v>7.6</v>
      </c>
      <c r="Q32" s="48">
        <v>3.8</v>
      </c>
      <c r="R32" s="48">
        <v>3.3</v>
      </c>
      <c r="S32" s="48">
        <v>0.3</v>
      </c>
      <c r="T32" s="48">
        <v>0.1</v>
      </c>
      <c r="U32" s="60"/>
      <c r="V32" s="61"/>
      <c r="W32" s="62">
        <f t="shared" si="0"/>
        <v>0</v>
      </c>
    </row>
    <row r="33" spans="2:23" ht="15" customHeight="1" x14ac:dyDescent="0.15">
      <c r="B33" s="79" t="s">
        <v>30</v>
      </c>
      <c r="C33" s="70" t="s">
        <v>31</v>
      </c>
      <c r="D33" s="71"/>
      <c r="E33" s="71"/>
      <c r="F33" s="71"/>
      <c r="G33" s="71"/>
      <c r="H33" s="71"/>
      <c r="I33" s="71"/>
      <c r="J33" s="72"/>
      <c r="K33" s="40"/>
      <c r="L33" s="41"/>
      <c r="M33" s="41"/>
      <c r="N33" s="41"/>
      <c r="O33" s="41"/>
      <c r="P33" s="41"/>
      <c r="Q33" s="41"/>
      <c r="R33" s="41"/>
      <c r="S33" s="41"/>
      <c r="T33" s="42"/>
      <c r="U33" s="53"/>
      <c r="V33" s="63"/>
      <c r="W33" s="55">
        <f t="shared" si="0"/>
        <v>0</v>
      </c>
    </row>
    <row r="34" spans="2:23" ht="15" customHeight="1" thickBot="1" x14ac:dyDescent="0.2">
      <c r="B34" s="80"/>
      <c r="C34" s="73"/>
      <c r="D34" s="74"/>
      <c r="E34" s="74"/>
      <c r="F34" s="74"/>
      <c r="G34" s="74"/>
      <c r="H34" s="74"/>
      <c r="I34" s="74"/>
      <c r="J34" s="75"/>
      <c r="K34" s="43"/>
      <c r="L34" s="44"/>
      <c r="M34" s="44"/>
      <c r="N34" s="44"/>
      <c r="O34" s="44"/>
      <c r="P34" s="44"/>
      <c r="Q34" s="44"/>
      <c r="R34" s="44"/>
      <c r="S34" s="44"/>
      <c r="T34" s="45"/>
      <c r="U34" s="56"/>
      <c r="V34" s="57"/>
      <c r="W34" s="58">
        <f t="shared" si="0"/>
        <v>0</v>
      </c>
    </row>
    <row r="35" spans="2:23" s="30" customFormat="1" ht="15" customHeight="1" x14ac:dyDescent="0.15">
      <c r="B35" s="80"/>
      <c r="C35" s="73"/>
      <c r="D35" s="74"/>
      <c r="E35" s="74"/>
      <c r="F35" s="74"/>
      <c r="G35" s="74"/>
      <c r="H35" s="74"/>
      <c r="I35" s="74"/>
      <c r="J35" s="75"/>
      <c r="K35" s="46">
        <v>25.8</v>
      </c>
      <c r="L35" s="46">
        <v>20.9</v>
      </c>
      <c r="M35" s="46">
        <v>12.9</v>
      </c>
      <c r="N35" s="46">
        <v>14.7</v>
      </c>
      <c r="O35" s="46">
        <v>7.4</v>
      </c>
      <c r="P35" s="46">
        <v>6.1</v>
      </c>
      <c r="Q35" s="46">
        <v>3.1</v>
      </c>
      <c r="R35" s="46">
        <v>9.1999999999999993</v>
      </c>
      <c r="S35" s="46">
        <v>0</v>
      </c>
      <c r="T35" s="46">
        <v>0</v>
      </c>
      <c r="U35" s="59"/>
      <c r="V35" s="57"/>
      <c r="W35" s="58">
        <f t="shared" si="0"/>
        <v>0</v>
      </c>
    </row>
    <row r="36" spans="2:23" ht="15" customHeight="1" thickBot="1" x14ac:dyDescent="0.2">
      <c r="B36" s="81"/>
      <c r="C36" s="76"/>
      <c r="D36" s="77"/>
      <c r="E36" s="77"/>
      <c r="F36" s="77"/>
      <c r="G36" s="77"/>
      <c r="H36" s="77"/>
      <c r="I36" s="77"/>
      <c r="J36" s="78"/>
      <c r="K36" s="48">
        <v>20.8</v>
      </c>
      <c r="L36" s="48">
        <v>17.3</v>
      </c>
      <c r="M36" s="48">
        <v>17.3</v>
      </c>
      <c r="N36" s="48">
        <v>16.3</v>
      </c>
      <c r="O36" s="48">
        <v>12.4</v>
      </c>
      <c r="P36" s="48">
        <v>7.5</v>
      </c>
      <c r="Q36" s="48">
        <v>4</v>
      </c>
      <c r="R36" s="48">
        <v>3.1</v>
      </c>
      <c r="S36" s="48">
        <v>0.7</v>
      </c>
      <c r="T36" s="48">
        <v>0.6</v>
      </c>
      <c r="U36" s="60"/>
      <c r="V36" s="61"/>
      <c r="W36" s="62">
        <f t="shared" si="0"/>
        <v>0</v>
      </c>
    </row>
    <row r="37" spans="2:23" ht="15" customHeight="1" x14ac:dyDescent="0.15">
      <c r="B37" s="79" t="s">
        <v>32</v>
      </c>
      <c r="C37" s="70" t="s">
        <v>33</v>
      </c>
      <c r="D37" s="71"/>
      <c r="E37" s="71"/>
      <c r="F37" s="71"/>
      <c r="G37" s="71"/>
      <c r="H37" s="71"/>
      <c r="I37" s="71"/>
      <c r="J37" s="72"/>
      <c r="K37" s="40"/>
      <c r="L37" s="41"/>
      <c r="M37" s="41"/>
      <c r="N37" s="41"/>
      <c r="O37" s="41"/>
      <c r="P37" s="41"/>
      <c r="Q37" s="41"/>
      <c r="R37" s="41"/>
      <c r="S37" s="41"/>
      <c r="T37" s="42"/>
      <c r="U37" s="53"/>
      <c r="V37" s="63"/>
      <c r="W37" s="55">
        <f t="shared" si="0"/>
        <v>0</v>
      </c>
    </row>
    <row r="38" spans="2:23" ht="15" customHeight="1" thickBot="1" x14ac:dyDescent="0.2">
      <c r="B38" s="80"/>
      <c r="C38" s="73"/>
      <c r="D38" s="74"/>
      <c r="E38" s="74"/>
      <c r="F38" s="74"/>
      <c r="G38" s="74"/>
      <c r="H38" s="74"/>
      <c r="I38" s="74"/>
      <c r="J38" s="75"/>
      <c r="K38" s="43"/>
      <c r="L38" s="44"/>
      <c r="M38" s="44"/>
      <c r="N38" s="44"/>
      <c r="O38" s="44"/>
      <c r="P38" s="44"/>
      <c r="Q38" s="44"/>
      <c r="R38" s="44"/>
      <c r="S38" s="44"/>
      <c r="T38" s="45"/>
      <c r="U38" s="56"/>
      <c r="V38" s="57"/>
      <c r="W38" s="58">
        <f t="shared" si="0"/>
        <v>0</v>
      </c>
    </row>
    <row r="39" spans="2:23" s="30" customFormat="1" ht="15" customHeight="1" x14ac:dyDescent="0.15">
      <c r="B39" s="80"/>
      <c r="C39" s="73"/>
      <c r="D39" s="74"/>
      <c r="E39" s="74"/>
      <c r="F39" s="74"/>
      <c r="G39" s="74"/>
      <c r="H39" s="74"/>
      <c r="I39" s="74"/>
      <c r="J39" s="75"/>
      <c r="K39" s="46">
        <v>5.5</v>
      </c>
      <c r="L39" s="46">
        <v>39.299999999999997</v>
      </c>
      <c r="M39" s="46">
        <v>52.8</v>
      </c>
      <c r="N39" s="46">
        <v>0</v>
      </c>
      <c r="O39" s="46">
        <v>0</v>
      </c>
      <c r="P39" s="46">
        <v>1.8</v>
      </c>
      <c r="Q39" s="46"/>
      <c r="R39" s="46"/>
      <c r="S39" s="46"/>
      <c r="T39" s="46">
        <v>0.6</v>
      </c>
      <c r="U39" s="59"/>
      <c r="V39" s="57"/>
      <c r="W39" s="58">
        <f t="shared" si="0"/>
        <v>0</v>
      </c>
    </row>
    <row r="40" spans="2:23" ht="15" customHeight="1" thickBot="1" x14ac:dyDescent="0.2">
      <c r="B40" s="81"/>
      <c r="C40" s="76"/>
      <c r="D40" s="77"/>
      <c r="E40" s="77"/>
      <c r="F40" s="77"/>
      <c r="G40" s="77"/>
      <c r="H40" s="77"/>
      <c r="I40" s="77"/>
      <c r="J40" s="78"/>
      <c r="K40" s="48">
        <v>7.2</v>
      </c>
      <c r="L40" s="48">
        <v>35.799999999999997</v>
      </c>
      <c r="M40" s="48">
        <v>49</v>
      </c>
      <c r="N40" s="48">
        <v>0.1</v>
      </c>
      <c r="O40" s="48">
        <v>0.1</v>
      </c>
      <c r="P40" s="48">
        <v>7.3</v>
      </c>
      <c r="Q40" s="48"/>
      <c r="R40" s="48"/>
      <c r="S40" s="48"/>
      <c r="T40" s="48">
        <v>0.6</v>
      </c>
      <c r="U40" s="60"/>
      <c r="V40" s="61"/>
      <c r="W40" s="62">
        <f t="shared" si="0"/>
        <v>0</v>
      </c>
    </row>
    <row r="41" spans="2:23" ht="15" customHeight="1" x14ac:dyDescent="0.15">
      <c r="B41" s="79" t="s">
        <v>34</v>
      </c>
      <c r="C41" s="70" t="s">
        <v>35</v>
      </c>
      <c r="D41" s="71"/>
      <c r="E41" s="71"/>
      <c r="F41" s="71"/>
      <c r="G41" s="71"/>
      <c r="H41" s="71"/>
      <c r="I41" s="71"/>
      <c r="J41" s="72"/>
      <c r="K41" s="40"/>
      <c r="L41" s="41"/>
      <c r="M41" s="41"/>
      <c r="N41" s="41"/>
      <c r="O41" s="41"/>
      <c r="P41" s="41"/>
      <c r="Q41" s="41"/>
      <c r="R41" s="41"/>
      <c r="S41" s="41"/>
      <c r="T41" s="42"/>
      <c r="U41" s="53"/>
      <c r="V41" s="63"/>
      <c r="W41" s="55">
        <f t="shared" si="0"/>
        <v>0</v>
      </c>
    </row>
    <row r="42" spans="2:23" ht="15" customHeight="1" thickBot="1" x14ac:dyDescent="0.2">
      <c r="B42" s="80"/>
      <c r="C42" s="73"/>
      <c r="D42" s="74"/>
      <c r="E42" s="74"/>
      <c r="F42" s="74"/>
      <c r="G42" s="74"/>
      <c r="H42" s="74"/>
      <c r="I42" s="74"/>
      <c r="J42" s="75"/>
      <c r="K42" s="43"/>
      <c r="L42" s="44"/>
      <c r="M42" s="44"/>
      <c r="N42" s="44"/>
      <c r="O42" s="44"/>
      <c r="P42" s="44"/>
      <c r="Q42" s="44"/>
      <c r="R42" s="44"/>
      <c r="S42" s="44"/>
      <c r="T42" s="45"/>
      <c r="U42" s="56"/>
      <c r="V42" s="57"/>
      <c r="W42" s="58">
        <f t="shared" si="0"/>
        <v>0</v>
      </c>
    </row>
    <row r="43" spans="2:23" s="30" customFormat="1" ht="15" customHeight="1" x14ac:dyDescent="0.15">
      <c r="B43" s="80"/>
      <c r="C43" s="73"/>
      <c r="D43" s="74"/>
      <c r="E43" s="74"/>
      <c r="F43" s="74"/>
      <c r="G43" s="74"/>
      <c r="H43" s="74"/>
      <c r="I43" s="74"/>
      <c r="J43" s="75"/>
      <c r="K43" s="46">
        <v>2.5</v>
      </c>
      <c r="L43" s="46">
        <v>31.3</v>
      </c>
      <c r="M43" s="46">
        <v>63.2</v>
      </c>
      <c r="N43" s="46">
        <v>0.6</v>
      </c>
      <c r="O43" s="46">
        <v>0</v>
      </c>
      <c r="P43" s="46">
        <v>1.8</v>
      </c>
      <c r="Q43" s="46"/>
      <c r="R43" s="46"/>
      <c r="S43" s="46"/>
      <c r="T43" s="46">
        <v>0.6</v>
      </c>
      <c r="U43" s="59"/>
      <c r="V43" s="57"/>
      <c r="W43" s="58">
        <f t="shared" si="0"/>
        <v>0</v>
      </c>
    </row>
    <row r="44" spans="2:23" ht="15" customHeight="1" thickBot="1" x14ac:dyDescent="0.2">
      <c r="B44" s="81"/>
      <c r="C44" s="76"/>
      <c r="D44" s="77"/>
      <c r="E44" s="77"/>
      <c r="F44" s="77"/>
      <c r="G44" s="77"/>
      <c r="H44" s="77"/>
      <c r="I44" s="77"/>
      <c r="J44" s="78"/>
      <c r="K44" s="48">
        <v>3.3</v>
      </c>
      <c r="L44" s="48">
        <v>27.8</v>
      </c>
      <c r="M44" s="48">
        <v>59.3</v>
      </c>
      <c r="N44" s="48">
        <v>1.7</v>
      </c>
      <c r="O44" s="48">
        <v>0.5</v>
      </c>
      <c r="P44" s="48">
        <v>7</v>
      </c>
      <c r="Q44" s="48"/>
      <c r="R44" s="48"/>
      <c r="S44" s="48"/>
      <c r="T44" s="48">
        <v>0.6</v>
      </c>
      <c r="U44" s="60"/>
      <c r="V44" s="61"/>
      <c r="W44" s="62">
        <f t="shared" si="0"/>
        <v>0</v>
      </c>
    </row>
    <row r="45" spans="2:23" ht="15" customHeight="1" x14ac:dyDescent="0.15">
      <c r="B45" s="79" t="s">
        <v>36</v>
      </c>
      <c r="C45" s="70" t="s">
        <v>37</v>
      </c>
      <c r="D45" s="71"/>
      <c r="E45" s="71"/>
      <c r="F45" s="71"/>
      <c r="G45" s="71"/>
      <c r="H45" s="71"/>
      <c r="I45" s="71"/>
      <c r="J45" s="72"/>
      <c r="K45" s="40"/>
      <c r="L45" s="41"/>
      <c r="M45" s="41"/>
      <c r="N45" s="41"/>
      <c r="O45" s="41"/>
      <c r="P45" s="41"/>
      <c r="Q45" s="41"/>
      <c r="R45" s="41"/>
      <c r="S45" s="41"/>
      <c r="T45" s="42"/>
      <c r="U45" s="53"/>
      <c r="V45" s="63"/>
      <c r="W45" s="55">
        <f t="shared" si="0"/>
        <v>0</v>
      </c>
    </row>
    <row r="46" spans="2:23" ht="15" customHeight="1" thickBot="1" x14ac:dyDescent="0.2">
      <c r="B46" s="80"/>
      <c r="C46" s="73"/>
      <c r="D46" s="74"/>
      <c r="E46" s="74"/>
      <c r="F46" s="74"/>
      <c r="G46" s="74"/>
      <c r="H46" s="74"/>
      <c r="I46" s="74"/>
      <c r="J46" s="75"/>
      <c r="K46" s="43"/>
      <c r="L46" s="44"/>
      <c r="M46" s="44"/>
      <c r="N46" s="44"/>
      <c r="O46" s="44"/>
      <c r="P46" s="44"/>
      <c r="Q46" s="44"/>
      <c r="R46" s="44"/>
      <c r="S46" s="44"/>
      <c r="T46" s="45"/>
      <c r="U46" s="56"/>
      <c r="V46" s="57"/>
      <c r="W46" s="58">
        <f t="shared" si="0"/>
        <v>0</v>
      </c>
    </row>
    <row r="47" spans="2:23" s="30" customFormat="1" ht="15" customHeight="1" x14ac:dyDescent="0.15">
      <c r="B47" s="80"/>
      <c r="C47" s="73"/>
      <c r="D47" s="74"/>
      <c r="E47" s="74"/>
      <c r="F47" s="74"/>
      <c r="G47" s="74"/>
      <c r="H47" s="74"/>
      <c r="I47" s="74"/>
      <c r="J47" s="75"/>
      <c r="K47" s="46">
        <v>0.6</v>
      </c>
      <c r="L47" s="46">
        <v>14.7</v>
      </c>
      <c r="M47" s="46">
        <v>15.3</v>
      </c>
      <c r="N47" s="46">
        <v>14.7</v>
      </c>
      <c r="O47" s="46">
        <v>12.9</v>
      </c>
      <c r="P47" s="46">
        <v>16</v>
      </c>
      <c r="Q47" s="46">
        <v>8.6</v>
      </c>
      <c r="R47" s="46">
        <v>3.1</v>
      </c>
      <c r="S47" s="46">
        <v>13.5</v>
      </c>
      <c r="T47" s="46">
        <v>0.6</v>
      </c>
      <c r="U47" s="59"/>
      <c r="V47" s="57"/>
      <c r="W47" s="58">
        <f t="shared" si="0"/>
        <v>0</v>
      </c>
    </row>
    <row r="48" spans="2:23" ht="15" customHeight="1" thickBot="1" x14ac:dyDescent="0.2">
      <c r="B48" s="81"/>
      <c r="C48" s="76"/>
      <c r="D48" s="77"/>
      <c r="E48" s="77"/>
      <c r="F48" s="77"/>
      <c r="G48" s="77"/>
      <c r="H48" s="77"/>
      <c r="I48" s="77"/>
      <c r="J48" s="78"/>
      <c r="K48" s="48">
        <v>0.4</v>
      </c>
      <c r="L48" s="48">
        <v>7.7</v>
      </c>
      <c r="M48" s="48">
        <v>16.899999999999999</v>
      </c>
      <c r="N48" s="48">
        <v>14.8</v>
      </c>
      <c r="O48" s="48">
        <v>18</v>
      </c>
      <c r="P48" s="48">
        <v>15.6</v>
      </c>
      <c r="Q48" s="48">
        <v>10.7</v>
      </c>
      <c r="R48" s="48">
        <v>7.2</v>
      </c>
      <c r="S48" s="48">
        <v>8.5</v>
      </c>
      <c r="T48" s="48">
        <v>0.1</v>
      </c>
      <c r="U48" s="60"/>
      <c r="V48" s="61"/>
      <c r="W48" s="62">
        <f t="shared" si="0"/>
        <v>0</v>
      </c>
    </row>
    <row r="49" spans="2:23" ht="15" customHeight="1" x14ac:dyDescent="0.15">
      <c r="B49" s="79" t="s">
        <v>38</v>
      </c>
      <c r="C49" s="70" t="s">
        <v>39</v>
      </c>
      <c r="D49" s="71"/>
      <c r="E49" s="71"/>
      <c r="F49" s="71"/>
      <c r="G49" s="71"/>
      <c r="H49" s="71"/>
      <c r="I49" s="71"/>
      <c r="J49" s="72"/>
      <c r="K49" s="40"/>
      <c r="L49" s="41"/>
      <c r="M49" s="41"/>
      <c r="N49" s="41"/>
      <c r="O49" s="41"/>
      <c r="P49" s="41"/>
      <c r="Q49" s="41"/>
      <c r="R49" s="41"/>
      <c r="S49" s="41"/>
      <c r="T49" s="42"/>
      <c r="U49" s="53"/>
      <c r="V49" s="63"/>
      <c r="W49" s="55">
        <f t="shared" si="0"/>
        <v>0</v>
      </c>
    </row>
    <row r="50" spans="2:23" ht="15" customHeight="1" thickBot="1" x14ac:dyDescent="0.2">
      <c r="B50" s="80"/>
      <c r="C50" s="73"/>
      <c r="D50" s="74"/>
      <c r="E50" s="74"/>
      <c r="F50" s="74"/>
      <c r="G50" s="74"/>
      <c r="H50" s="74"/>
      <c r="I50" s="74"/>
      <c r="J50" s="75"/>
      <c r="K50" s="43"/>
      <c r="L50" s="44"/>
      <c r="M50" s="44"/>
      <c r="N50" s="44"/>
      <c r="O50" s="44"/>
      <c r="P50" s="44"/>
      <c r="Q50" s="44"/>
      <c r="R50" s="44"/>
      <c r="S50" s="44"/>
      <c r="T50" s="45"/>
      <c r="U50" s="56"/>
      <c r="V50" s="57"/>
      <c r="W50" s="58">
        <f t="shared" si="0"/>
        <v>0</v>
      </c>
    </row>
    <row r="51" spans="2:23" s="30" customFormat="1" ht="15" customHeight="1" x14ac:dyDescent="0.15">
      <c r="B51" s="80"/>
      <c r="C51" s="73"/>
      <c r="D51" s="74"/>
      <c r="E51" s="74"/>
      <c r="F51" s="74"/>
      <c r="G51" s="74"/>
      <c r="H51" s="74"/>
      <c r="I51" s="74"/>
      <c r="J51" s="75"/>
      <c r="K51" s="46">
        <v>57.1</v>
      </c>
      <c r="L51" s="46">
        <v>31.9</v>
      </c>
      <c r="M51" s="46">
        <v>8.6</v>
      </c>
      <c r="N51" s="46">
        <v>2.5</v>
      </c>
      <c r="O51" s="46">
        <v>0</v>
      </c>
      <c r="P51" s="46">
        <v>0</v>
      </c>
      <c r="Q51" s="46">
        <v>0</v>
      </c>
      <c r="R51" s="46">
        <v>0</v>
      </c>
      <c r="S51" s="46">
        <v>0</v>
      </c>
      <c r="T51" s="46">
        <v>0</v>
      </c>
      <c r="U51" s="59"/>
      <c r="V51" s="57"/>
      <c r="W51" s="58">
        <f t="shared" si="0"/>
        <v>0</v>
      </c>
    </row>
    <row r="52" spans="2:23" ht="15" customHeight="1" thickBot="1" x14ac:dyDescent="0.2">
      <c r="B52" s="81"/>
      <c r="C52" s="76"/>
      <c r="D52" s="77"/>
      <c r="E52" s="77"/>
      <c r="F52" s="77"/>
      <c r="G52" s="77"/>
      <c r="H52" s="77"/>
      <c r="I52" s="77"/>
      <c r="J52" s="78"/>
      <c r="K52" s="48">
        <v>52.4</v>
      </c>
      <c r="L52" s="48">
        <v>33.299999999999997</v>
      </c>
      <c r="M52" s="48">
        <v>10.8</v>
      </c>
      <c r="N52" s="48">
        <v>2.7</v>
      </c>
      <c r="O52" s="48">
        <v>0.5</v>
      </c>
      <c r="P52" s="48">
        <v>0.1</v>
      </c>
      <c r="Q52" s="48">
        <v>0.1</v>
      </c>
      <c r="R52" s="48">
        <v>0</v>
      </c>
      <c r="S52" s="48">
        <v>0</v>
      </c>
      <c r="T52" s="48">
        <v>0.1</v>
      </c>
      <c r="U52" s="60"/>
      <c r="V52" s="61"/>
      <c r="W52" s="62">
        <f t="shared" si="0"/>
        <v>0</v>
      </c>
    </row>
    <row r="53" spans="2:23" ht="15" customHeight="1" x14ac:dyDescent="0.15">
      <c r="B53" s="79" t="s">
        <v>40</v>
      </c>
      <c r="C53" s="70" t="s">
        <v>41</v>
      </c>
      <c r="D53" s="71"/>
      <c r="E53" s="71"/>
      <c r="F53" s="71"/>
      <c r="G53" s="71"/>
      <c r="H53" s="71"/>
      <c r="I53" s="71"/>
      <c r="J53" s="72"/>
      <c r="K53" s="40"/>
      <c r="L53" s="41"/>
      <c r="M53" s="41"/>
      <c r="N53" s="41"/>
      <c r="O53" s="41"/>
      <c r="P53" s="41"/>
      <c r="Q53" s="41"/>
      <c r="R53" s="41"/>
      <c r="S53" s="41"/>
      <c r="T53" s="42"/>
      <c r="U53" s="53"/>
      <c r="V53" s="63"/>
      <c r="W53" s="55">
        <f t="shared" si="0"/>
        <v>0</v>
      </c>
    </row>
    <row r="54" spans="2:23" ht="15" customHeight="1" thickBot="1" x14ac:dyDescent="0.2">
      <c r="B54" s="80"/>
      <c r="C54" s="73"/>
      <c r="D54" s="74"/>
      <c r="E54" s="74"/>
      <c r="F54" s="74"/>
      <c r="G54" s="74"/>
      <c r="H54" s="74"/>
      <c r="I54" s="74"/>
      <c r="J54" s="75"/>
      <c r="K54" s="43"/>
      <c r="L54" s="44"/>
      <c r="M54" s="44"/>
      <c r="N54" s="44"/>
      <c r="O54" s="44"/>
      <c r="P54" s="44"/>
      <c r="Q54" s="44"/>
      <c r="R54" s="44"/>
      <c r="S54" s="44"/>
      <c r="T54" s="45"/>
      <c r="U54" s="56"/>
      <c r="V54" s="57"/>
      <c r="W54" s="58">
        <f t="shared" si="0"/>
        <v>0</v>
      </c>
    </row>
    <row r="55" spans="2:23" s="30" customFormat="1" ht="15" customHeight="1" x14ac:dyDescent="0.15">
      <c r="B55" s="80"/>
      <c r="C55" s="73"/>
      <c r="D55" s="74"/>
      <c r="E55" s="74"/>
      <c r="F55" s="74"/>
      <c r="G55" s="74"/>
      <c r="H55" s="74"/>
      <c r="I55" s="74"/>
      <c r="J55" s="75"/>
      <c r="K55" s="46">
        <v>76.7</v>
      </c>
      <c r="L55" s="46">
        <v>18.399999999999999</v>
      </c>
      <c r="M55" s="46">
        <v>4.3</v>
      </c>
      <c r="N55" s="46">
        <v>0.6</v>
      </c>
      <c r="O55" s="46">
        <v>0</v>
      </c>
      <c r="P55" s="46">
        <v>0</v>
      </c>
      <c r="Q55" s="46">
        <v>0</v>
      </c>
      <c r="R55" s="46">
        <v>0</v>
      </c>
      <c r="S55" s="46">
        <v>0</v>
      </c>
      <c r="T55" s="46">
        <v>0</v>
      </c>
      <c r="U55" s="59"/>
      <c r="V55" s="57"/>
      <c r="W55" s="58">
        <f t="shared" si="0"/>
        <v>0</v>
      </c>
    </row>
    <row r="56" spans="2:23" ht="15" customHeight="1" thickBot="1" x14ac:dyDescent="0.2">
      <c r="B56" s="81"/>
      <c r="C56" s="76"/>
      <c r="D56" s="77"/>
      <c r="E56" s="77"/>
      <c r="F56" s="77"/>
      <c r="G56" s="77"/>
      <c r="H56" s="77"/>
      <c r="I56" s="77"/>
      <c r="J56" s="78"/>
      <c r="K56" s="48">
        <v>74.2</v>
      </c>
      <c r="L56" s="48">
        <v>22.2</v>
      </c>
      <c r="M56" s="48">
        <v>3</v>
      </c>
      <c r="N56" s="48">
        <v>0.3</v>
      </c>
      <c r="O56" s="48">
        <v>0.1</v>
      </c>
      <c r="P56" s="48">
        <v>0</v>
      </c>
      <c r="Q56" s="48">
        <v>0</v>
      </c>
      <c r="R56" s="48">
        <v>0</v>
      </c>
      <c r="S56" s="48">
        <v>0</v>
      </c>
      <c r="T56" s="48">
        <v>0.1</v>
      </c>
      <c r="U56" s="60"/>
      <c r="V56" s="61"/>
      <c r="W56" s="62">
        <f t="shared" si="0"/>
        <v>0</v>
      </c>
    </row>
    <row r="57" spans="2:23" ht="15" customHeight="1" x14ac:dyDescent="0.15">
      <c r="B57" s="79" t="s">
        <v>42</v>
      </c>
      <c r="C57" s="70" t="s">
        <v>43</v>
      </c>
      <c r="D57" s="71"/>
      <c r="E57" s="71"/>
      <c r="F57" s="71"/>
      <c r="G57" s="71"/>
      <c r="H57" s="71"/>
      <c r="I57" s="71"/>
      <c r="J57" s="72"/>
      <c r="K57" s="40"/>
      <c r="L57" s="41"/>
      <c r="M57" s="41"/>
      <c r="N57" s="41"/>
      <c r="O57" s="41"/>
      <c r="P57" s="41"/>
      <c r="Q57" s="41"/>
      <c r="R57" s="41"/>
      <c r="S57" s="41"/>
      <c r="T57" s="42"/>
      <c r="U57" s="53"/>
      <c r="V57" s="63"/>
      <c r="W57" s="55">
        <f t="shared" si="0"/>
        <v>0</v>
      </c>
    </row>
    <row r="58" spans="2:23" ht="15" customHeight="1" thickBot="1" x14ac:dyDescent="0.2">
      <c r="B58" s="80"/>
      <c r="C58" s="73"/>
      <c r="D58" s="74"/>
      <c r="E58" s="74"/>
      <c r="F58" s="74"/>
      <c r="G58" s="74"/>
      <c r="H58" s="74"/>
      <c r="I58" s="74"/>
      <c r="J58" s="75"/>
      <c r="K58" s="43"/>
      <c r="L58" s="44"/>
      <c r="M58" s="44"/>
      <c r="N58" s="44"/>
      <c r="O58" s="44"/>
      <c r="P58" s="44"/>
      <c r="Q58" s="44"/>
      <c r="R58" s="44"/>
      <c r="S58" s="44"/>
      <c r="T58" s="45"/>
      <c r="U58" s="56"/>
      <c r="V58" s="57"/>
      <c r="W58" s="58">
        <f t="shared" si="0"/>
        <v>0</v>
      </c>
    </row>
    <row r="59" spans="2:23" s="30" customFormat="1" ht="15" customHeight="1" x14ac:dyDescent="0.15">
      <c r="B59" s="80"/>
      <c r="C59" s="73"/>
      <c r="D59" s="74"/>
      <c r="E59" s="74"/>
      <c r="F59" s="74"/>
      <c r="G59" s="74"/>
      <c r="H59" s="74"/>
      <c r="I59" s="74"/>
      <c r="J59" s="75"/>
      <c r="K59" s="46">
        <v>59.5</v>
      </c>
      <c r="L59" s="46">
        <v>30.1</v>
      </c>
      <c r="M59" s="46">
        <v>9.8000000000000007</v>
      </c>
      <c r="N59" s="46">
        <v>0.6</v>
      </c>
      <c r="O59" s="46">
        <v>0</v>
      </c>
      <c r="P59" s="46">
        <v>0</v>
      </c>
      <c r="Q59" s="46">
        <v>0</v>
      </c>
      <c r="R59" s="46">
        <v>0</v>
      </c>
      <c r="S59" s="46">
        <v>0</v>
      </c>
      <c r="T59" s="46">
        <v>0</v>
      </c>
      <c r="U59" s="59"/>
      <c r="V59" s="57"/>
      <c r="W59" s="58">
        <f t="shared" si="0"/>
        <v>0</v>
      </c>
    </row>
    <row r="60" spans="2:23" ht="15" customHeight="1" thickBot="1" x14ac:dyDescent="0.2">
      <c r="B60" s="81"/>
      <c r="C60" s="76"/>
      <c r="D60" s="77"/>
      <c r="E60" s="77"/>
      <c r="F60" s="77"/>
      <c r="G60" s="77"/>
      <c r="H60" s="77"/>
      <c r="I60" s="77"/>
      <c r="J60" s="78"/>
      <c r="K60" s="48">
        <v>66</v>
      </c>
      <c r="L60" s="48">
        <v>28.6</v>
      </c>
      <c r="M60" s="48">
        <v>4.3</v>
      </c>
      <c r="N60" s="48">
        <v>0.7</v>
      </c>
      <c r="O60" s="48">
        <v>0.1</v>
      </c>
      <c r="P60" s="48">
        <v>0</v>
      </c>
      <c r="Q60" s="48">
        <v>0</v>
      </c>
      <c r="R60" s="48">
        <v>0</v>
      </c>
      <c r="S60" s="48">
        <v>0</v>
      </c>
      <c r="T60" s="48">
        <v>0.1</v>
      </c>
      <c r="U60" s="60"/>
      <c r="V60" s="61"/>
      <c r="W60" s="62">
        <f t="shared" si="0"/>
        <v>0</v>
      </c>
    </row>
    <row r="61" spans="2:23" ht="15" customHeight="1" x14ac:dyDescent="0.15">
      <c r="B61" s="79" t="s">
        <v>44</v>
      </c>
      <c r="C61" s="70" t="s">
        <v>45</v>
      </c>
      <c r="D61" s="71"/>
      <c r="E61" s="71"/>
      <c r="F61" s="71"/>
      <c r="G61" s="71"/>
      <c r="H61" s="71"/>
      <c r="I61" s="71"/>
      <c r="J61" s="72"/>
      <c r="K61" s="40"/>
      <c r="L61" s="41"/>
      <c r="M61" s="41"/>
      <c r="N61" s="41"/>
      <c r="O61" s="41"/>
      <c r="P61" s="41"/>
      <c r="Q61" s="41"/>
      <c r="R61" s="41"/>
      <c r="S61" s="41"/>
      <c r="T61" s="42"/>
      <c r="U61" s="53"/>
      <c r="V61" s="63"/>
      <c r="W61" s="55">
        <f t="shared" si="0"/>
        <v>0</v>
      </c>
    </row>
    <row r="62" spans="2:23" ht="15" customHeight="1" thickBot="1" x14ac:dyDescent="0.2">
      <c r="B62" s="80"/>
      <c r="C62" s="73"/>
      <c r="D62" s="74"/>
      <c r="E62" s="74"/>
      <c r="F62" s="74"/>
      <c r="G62" s="74"/>
      <c r="H62" s="74"/>
      <c r="I62" s="74"/>
      <c r="J62" s="75"/>
      <c r="K62" s="43"/>
      <c r="L62" s="44"/>
      <c r="M62" s="44"/>
      <c r="N62" s="44"/>
      <c r="O62" s="44"/>
      <c r="P62" s="44"/>
      <c r="Q62" s="44"/>
      <c r="R62" s="44"/>
      <c r="S62" s="44"/>
      <c r="T62" s="45"/>
      <c r="U62" s="56"/>
      <c r="V62" s="57"/>
      <c r="W62" s="58">
        <f t="shared" si="0"/>
        <v>0</v>
      </c>
    </row>
    <row r="63" spans="2:23" s="30" customFormat="1" ht="15" customHeight="1" x14ac:dyDescent="0.15">
      <c r="B63" s="80"/>
      <c r="C63" s="73"/>
      <c r="D63" s="74"/>
      <c r="E63" s="74"/>
      <c r="F63" s="74"/>
      <c r="G63" s="74"/>
      <c r="H63" s="74"/>
      <c r="I63" s="74"/>
      <c r="J63" s="75"/>
      <c r="K63" s="46">
        <v>6.1</v>
      </c>
      <c r="L63" s="46">
        <v>38.700000000000003</v>
      </c>
      <c r="M63" s="46">
        <v>32.5</v>
      </c>
      <c r="N63" s="46">
        <v>12.3</v>
      </c>
      <c r="O63" s="46">
        <v>8</v>
      </c>
      <c r="P63" s="46">
        <v>1.2</v>
      </c>
      <c r="Q63" s="46">
        <v>0.6</v>
      </c>
      <c r="R63" s="46">
        <v>0.6</v>
      </c>
      <c r="S63" s="46">
        <v>0</v>
      </c>
      <c r="T63" s="46">
        <v>0</v>
      </c>
      <c r="U63" s="59"/>
      <c r="V63" s="57"/>
      <c r="W63" s="58">
        <f t="shared" si="0"/>
        <v>0</v>
      </c>
    </row>
    <row r="64" spans="2:23" ht="15" customHeight="1" thickBot="1" x14ac:dyDescent="0.2">
      <c r="B64" s="81"/>
      <c r="C64" s="76"/>
      <c r="D64" s="77"/>
      <c r="E64" s="77"/>
      <c r="F64" s="77"/>
      <c r="G64" s="77"/>
      <c r="H64" s="77"/>
      <c r="I64" s="77"/>
      <c r="J64" s="78"/>
      <c r="K64" s="48">
        <v>9.4</v>
      </c>
      <c r="L64" s="48">
        <v>34.799999999999997</v>
      </c>
      <c r="M64" s="48">
        <v>32.9</v>
      </c>
      <c r="N64" s="48">
        <v>15.2</v>
      </c>
      <c r="O64" s="48">
        <v>5.4</v>
      </c>
      <c r="P64" s="48">
        <v>1.6</v>
      </c>
      <c r="Q64" s="48">
        <v>0.5</v>
      </c>
      <c r="R64" s="48">
        <v>0.1</v>
      </c>
      <c r="S64" s="48">
        <v>0.1</v>
      </c>
      <c r="T64" s="48">
        <v>0.1</v>
      </c>
      <c r="U64" s="60"/>
      <c r="V64" s="61"/>
      <c r="W64" s="62">
        <f t="shared" si="0"/>
        <v>0</v>
      </c>
    </row>
    <row r="65" spans="2:23" ht="15" customHeight="1" x14ac:dyDescent="0.15">
      <c r="B65" s="79" t="s">
        <v>46</v>
      </c>
      <c r="C65" s="70" t="s">
        <v>47</v>
      </c>
      <c r="D65" s="71"/>
      <c r="E65" s="71"/>
      <c r="F65" s="71"/>
      <c r="G65" s="71"/>
      <c r="H65" s="71"/>
      <c r="I65" s="71"/>
      <c r="J65" s="72"/>
      <c r="K65" s="40"/>
      <c r="L65" s="41"/>
      <c r="M65" s="41"/>
      <c r="N65" s="41"/>
      <c r="O65" s="41"/>
      <c r="P65" s="41"/>
      <c r="Q65" s="41"/>
      <c r="R65" s="41"/>
      <c r="S65" s="41"/>
      <c r="T65" s="42"/>
      <c r="U65" s="53"/>
      <c r="V65" s="63"/>
      <c r="W65" s="55">
        <f t="shared" si="0"/>
        <v>0</v>
      </c>
    </row>
    <row r="66" spans="2:23" ht="15" customHeight="1" thickBot="1" x14ac:dyDescent="0.2">
      <c r="B66" s="80"/>
      <c r="C66" s="73"/>
      <c r="D66" s="74"/>
      <c r="E66" s="74"/>
      <c r="F66" s="74"/>
      <c r="G66" s="74"/>
      <c r="H66" s="74"/>
      <c r="I66" s="74"/>
      <c r="J66" s="75"/>
      <c r="K66" s="43"/>
      <c r="L66" s="44"/>
      <c r="M66" s="44"/>
      <c r="N66" s="44"/>
      <c r="O66" s="44"/>
      <c r="P66" s="44"/>
      <c r="Q66" s="44"/>
      <c r="R66" s="44"/>
      <c r="S66" s="44"/>
      <c r="T66" s="45"/>
      <c r="U66" s="56"/>
      <c r="V66" s="57"/>
      <c r="W66" s="58">
        <f t="shared" si="0"/>
        <v>0</v>
      </c>
    </row>
    <row r="67" spans="2:23" s="30" customFormat="1" ht="15" customHeight="1" x14ac:dyDescent="0.15">
      <c r="B67" s="80"/>
      <c r="C67" s="73"/>
      <c r="D67" s="74"/>
      <c r="E67" s="74"/>
      <c r="F67" s="74"/>
      <c r="G67" s="74"/>
      <c r="H67" s="74"/>
      <c r="I67" s="74"/>
      <c r="J67" s="75"/>
      <c r="K67" s="46">
        <v>1.2</v>
      </c>
      <c r="L67" s="46">
        <v>46</v>
      </c>
      <c r="M67" s="46">
        <v>40.5</v>
      </c>
      <c r="N67" s="46">
        <v>11</v>
      </c>
      <c r="O67" s="46"/>
      <c r="P67" s="46"/>
      <c r="Q67" s="46"/>
      <c r="R67" s="46"/>
      <c r="S67" s="46"/>
      <c r="T67" s="46">
        <v>1.2</v>
      </c>
      <c r="U67" s="59"/>
      <c r="V67" s="57"/>
      <c r="W67" s="58">
        <f t="shared" si="0"/>
        <v>0</v>
      </c>
    </row>
    <row r="68" spans="2:23" ht="15" customHeight="1" thickBot="1" x14ac:dyDescent="0.2">
      <c r="B68" s="81"/>
      <c r="C68" s="76"/>
      <c r="D68" s="77"/>
      <c r="E68" s="77"/>
      <c r="F68" s="77"/>
      <c r="G68" s="77"/>
      <c r="H68" s="77"/>
      <c r="I68" s="77"/>
      <c r="J68" s="78"/>
      <c r="K68" s="48">
        <v>1.9</v>
      </c>
      <c r="L68" s="48">
        <v>16.100000000000001</v>
      </c>
      <c r="M68" s="48">
        <v>33.9</v>
      </c>
      <c r="N68" s="48">
        <v>47.3</v>
      </c>
      <c r="O68" s="48"/>
      <c r="P68" s="48"/>
      <c r="Q68" s="48"/>
      <c r="R68" s="48"/>
      <c r="S68" s="48"/>
      <c r="T68" s="48">
        <v>0.8</v>
      </c>
      <c r="U68" s="60"/>
      <c r="V68" s="61"/>
      <c r="W68" s="62">
        <f t="shared" si="0"/>
        <v>0</v>
      </c>
    </row>
    <row r="69" spans="2:23" ht="15" customHeight="1" x14ac:dyDescent="0.15">
      <c r="B69" s="79" t="s">
        <v>48</v>
      </c>
      <c r="C69" s="70" t="s">
        <v>49</v>
      </c>
      <c r="D69" s="71"/>
      <c r="E69" s="71"/>
      <c r="F69" s="71"/>
      <c r="G69" s="71"/>
      <c r="H69" s="71"/>
      <c r="I69" s="71"/>
      <c r="J69" s="72"/>
      <c r="K69" s="40"/>
      <c r="L69" s="41"/>
      <c r="M69" s="41"/>
      <c r="N69" s="41"/>
      <c r="O69" s="41"/>
      <c r="P69" s="41"/>
      <c r="Q69" s="41"/>
      <c r="R69" s="41"/>
      <c r="S69" s="41"/>
      <c r="T69" s="42"/>
      <c r="U69" s="53"/>
      <c r="V69" s="63"/>
      <c r="W69" s="55">
        <f t="shared" si="0"/>
        <v>0</v>
      </c>
    </row>
    <row r="70" spans="2:23" ht="15" customHeight="1" thickBot="1" x14ac:dyDescent="0.2">
      <c r="B70" s="80"/>
      <c r="C70" s="73"/>
      <c r="D70" s="74"/>
      <c r="E70" s="74"/>
      <c r="F70" s="74"/>
      <c r="G70" s="74"/>
      <c r="H70" s="74"/>
      <c r="I70" s="74"/>
      <c r="J70" s="75"/>
      <c r="K70" s="43"/>
      <c r="L70" s="44"/>
      <c r="M70" s="44"/>
      <c r="N70" s="44"/>
      <c r="O70" s="44"/>
      <c r="P70" s="44"/>
      <c r="Q70" s="44"/>
      <c r="R70" s="44"/>
      <c r="S70" s="44"/>
      <c r="T70" s="45"/>
      <c r="U70" s="56">
        <f>(K70*4+L70*3+M70*2+N70*1)</f>
        <v>0</v>
      </c>
      <c r="V70" s="57">
        <f>U70-U72</f>
        <v>-307.10000000000002</v>
      </c>
      <c r="W70" s="58">
        <f t="shared" si="0"/>
        <v>-307.10000000000002</v>
      </c>
    </row>
    <row r="71" spans="2:23" s="30" customFormat="1" ht="15" customHeight="1" x14ac:dyDescent="0.15">
      <c r="B71" s="80"/>
      <c r="C71" s="73"/>
      <c r="D71" s="74"/>
      <c r="E71" s="74"/>
      <c r="F71" s="74"/>
      <c r="G71" s="74"/>
      <c r="H71" s="74"/>
      <c r="I71" s="74"/>
      <c r="J71" s="75"/>
      <c r="K71" s="46">
        <v>16.600000000000001</v>
      </c>
      <c r="L71" s="46">
        <v>68.099999999999994</v>
      </c>
      <c r="M71" s="46">
        <v>14.7</v>
      </c>
      <c r="N71" s="46">
        <v>0.6</v>
      </c>
      <c r="O71" s="46"/>
      <c r="P71" s="46"/>
      <c r="Q71" s="46"/>
      <c r="R71" s="46"/>
      <c r="S71" s="46"/>
      <c r="T71" s="46">
        <v>0</v>
      </c>
      <c r="U71" s="56">
        <f t="shared" ref="U71:U72" si="1">(K71*4+L71*3+M71*2+N71*1)</f>
        <v>300.7</v>
      </c>
      <c r="V71" s="57">
        <f>U71-U72</f>
        <v>-6.4000000000000341</v>
      </c>
      <c r="W71" s="58">
        <f t="shared" si="0"/>
        <v>-6.4000000000000341</v>
      </c>
    </row>
    <row r="72" spans="2:23" ht="15" customHeight="1" thickBot="1" x14ac:dyDescent="0.2">
      <c r="B72" s="80"/>
      <c r="C72" s="73"/>
      <c r="D72" s="74"/>
      <c r="E72" s="74"/>
      <c r="F72" s="74"/>
      <c r="G72" s="74"/>
      <c r="H72" s="74"/>
      <c r="I72" s="74"/>
      <c r="J72" s="75"/>
      <c r="K72" s="48">
        <v>19.399999999999999</v>
      </c>
      <c r="L72" s="48">
        <v>68.8</v>
      </c>
      <c r="M72" s="48">
        <v>11.4</v>
      </c>
      <c r="N72" s="48">
        <v>0.3</v>
      </c>
      <c r="O72" s="48"/>
      <c r="P72" s="48"/>
      <c r="Q72" s="48"/>
      <c r="R72" s="48"/>
      <c r="S72" s="48"/>
      <c r="T72" s="48">
        <v>0.1</v>
      </c>
      <c r="U72" s="56">
        <f t="shared" si="1"/>
        <v>307.10000000000002</v>
      </c>
      <c r="V72" s="61"/>
      <c r="W72" s="62">
        <f t="shared" si="0"/>
        <v>0</v>
      </c>
    </row>
    <row r="73" spans="2:23" ht="15" customHeight="1" x14ac:dyDescent="0.15">
      <c r="B73" s="79" t="s">
        <v>50</v>
      </c>
      <c r="C73" s="70" t="s">
        <v>51</v>
      </c>
      <c r="D73" s="71"/>
      <c r="E73" s="71"/>
      <c r="F73" s="71"/>
      <c r="G73" s="71"/>
      <c r="H73" s="71"/>
      <c r="I73" s="71"/>
      <c r="J73" s="72"/>
      <c r="K73" s="40"/>
      <c r="L73" s="41"/>
      <c r="M73" s="41"/>
      <c r="N73" s="41"/>
      <c r="O73" s="41"/>
      <c r="P73" s="41"/>
      <c r="Q73" s="41"/>
      <c r="R73" s="41"/>
      <c r="S73" s="41"/>
      <c r="T73" s="42"/>
      <c r="U73" s="53"/>
      <c r="V73" s="63"/>
      <c r="W73" s="55">
        <f t="shared" si="0"/>
        <v>0</v>
      </c>
    </row>
    <row r="74" spans="2:23" ht="15" customHeight="1" thickBot="1" x14ac:dyDescent="0.2">
      <c r="B74" s="80"/>
      <c r="C74" s="73"/>
      <c r="D74" s="74"/>
      <c r="E74" s="74"/>
      <c r="F74" s="74"/>
      <c r="G74" s="74"/>
      <c r="H74" s="74"/>
      <c r="I74" s="74"/>
      <c r="J74" s="75"/>
      <c r="K74" s="43"/>
      <c r="L74" s="44"/>
      <c r="M74" s="44"/>
      <c r="N74" s="44"/>
      <c r="O74" s="44"/>
      <c r="P74" s="44"/>
      <c r="Q74" s="44"/>
      <c r="R74" s="44"/>
      <c r="S74" s="44"/>
      <c r="T74" s="45"/>
      <c r="U74" s="56">
        <f>(K74*4+L74*3+M74*2+N74*1)</f>
        <v>0</v>
      </c>
      <c r="V74" s="57">
        <f>U74-U76</f>
        <v>-337.7</v>
      </c>
      <c r="W74" s="58">
        <f t="shared" si="0"/>
        <v>-337.7</v>
      </c>
    </row>
    <row r="75" spans="2:23" s="30" customFormat="1" ht="15" customHeight="1" x14ac:dyDescent="0.15">
      <c r="B75" s="80"/>
      <c r="C75" s="73"/>
      <c r="D75" s="74"/>
      <c r="E75" s="74"/>
      <c r="F75" s="74"/>
      <c r="G75" s="74"/>
      <c r="H75" s="74"/>
      <c r="I75" s="74"/>
      <c r="J75" s="75"/>
      <c r="K75" s="46">
        <v>33.700000000000003</v>
      </c>
      <c r="L75" s="46">
        <v>54</v>
      </c>
      <c r="M75" s="46">
        <v>12.3</v>
      </c>
      <c r="N75" s="46">
        <v>0</v>
      </c>
      <c r="O75" s="46"/>
      <c r="P75" s="46"/>
      <c r="Q75" s="46"/>
      <c r="R75" s="46"/>
      <c r="S75" s="46"/>
      <c r="T75" s="46">
        <v>0</v>
      </c>
      <c r="U75" s="56">
        <f t="shared" ref="U75:U76" si="2">(K75*4+L75*3+M75*2+N75*1)</f>
        <v>321.40000000000003</v>
      </c>
      <c r="V75" s="57">
        <f>U75-U76</f>
        <v>-16.299999999999955</v>
      </c>
      <c r="W75" s="58">
        <f t="shared" si="0"/>
        <v>-16.299999999999955</v>
      </c>
    </row>
    <row r="76" spans="2:23" ht="15" customHeight="1" thickBot="1" x14ac:dyDescent="0.2">
      <c r="B76" s="81"/>
      <c r="C76" s="76"/>
      <c r="D76" s="77"/>
      <c r="E76" s="77"/>
      <c r="F76" s="77"/>
      <c r="G76" s="77"/>
      <c r="H76" s="77"/>
      <c r="I76" s="77"/>
      <c r="J76" s="78"/>
      <c r="K76" s="48">
        <v>46.2</v>
      </c>
      <c r="L76" s="48">
        <v>45.9</v>
      </c>
      <c r="M76" s="48">
        <v>7.4</v>
      </c>
      <c r="N76" s="48">
        <v>0.4</v>
      </c>
      <c r="O76" s="48"/>
      <c r="P76" s="48"/>
      <c r="Q76" s="48"/>
      <c r="R76" s="48"/>
      <c r="S76" s="48"/>
      <c r="T76" s="48">
        <v>0.1</v>
      </c>
      <c r="U76" s="56">
        <f t="shared" si="2"/>
        <v>337.7</v>
      </c>
      <c r="V76" s="61"/>
      <c r="W76" s="62">
        <f t="shared" si="0"/>
        <v>0</v>
      </c>
    </row>
    <row r="77" spans="2:23" ht="15" customHeight="1" x14ac:dyDescent="0.15">
      <c r="B77" s="79" t="s">
        <v>52</v>
      </c>
      <c r="C77" s="70" t="s">
        <v>53</v>
      </c>
      <c r="D77" s="71"/>
      <c r="E77" s="71"/>
      <c r="F77" s="71"/>
      <c r="G77" s="71"/>
      <c r="H77" s="71"/>
      <c r="I77" s="71"/>
      <c r="J77" s="72"/>
      <c r="K77" s="40"/>
      <c r="L77" s="41"/>
      <c r="M77" s="41"/>
      <c r="N77" s="41"/>
      <c r="O77" s="41"/>
      <c r="P77" s="41"/>
      <c r="Q77" s="41"/>
      <c r="R77" s="41"/>
      <c r="S77" s="41"/>
      <c r="T77" s="42"/>
      <c r="U77" s="53"/>
      <c r="V77" s="63"/>
      <c r="W77" s="55">
        <f t="shared" si="0"/>
        <v>0</v>
      </c>
    </row>
    <row r="78" spans="2:23" ht="15" customHeight="1" thickBot="1" x14ac:dyDescent="0.2">
      <c r="B78" s="80"/>
      <c r="C78" s="73"/>
      <c r="D78" s="74"/>
      <c r="E78" s="74"/>
      <c r="F78" s="74"/>
      <c r="G78" s="74"/>
      <c r="H78" s="74"/>
      <c r="I78" s="74"/>
      <c r="J78" s="75"/>
      <c r="K78" s="43"/>
      <c r="L78" s="44"/>
      <c r="M78" s="44"/>
      <c r="N78" s="44"/>
      <c r="O78" s="44"/>
      <c r="P78" s="44"/>
      <c r="Q78" s="44"/>
      <c r="R78" s="44"/>
      <c r="S78" s="44"/>
      <c r="T78" s="45"/>
      <c r="U78" s="56">
        <f>(K78*4+L78*3+M78*2+N78*1)</f>
        <v>0</v>
      </c>
      <c r="V78" s="57">
        <f>U78-U80</f>
        <v>-326.5</v>
      </c>
      <c r="W78" s="58">
        <f t="shared" ref="W78:W141" si="3">V78</f>
        <v>-326.5</v>
      </c>
    </row>
    <row r="79" spans="2:23" s="30" customFormat="1" ht="15" customHeight="1" x14ac:dyDescent="0.15">
      <c r="B79" s="80"/>
      <c r="C79" s="73"/>
      <c r="D79" s="74"/>
      <c r="E79" s="74"/>
      <c r="F79" s="74"/>
      <c r="G79" s="74"/>
      <c r="H79" s="74"/>
      <c r="I79" s="74"/>
      <c r="J79" s="75"/>
      <c r="K79" s="46">
        <v>27</v>
      </c>
      <c r="L79" s="46">
        <v>54.6</v>
      </c>
      <c r="M79" s="46">
        <v>17.8</v>
      </c>
      <c r="N79" s="46">
        <v>0.6</v>
      </c>
      <c r="O79" s="46"/>
      <c r="P79" s="46"/>
      <c r="Q79" s="46"/>
      <c r="R79" s="46"/>
      <c r="S79" s="46"/>
      <c r="T79" s="46">
        <v>0</v>
      </c>
      <c r="U79" s="56">
        <f t="shared" ref="U79:U80" si="4">(K79*4+L79*3+M79*2+N79*1)</f>
        <v>308.00000000000006</v>
      </c>
      <c r="V79" s="57">
        <f>U79-U80</f>
        <v>-18.499999999999943</v>
      </c>
      <c r="W79" s="58">
        <f t="shared" si="3"/>
        <v>-18.499999999999943</v>
      </c>
    </row>
    <row r="80" spans="2:23" ht="15" customHeight="1" thickBot="1" x14ac:dyDescent="0.2">
      <c r="B80" s="81"/>
      <c r="C80" s="76"/>
      <c r="D80" s="77"/>
      <c r="E80" s="77"/>
      <c r="F80" s="77"/>
      <c r="G80" s="77"/>
      <c r="H80" s="77"/>
      <c r="I80" s="77"/>
      <c r="J80" s="78"/>
      <c r="K80" s="48">
        <v>36.799999999999997</v>
      </c>
      <c r="L80" s="48">
        <v>53.2</v>
      </c>
      <c r="M80" s="48">
        <v>9.6999999999999993</v>
      </c>
      <c r="N80" s="48">
        <v>0.3</v>
      </c>
      <c r="O80" s="48"/>
      <c r="P80" s="48"/>
      <c r="Q80" s="48"/>
      <c r="R80" s="48"/>
      <c r="S80" s="48"/>
      <c r="T80" s="48">
        <v>0.1</v>
      </c>
      <c r="U80" s="56">
        <f t="shared" si="4"/>
        <v>326.5</v>
      </c>
      <c r="V80" s="61"/>
      <c r="W80" s="62">
        <f t="shared" si="3"/>
        <v>0</v>
      </c>
    </row>
    <row r="81" spans="2:23" ht="15" customHeight="1" x14ac:dyDescent="0.15">
      <c r="B81" s="79" t="s">
        <v>54</v>
      </c>
      <c r="C81" s="70" t="s">
        <v>55</v>
      </c>
      <c r="D81" s="71"/>
      <c r="E81" s="71"/>
      <c r="F81" s="71"/>
      <c r="G81" s="71"/>
      <c r="H81" s="71"/>
      <c r="I81" s="71"/>
      <c r="J81" s="72"/>
      <c r="K81" s="40"/>
      <c r="L81" s="41"/>
      <c r="M81" s="41"/>
      <c r="N81" s="41"/>
      <c r="O81" s="41"/>
      <c r="P81" s="41"/>
      <c r="Q81" s="41"/>
      <c r="R81" s="41"/>
      <c r="S81" s="41"/>
      <c r="T81" s="42"/>
      <c r="U81" s="53"/>
      <c r="V81" s="63"/>
      <c r="W81" s="55">
        <f t="shared" si="3"/>
        <v>0</v>
      </c>
    </row>
    <row r="82" spans="2:23" ht="15" customHeight="1" thickBot="1" x14ac:dyDescent="0.2">
      <c r="B82" s="80"/>
      <c r="C82" s="73"/>
      <c r="D82" s="74"/>
      <c r="E82" s="74"/>
      <c r="F82" s="74"/>
      <c r="G82" s="74"/>
      <c r="H82" s="74"/>
      <c r="I82" s="74"/>
      <c r="J82" s="75"/>
      <c r="K82" s="43"/>
      <c r="L82" s="44"/>
      <c r="M82" s="44"/>
      <c r="N82" s="44"/>
      <c r="O82" s="44"/>
      <c r="P82" s="44"/>
      <c r="Q82" s="44"/>
      <c r="R82" s="44"/>
      <c r="S82" s="44"/>
      <c r="T82" s="45"/>
      <c r="U82" s="56">
        <f>(K82*4+L82*3+M82*2+N82*1)</f>
        <v>0</v>
      </c>
      <c r="V82" s="57">
        <f>U82-U84</f>
        <v>-272.5</v>
      </c>
      <c r="W82" s="58">
        <f t="shared" si="3"/>
        <v>-272.5</v>
      </c>
    </row>
    <row r="83" spans="2:23" s="30" customFormat="1" ht="15" customHeight="1" x14ac:dyDescent="0.15">
      <c r="B83" s="80"/>
      <c r="C83" s="73"/>
      <c r="D83" s="74"/>
      <c r="E83" s="74"/>
      <c r="F83" s="74"/>
      <c r="G83" s="74"/>
      <c r="H83" s="74"/>
      <c r="I83" s="74"/>
      <c r="J83" s="75"/>
      <c r="K83" s="46">
        <v>10.4</v>
      </c>
      <c r="L83" s="46">
        <v>51.5</v>
      </c>
      <c r="M83" s="46">
        <v>36.200000000000003</v>
      </c>
      <c r="N83" s="46">
        <v>1.8</v>
      </c>
      <c r="O83" s="46"/>
      <c r="P83" s="46"/>
      <c r="Q83" s="46"/>
      <c r="R83" s="46"/>
      <c r="S83" s="46"/>
      <c r="T83" s="46">
        <v>0</v>
      </c>
      <c r="U83" s="56">
        <f t="shared" ref="U83:U84" si="5">(K83*4+L83*3+M83*2+N83*1)</f>
        <v>270.3</v>
      </c>
      <c r="V83" s="57">
        <f>U83-U84</f>
        <v>-2.1999999999999886</v>
      </c>
      <c r="W83" s="58">
        <f t="shared" si="3"/>
        <v>-2.1999999999999886</v>
      </c>
    </row>
    <row r="84" spans="2:23" ht="15" customHeight="1" thickBot="1" x14ac:dyDescent="0.2">
      <c r="B84" s="81"/>
      <c r="C84" s="76"/>
      <c r="D84" s="77"/>
      <c r="E84" s="77"/>
      <c r="F84" s="77"/>
      <c r="G84" s="77"/>
      <c r="H84" s="77"/>
      <c r="I84" s="77"/>
      <c r="J84" s="78"/>
      <c r="K84" s="48">
        <v>8.1</v>
      </c>
      <c r="L84" s="48">
        <v>57.5</v>
      </c>
      <c r="M84" s="48">
        <v>33.299999999999997</v>
      </c>
      <c r="N84" s="48">
        <v>1</v>
      </c>
      <c r="O84" s="48"/>
      <c r="P84" s="48"/>
      <c r="Q84" s="48"/>
      <c r="R84" s="48"/>
      <c r="S84" s="48"/>
      <c r="T84" s="48">
        <v>0.1</v>
      </c>
      <c r="U84" s="56">
        <f t="shared" si="5"/>
        <v>272.5</v>
      </c>
      <c r="V84" s="61"/>
      <c r="W84" s="62">
        <f t="shared" si="3"/>
        <v>0</v>
      </c>
    </row>
    <row r="85" spans="2:23" ht="15" customHeight="1" x14ac:dyDescent="0.15">
      <c r="B85" s="79" t="s">
        <v>56</v>
      </c>
      <c r="C85" s="70" t="s">
        <v>57</v>
      </c>
      <c r="D85" s="71"/>
      <c r="E85" s="71"/>
      <c r="F85" s="71"/>
      <c r="G85" s="71"/>
      <c r="H85" s="71"/>
      <c r="I85" s="71"/>
      <c r="J85" s="72"/>
      <c r="K85" s="40"/>
      <c r="L85" s="41"/>
      <c r="M85" s="41"/>
      <c r="N85" s="41"/>
      <c r="O85" s="41"/>
      <c r="P85" s="41"/>
      <c r="Q85" s="41"/>
      <c r="R85" s="41"/>
      <c r="S85" s="41"/>
      <c r="T85" s="42"/>
      <c r="U85" s="53"/>
      <c r="V85" s="63"/>
      <c r="W85" s="55">
        <f t="shared" si="3"/>
        <v>0</v>
      </c>
    </row>
    <row r="86" spans="2:23" ht="15" customHeight="1" thickBot="1" x14ac:dyDescent="0.2">
      <c r="B86" s="80"/>
      <c r="C86" s="73"/>
      <c r="D86" s="74"/>
      <c r="E86" s="74"/>
      <c r="F86" s="74"/>
      <c r="G86" s="74"/>
      <c r="H86" s="74"/>
      <c r="I86" s="74"/>
      <c r="J86" s="75"/>
      <c r="K86" s="43"/>
      <c r="L86" s="44"/>
      <c r="M86" s="44"/>
      <c r="N86" s="44"/>
      <c r="O86" s="44"/>
      <c r="P86" s="44"/>
      <c r="Q86" s="44"/>
      <c r="R86" s="44"/>
      <c r="S86" s="44"/>
      <c r="T86" s="45"/>
      <c r="U86" s="56">
        <f>(K86*4+L86*3+M86*2+N86*1)</f>
        <v>0</v>
      </c>
      <c r="V86" s="57">
        <f>U86-U88</f>
        <v>-301.59999999999997</v>
      </c>
      <c r="W86" s="58">
        <f t="shared" si="3"/>
        <v>-301.59999999999997</v>
      </c>
    </row>
    <row r="87" spans="2:23" s="30" customFormat="1" ht="15" customHeight="1" x14ac:dyDescent="0.15">
      <c r="B87" s="80"/>
      <c r="C87" s="73"/>
      <c r="D87" s="74"/>
      <c r="E87" s="74"/>
      <c r="F87" s="74"/>
      <c r="G87" s="74"/>
      <c r="H87" s="74"/>
      <c r="I87" s="74"/>
      <c r="J87" s="75"/>
      <c r="K87" s="46">
        <v>17.8</v>
      </c>
      <c r="L87" s="46">
        <v>57.1</v>
      </c>
      <c r="M87" s="46">
        <v>24.5</v>
      </c>
      <c r="N87" s="46">
        <v>0.6</v>
      </c>
      <c r="O87" s="46"/>
      <c r="P87" s="46"/>
      <c r="Q87" s="46"/>
      <c r="R87" s="46"/>
      <c r="S87" s="46"/>
      <c r="T87" s="46">
        <v>0</v>
      </c>
      <c r="U87" s="56">
        <f t="shared" ref="U87:U88" si="6">(K87*4+L87*3+M87*2+N87*1)</f>
        <v>292.10000000000002</v>
      </c>
      <c r="V87" s="57">
        <f>U87-U88</f>
        <v>-9.4999999999999432</v>
      </c>
      <c r="W87" s="58">
        <f t="shared" si="3"/>
        <v>-9.4999999999999432</v>
      </c>
    </row>
    <row r="88" spans="2:23" ht="15" customHeight="1" thickBot="1" x14ac:dyDescent="0.2">
      <c r="B88" s="81"/>
      <c r="C88" s="76"/>
      <c r="D88" s="77"/>
      <c r="E88" s="77"/>
      <c r="F88" s="77"/>
      <c r="G88" s="77"/>
      <c r="H88" s="77"/>
      <c r="I88" s="77"/>
      <c r="J88" s="78"/>
      <c r="K88" s="48">
        <v>19.100000000000001</v>
      </c>
      <c r="L88" s="48">
        <v>64.3</v>
      </c>
      <c r="M88" s="48">
        <v>15.8</v>
      </c>
      <c r="N88" s="48">
        <v>0.7</v>
      </c>
      <c r="O88" s="48"/>
      <c r="P88" s="48"/>
      <c r="Q88" s="48"/>
      <c r="R88" s="48"/>
      <c r="S88" s="48"/>
      <c r="T88" s="48">
        <v>0.1</v>
      </c>
      <c r="U88" s="56">
        <f t="shared" si="6"/>
        <v>301.59999999999997</v>
      </c>
      <c r="V88" s="61"/>
      <c r="W88" s="62">
        <f t="shared" si="3"/>
        <v>0</v>
      </c>
    </row>
    <row r="89" spans="2:23" ht="15" customHeight="1" x14ac:dyDescent="0.15">
      <c r="B89" s="79" t="s">
        <v>58</v>
      </c>
      <c r="C89" s="70" t="s">
        <v>59</v>
      </c>
      <c r="D89" s="71"/>
      <c r="E89" s="71"/>
      <c r="F89" s="71"/>
      <c r="G89" s="71"/>
      <c r="H89" s="71"/>
      <c r="I89" s="71"/>
      <c r="J89" s="72"/>
      <c r="K89" s="40"/>
      <c r="L89" s="41"/>
      <c r="M89" s="41"/>
      <c r="N89" s="41"/>
      <c r="O89" s="41"/>
      <c r="P89" s="41"/>
      <c r="Q89" s="41"/>
      <c r="R89" s="41"/>
      <c r="S89" s="41"/>
      <c r="T89" s="42"/>
      <c r="U89" s="53"/>
      <c r="V89" s="63"/>
      <c r="W89" s="55">
        <f t="shared" si="3"/>
        <v>0</v>
      </c>
    </row>
    <row r="90" spans="2:23" ht="15" customHeight="1" thickBot="1" x14ac:dyDescent="0.2">
      <c r="B90" s="80"/>
      <c r="C90" s="73"/>
      <c r="D90" s="74"/>
      <c r="E90" s="74"/>
      <c r="F90" s="74"/>
      <c r="G90" s="74"/>
      <c r="H90" s="74"/>
      <c r="I90" s="74"/>
      <c r="J90" s="75"/>
      <c r="K90" s="43"/>
      <c r="L90" s="44"/>
      <c r="M90" s="44"/>
      <c r="N90" s="44"/>
      <c r="O90" s="44"/>
      <c r="P90" s="44"/>
      <c r="Q90" s="44"/>
      <c r="R90" s="44"/>
      <c r="S90" s="44"/>
      <c r="T90" s="45"/>
      <c r="U90" s="56">
        <f>(K90*4+L90*3+M90*2+N90*1)</f>
        <v>0</v>
      </c>
      <c r="V90" s="57">
        <f>U90-U92</f>
        <v>-269.79999999999995</v>
      </c>
      <c r="W90" s="58">
        <f t="shared" si="3"/>
        <v>-269.79999999999995</v>
      </c>
    </row>
    <row r="91" spans="2:23" s="30" customFormat="1" ht="15" customHeight="1" x14ac:dyDescent="0.15">
      <c r="B91" s="80"/>
      <c r="C91" s="73"/>
      <c r="D91" s="74"/>
      <c r="E91" s="74"/>
      <c r="F91" s="74"/>
      <c r="G91" s="74"/>
      <c r="H91" s="74"/>
      <c r="I91" s="74"/>
      <c r="J91" s="75"/>
      <c r="K91" s="46">
        <v>9.1999999999999993</v>
      </c>
      <c r="L91" s="46">
        <v>53.4</v>
      </c>
      <c r="M91" s="46">
        <v>36.200000000000003</v>
      </c>
      <c r="N91" s="46">
        <v>1.2</v>
      </c>
      <c r="O91" s="46"/>
      <c r="P91" s="46"/>
      <c r="Q91" s="46"/>
      <c r="R91" s="46"/>
      <c r="S91" s="46"/>
      <c r="T91" s="46">
        <v>0</v>
      </c>
      <c r="U91" s="56">
        <f t="shared" ref="U91:U92" si="7">(K91*4+L91*3+M91*2+N91*1)</f>
        <v>270.59999999999997</v>
      </c>
      <c r="V91" s="57">
        <f>U91-U92</f>
        <v>0.80000000000001137</v>
      </c>
      <c r="W91" s="58">
        <f t="shared" si="3"/>
        <v>0.80000000000001137</v>
      </c>
    </row>
    <row r="92" spans="2:23" ht="15" customHeight="1" thickBot="1" x14ac:dyDescent="0.2">
      <c r="B92" s="103"/>
      <c r="C92" s="104"/>
      <c r="D92" s="105"/>
      <c r="E92" s="105"/>
      <c r="F92" s="105"/>
      <c r="G92" s="105"/>
      <c r="H92" s="105"/>
      <c r="I92" s="105"/>
      <c r="J92" s="106"/>
      <c r="K92" s="48">
        <v>7.4</v>
      </c>
      <c r="L92" s="48">
        <v>56.4</v>
      </c>
      <c r="M92" s="48">
        <v>34.9</v>
      </c>
      <c r="N92" s="48">
        <v>1.2</v>
      </c>
      <c r="O92" s="48"/>
      <c r="P92" s="48"/>
      <c r="Q92" s="48"/>
      <c r="R92" s="48"/>
      <c r="S92" s="48"/>
      <c r="T92" s="48">
        <v>0.2</v>
      </c>
      <c r="U92" s="56">
        <f t="shared" si="7"/>
        <v>269.79999999999995</v>
      </c>
      <c r="V92" s="61"/>
      <c r="W92" s="62">
        <f t="shared" si="3"/>
        <v>0</v>
      </c>
    </row>
    <row r="93" spans="2:23" ht="15" customHeight="1" x14ac:dyDescent="0.15">
      <c r="B93" s="89" t="s">
        <v>60</v>
      </c>
      <c r="C93" s="93" t="s">
        <v>61</v>
      </c>
      <c r="D93" s="94"/>
      <c r="E93" s="94"/>
      <c r="F93" s="94"/>
      <c r="G93" s="94"/>
      <c r="H93" s="94"/>
      <c r="I93" s="94"/>
      <c r="J93" s="95"/>
      <c r="K93" s="40"/>
      <c r="L93" s="41"/>
      <c r="M93" s="41"/>
      <c r="N93" s="41"/>
      <c r="O93" s="41"/>
      <c r="P93" s="41"/>
      <c r="Q93" s="41"/>
      <c r="R93" s="41"/>
      <c r="S93" s="41"/>
      <c r="T93" s="42"/>
      <c r="U93" s="53"/>
      <c r="V93" s="63"/>
      <c r="W93" s="55">
        <f t="shared" si="3"/>
        <v>0</v>
      </c>
    </row>
    <row r="94" spans="2:23" ht="15" customHeight="1" thickBot="1" x14ac:dyDescent="0.2">
      <c r="B94" s="80"/>
      <c r="C94" s="73"/>
      <c r="D94" s="74"/>
      <c r="E94" s="74"/>
      <c r="F94" s="74"/>
      <c r="G94" s="74"/>
      <c r="H94" s="74"/>
      <c r="I94" s="74"/>
      <c r="J94" s="75"/>
      <c r="K94" s="43"/>
      <c r="L94" s="44"/>
      <c r="M94" s="44"/>
      <c r="N94" s="44"/>
      <c r="O94" s="44"/>
      <c r="P94" s="44"/>
      <c r="Q94" s="44"/>
      <c r="R94" s="44"/>
      <c r="S94" s="44"/>
      <c r="T94" s="45"/>
      <c r="U94" s="56">
        <f>(K94*7+L94*6+M94*5+N94*4+O94*3+P94*2+Q94*1)</f>
        <v>0</v>
      </c>
      <c r="V94" s="57">
        <f>U94-U96</f>
        <v>-413.29999999999995</v>
      </c>
      <c r="W94" s="58">
        <f t="shared" si="3"/>
        <v>-413.29999999999995</v>
      </c>
    </row>
    <row r="95" spans="2:23" s="30" customFormat="1" ht="15" customHeight="1" x14ac:dyDescent="0.15">
      <c r="B95" s="80"/>
      <c r="C95" s="73"/>
      <c r="D95" s="74"/>
      <c r="E95" s="74"/>
      <c r="F95" s="74"/>
      <c r="G95" s="74"/>
      <c r="H95" s="74"/>
      <c r="I95" s="74"/>
      <c r="J95" s="75"/>
      <c r="K95" s="46">
        <v>6.1</v>
      </c>
      <c r="L95" s="46">
        <v>6.7</v>
      </c>
      <c r="M95" s="46">
        <v>19.600000000000001</v>
      </c>
      <c r="N95" s="46">
        <v>46</v>
      </c>
      <c r="O95" s="46">
        <v>16.600000000000001</v>
      </c>
      <c r="P95" s="46">
        <v>2.5</v>
      </c>
      <c r="Q95" s="46">
        <v>0.6</v>
      </c>
      <c r="R95" s="46"/>
      <c r="S95" s="46"/>
      <c r="T95" s="46">
        <v>1.8</v>
      </c>
      <c r="U95" s="56">
        <f t="shared" ref="U95:U96" si="8">(K95*7+L95*6+M95*5+N95*4+O95*3+P95*2+Q95*1)</f>
        <v>420.3</v>
      </c>
      <c r="V95" s="57">
        <f>U95-U96</f>
        <v>7.0000000000000568</v>
      </c>
      <c r="W95" s="58">
        <f t="shared" si="3"/>
        <v>7.0000000000000568</v>
      </c>
    </row>
    <row r="96" spans="2:23" ht="15" customHeight="1" thickBot="1" x14ac:dyDescent="0.2">
      <c r="B96" s="81"/>
      <c r="C96" s="76"/>
      <c r="D96" s="77"/>
      <c r="E96" s="77"/>
      <c r="F96" s="77"/>
      <c r="G96" s="77"/>
      <c r="H96" s="77"/>
      <c r="I96" s="77"/>
      <c r="J96" s="78"/>
      <c r="K96" s="48">
        <v>7</v>
      </c>
      <c r="L96" s="48">
        <v>10.7</v>
      </c>
      <c r="M96" s="48">
        <v>20.100000000000001</v>
      </c>
      <c r="N96" s="48">
        <v>32.5</v>
      </c>
      <c r="O96" s="48">
        <v>15.9</v>
      </c>
      <c r="P96" s="48">
        <v>9.5</v>
      </c>
      <c r="Q96" s="48">
        <v>2.9</v>
      </c>
      <c r="R96" s="48"/>
      <c r="S96" s="48"/>
      <c r="T96" s="48">
        <v>1.5</v>
      </c>
      <c r="U96" s="56">
        <f t="shared" si="8"/>
        <v>413.29999999999995</v>
      </c>
      <c r="V96" s="61"/>
      <c r="W96" s="62">
        <f t="shared" si="3"/>
        <v>0</v>
      </c>
    </row>
    <row r="97" spans="2:23" ht="15" customHeight="1" x14ac:dyDescent="0.15">
      <c r="B97" s="79" t="s">
        <v>62</v>
      </c>
      <c r="C97" s="70" t="s">
        <v>63</v>
      </c>
      <c r="D97" s="71"/>
      <c r="E97" s="71"/>
      <c r="F97" s="71"/>
      <c r="G97" s="71"/>
      <c r="H97" s="71"/>
      <c r="I97" s="71"/>
      <c r="J97" s="72"/>
      <c r="K97" s="40"/>
      <c r="L97" s="41"/>
      <c r="M97" s="41"/>
      <c r="N97" s="41"/>
      <c r="O97" s="41"/>
      <c r="P97" s="41"/>
      <c r="Q97" s="41"/>
      <c r="R97" s="41"/>
      <c r="S97" s="41"/>
      <c r="T97" s="42"/>
      <c r="U97" s="53"/>
      <c r="V97" s="63"/>
      <c r="W97" s="55">
        <f t="shared" si="3"/>
        <v>0</v>
      </c>
    </row>
    <row r="98" spans="2:23" ht="15" customHeight="1" thickBot="1" x14ac:dyDescent="0.2">
      <c r="B98" s="80"/>
      <c r="C98" s="73"/>
      <c r="D98" s="74"/>
      <c r="E98" s="74"/>
      <c r="F98" s="74"/>
      <c r="G98" s="74"/>
      <c r="H98" s="74"/>
      <c r="I98" s="74"/>
      <c r="J98" s="75"/>
      <c r="K98" s="43"/>
      <c r="L98" s="44"/>
      <c r="M98" s="44"/>
      <c r="N98" s="44"/>
      <c r="O98" s="44"/>
      <c r="P98" s="44"/>
      <c r="Q98" s="44"/>
      <c r="R98" s="44"/>
      <c r="S98" s="44"/>
      <c r="T98" s="45"/>
      <c r="U98" s="56">
        <f>(K98*7+L98*6+M98*5+N98*4+O98*3+P98*2+Q98*1)</f>
        <v>0</v>
      </c>
      <c r="V98" s="57">
        <f>U98-U100</f>
        <v>-676.4</v>
      </c>
      <c r="W98" s="58">
        <f t="shared" si="3"/>
        <v>-676.4</v>
      </c>
    </row>
    <row r="99" spans="2:23" s="30" customFormat="1" ht="15" customHeight="1" x14ac:dyDescent="0.15">
      <c r="B99" s="80"/>
      <c r="C99" s="73"/>
      <c r="D99" s="74"/>
      <c r="E99" s="74"/>
      <c r="F99" s="74"/>
      <c r="G99" s="74"/>
      <c r="H99" s="74"/>
      <c r="I99" s="74"/>
      <c r="J99" s="75"/>
      <c r="K99" s="46">
        <v>94.5</v>
      </c>
      <c r="L99" s="46">
        <v>4.3</v>
      </c>
      <c r="M99" s="46">
        <v>0.6</v>
      </c>
      <c r="N99" s="46">
        <v>0</v>
      </c>
      <c r="O99" s="46">
        <v>0</v>
      </c>
      <c r="P99" s="46">
        <v>0</v>
      </c>
      <c r="Q99" s="46">
        <v>0</v>
      </c>
      <c r="R99" s="46"/>
      <c r="S99" s="46"/>
      <c r="T99" s="46">
        <v>0.6</v>
      </c>
      <c r="U99" s="56">
        <f t="shared" ref="U99:U100" si="9">(K99*7+L99*6+M99*5+N99*4+O99*3+P99*2+Q99*1)</f>
        <v>690.3</v>
      </c>
      <c r="V99" s="57">
        <f>U99-U100</f>
        <v>13.899999999999977</v>
      </c>
      <c r="W99" s="58">
        <f t="shared" si="3"/>
        <v>13.899999999999977</v>
      </c>
    </row>
    <row r="100" spans="2:23" ht="15" customHeight="1" thickBot="1" x14ac:dyDescent="0.2">
      <c r="B100" s="81"/>
      <c r="C100" s="76"/>
      <c r="D100" s="77"/>
      <c r="E100" s="77"/>
      <c r="F100" s="77"/>
      <c r="G100" s="77"/>
      <c r="H100" s="77"/>
      <c r="I100" s="77"/>
      <c r="J100" s="78"/>
      <c r="K100" s="48">
        <v>87.6</v>
      </c>
      <c r="L100" s="48">
        <v>7.9</v>
      </c>
      <c r="M100" s="48">
        <v>1.9</v>
      </c>
      <c r="N100" s="48">
        <v>0.8</v>
      </c>
      <c r="O100" s="48">
        <v>0.5</v>
      </c>
      <c r="P100" s="48">
        <v>0.5</v>
      </c>
      <c r="Q100" s="48">
        <v>0.6</v>
      </c>
      <c r="R100" s="48"/>
      <c r="S100" s="48"/>
      <c r="T100" s="48">
        <v>0.2</v>
      </c>
      <c r="U100" s="56">
        <f t="shared" si="9"/>
        <v>676.4</v>
      </c>
      <c r="V100" s="61"/>
      <c r="W100" s="62">
        <f t="shared" si="3"/>
        <v>0</v>
      </c>
    </row>
    <row r="101" spans="2:23" ht="15" customHeight="1" x14ac:dyDescent="0.15">
      <c r="B101" s="79" t="s">
        <v>64</v>
      </c>
      <c r="C101" s="70" t="s">
        <v>65</v>
      </c>
      <c r="D101" s="71"/>
      <c r="E101" s="71"/>
      <c r="F101" s="71"/>
      <c r="G101" s="71"/>
      <c r="H101" s="71"/>
      <c r="I101" s="71"/>
      <c r="J101" s="72"/>
      <c r="K101" s="40"/>
      <c r="L101" s="41"/>
      <c r="M101" s="41"/>
      <c r="N101" s="41"/>
      <c r="O101" s="41"/>
      <c r="P101" s="41"/>
      <c r="Q101" s="41"/>
      <c r="R101" s="41"/>
      <c r="S101" s="41"/>
      <c r="T101" s="42"/>
      <c r="U101" s="53"/>
      <c r="V101" s="63"/>
      <c r="W101" s="55">
        <f t="shared" si="3"/>
        <v>0</v>
      </c>
    </row>
    <row r="102" spans="2:23" ht="15" customHeight="1" thickBot="1" x14ac:dyDescent="0.2">
      <c r="B102" s="80"/>
      <c r="C102" s="73"/>
      <c r="D102" s="74"/>
      <c r="E102" s="74"/>
      <c r="F102" s="74"/>
      <c r="G102" s="74"/>
      <c r="H102" s="74"/>
      <c r="I102" s="74"/>
      <c r="J102" s="75"/>
      <c r="K102" s="43"/>
      <c r="L102" s="44"/>
      <c r="M102" s="44"/>
      <c r="N102" s="44"/>
      <c r="O102" s="44"/>
      <c r="P102" s="44"/>
      <c r="Q102" s="44"/>
      <c r="R102" s="44"/>
      <c r="S102" s="44"/>
      <c r="T102" s="45"/>
      <c r="U102" s="56">
        <f>(K102*6+L102*5+M102*4+N102*3+O102*2+P102*1)</f>
        <v>0</v>
      </c>
      <c r="V102" s="57">
        <f>U102-U104</f>
        <v>-503.8</v>
      </c>
      <c r="W102" s="58">
        <f t="shared" si="3"/>
        <v>-503.8</v>
      </c>
    </row>
    <row r="103" spans="2:23" s="30" customFormat="1" ht="15" customHeight="1" x14ac:dyDescent="0.15">
      <c r="B103" s="80"/>
      <c r="C103" s="73"/>
      <c r="D103" s="74"/>
      <c r="E103" s="74"/>
      <c r="F103" s="74"/>
      <c r="G103" s="74"/>
      <c r="H103" s="74"/>
      <c r="I103" s="74"/>
      <c r="J103" s="75"/>
      <c r="K103" s="46">
        <v>82.8</v>
      </c>
      <c r="L103" s="46">
        <v>3.1</v>
      </c>
      <c r="M103" s="46">
        <v>0</v>
      </c>
      <c r="N103" s="46">
        <v>1.8</v>
      </c>
      <c r="O103" s="46">
        <v>7.4</v>
      </c>
      <c r="P103" s="46">
        <v>4.3</v>
      </c>
      <c r="Q103" s="46"/>
      <c r="R103" s="46"/>
      <c r="S103" s="46"/>
      <c r="T103" s="46">
        <v>0.6</v>
      </c>
      <c r="U103" s="56">
        <f t="shared" ref="U103:U104" si="10">(K103*6+L103*5+M103*4+N103*3+O103*2+P103*1)</f>
        <v>536.79999999999984</v>
      </c>
      <c r="V103" s="57">
        <f>U103-U104</f>
        <v>32.999999999999829</v>
      </c>
      <c r="W103" s="58">
        <f t="shared" si="3"/>
        <v>32.999999999999829</v>
      </c>
    </row>
    <row r="104" spans="2:23" ht="15" customHeight="1" thickBot="1" x14ac:dyDescent="0.2">
      <c r="B104" s="81"/>
      <c r="C104" s="76"/>
      <c r="D104" s="77"/>
      <c r="E104" s="77"/>
      <c r="F104" s="77"/>
      <c r="G104" s="77"/>
      <c r="H104" s="77"/>
      <c r="I104" s="77"/>
      <c r="J104" s="78"/>
      <c r="K104" s="48">
        <v>64.599999999999994</v>
      </c>
      <c r="L104" s="48">
        <v>15.2</v>
      </c>
      <c r="M104" s="48">
        <v>2.2999999999999998</v>
      </c>
      <c r="N104" s="48">
        <v>2.7</v>
      </c>
      <c r="O104" s="48">
        <v>7.9</v>
      </c>
      <c r="P104" s="48">
        <v>7.1</v>
      </c>
      <c r="Q104" s="48"/>
      <c r="R104" s="48"/>
      <c r="S104" s="48"/>
      <c r="T104" s="48">
        <v>0.1</v>
      </c>
      <c r="U104" s="56">
        <f t="shared" si="10"/>
        <v>503.8</v>
      </c>
      <c r="V104" s="61"/>
      <c r="W104" s="62">
        <f t="shared" si="3"/>
        <v>0</v>
      </c>
    </row>
    <row r="105" spans="2:23" ht="15" customHeight="1" x14ac:dyDescent="0.15">
      <c r="B105" s="79" t="s">
        <v>66</v>
      </c>
      <c r="C105" s="70" t="s">
        <v>67</v>
      </c>
      <c r="D105" s="71"/>
      <c r="E105" s="71"/>
      <c r="F105" s="71"/>
      <c r="G105" s="71"/>
      <c r="H105" s="71"/>
      <c r="I105" s="71"/>
      <c r="J105" s="72"/>
      <c r="K105" s="40"/>
      <c r="L105" s="41"/>
      <c r="M105" s="41"/>
      <c r="N105" s="41"/>
      <c r="O105" s="41"/>
      <c r="P105" s="41"/>
      <c r="Q105" s="41"/>
      <c r="R105" s="41"/>
      <c r="S105" s="41"/>
      <c r="T105" s="42"/>
      <c r="U105" s="53"/>
      <c r="V105" s="63"/>
      <c r="W105" s="55">
        <f t="shared" si="3"/>
        <v>0</v>
      </c>
    </row>
    <row r="106" spans="2:23" ht="15" customHeight="1" thickBot="1" x14ac:dyDescent="0.2">
      <c r="B106" s="80"/>
      <c r="C106" s="73"/>
      <c r="D106" s="74"/>
      <c r="E106" s="74"/>
      <c r="F106" s="74"/>
      <c r="G106" s="74"/>
      <c r="H106" s="74"/>
      <c r="I106" s="74"/>
      <c r="J106" s="75"/>
      <c r="K106" s="43"/>
      <c r="L106" s="44"/>
      <c r="M106" s="44"/>
      <c r="N106" s="44"/>
      <c r="O106" s="44"/>
      <c r="P106" s="44"/>
      <c r="Q106" s="44"/>
      <c r="R106" s="44"/>
      <c r="S106" s="44"/>
      <c r="T106" s="45"/>
      <c r="U106" s="56">
        <f>(K106*5+L106*4+M106*3+N106*2+O106*1)</f>
        <v>0</v>
      </c>
      <c r="V106" s="57">
        <f>U106-U108</f>
        <v>-238.10000000000002</v>
      </c>
      <c r="W106" s="58">
        <f t="shared" si="3"/>
        <v>-238.10000000000002</v>
      </c>
    </row>
    <row r="107" spans="2:23" s="30" customFormat="1" ht="15" customHeight="1" x14ac:dyDescent="0.15">
      <c r="B107" s="80"/>
      <c r="C107" s="73"/>
      <c r="D107" s="74"/>
      <c r="E107" s="74"/>
      <c r="F107" s="74"/>
      <c r="G107" s="74"/>
      <c r="H107" s="74"/>
      <c r="I107" s="74"/>
      <c r="J107" s="75"/>
      <c r="K107" s="46">
        <v>1.2</v>
      </c>
      <c r="L107" s="46">
        <v>6.7</v>
      </c>
      <c r="M107" s="46">
        <v>28.2</v>
      </c>
      <c r="N107" s="46">
        <v>49.7</v>
      </c>
      <c r="O107" s="46">
        <v>13.5</v>
      </c>
      <c r="P107" s="46"/>
      <c r="Q107" s="46"/>
      <c r="R107" s="46"/>
      <c r="S107" s="46"/>
      <c r="T107" s="46">
        <v>0.6</v>
      </c>
      <c r="U107" s="59">
        <f t="shared" ref="U107:U108" si="11">(K107*5+L107*4+M107*3+N107*2+O107*1)</f>
        <v>230.3</v>
      </c>
      <c r="V107" s="57">
        <f>U107-U108</f>
        <v>-7.8000000000000114</v>
      </c>
      <c r="W107" s="58">
        <f t="shared" si="3"/>
        <v>-7.8000000000000114</v>
      </c>
    </row>
    <row r="108" spans="2:23" ht="15" customHeight="1" thickBot="1" x14ac:dyDescent="0.2">
      <c r="B108" s="81"/>
      <c r="C108" s="76"/>
      <c r="D108" s="77"/>
      <c r="E108" s="77"/>
      <c r="F108" s="77"/>
      <c r="G108" s="77"/>
      <c r="H108" s="77"/>
      <c r="I108" s="77"/>
      <c r="J108" s="78"/>
      <c r="K108" s="48">
        <v>1</v>
      </c>
      <c r="L108" s="48">
        <v>8.6</v>
      </c>
      <c r="M108" s="48">
        <v>32.6</v>
      </c>
      <c r="N108" s="48">
        <v>43.2</v>
      </c>
      <c r="O108" s="48">
        <v>14.5</v>
      </c>
      <c r="P108" s="48"/>
      <c r="Q108" s="48"/>
      <c r="R108" s="48"/>
      <c r="S108" s="48"/>
      <c r="T108" s="48">
        <v>0.2</v>
      </c>
      <c r="U108" s="60">
        <f t="shared" si="11"/>
        <v>238.10000000000002</v>
      </c>
      <c r="V108" s="61"/>
      <c r="W108" s="62">
        <f t="shared" si="3"/>
        <v>0</v>
      </c>
    </row>
    <row r="109" spans="2:23" ht="15" customHeight="1" x14ac:dyDescent="0.15">
      <c r="B109" s="79" t="s">
        <v>68</v>
      </c>
      <c r="C109" s="70" t="s">
        <v>69</v>
      </c>
      <c r="D109" s="71"/>
      <c r="E109" s="71"/>
      <c r="F109" s="71"/>
      <c r="G109" s="71"/>
      <c r="H109" s="71"/>
      <c r="I109" s="71"/>
      <c r="J109" s="72"/>
      <c r="K109" s="40"/>
      <c r="L109" s="41"/>
      <c r="M109" s="41"/>
      <c r="N109" s="41"/>
      <c r="O109" s="41"/>
      <c r="P109" s="41"/>
      <c r="Q109" s="41"/>
      <c r="R109" s="41"/>
      <c r="S109" s="41"/>
      <c r="T109" s="42"/>
      <c r="U109" s="53"/>
      <c r="V109" s="63"/>
      <c r="W109" s="55">
        <f t="shared" si="3"/>
        <v>0</v>
      </c>
    </row>
    <row r="110" spans="2:23" ht="15" customHeight="1" thickBot="1" x14ac:dyDescent="0.2">
      <c r="B110" s="80"/>
      <c r="C110" s="73"/>
      <c r="D110" s="74"/>
      <c r="E110" s="74"/>
      <c r="F110" s="74"/>
      <c r="G110" s="74"/>
      <c r="H110" s="74"/>
      <c r="I110" s="74"/>
      <c r="J110" s="75"/>
      <c r="K110" s="43"/>
      <c r="L110" s="44"/>
      <c r="M110" s="44"/>
      <c r="N110" s="44"/>
      <c r="O110" s="44"/>
      <c r="P110" s="44"/>
      <c r="Q110" s="44"/>
      <c r="R110" s="44"/>
      <c r="S110" s="44"/>
      <c r="T110" s="45"/>
      <c r="U110" s="56">
        <f>(K110*6+L110*5+M110*4+N110*3+O110*2+P110*1)</f>
        <v>0</v>
      </c>
      <c r="V110" s="57">
        <f>U110-U112</f>
        <v>-276.40000000000003</v>
      </c>
      <c r="W110" s="58">
        <f t="shared" si="3"/>
        <v>-276.40000000000003</v>
      </c>
    </row>
    <row r="111" spans="2:23" s="30" customFormat="1" ht="15" customHeight="1" x14ac:dyDescent="0.15">
      <c r="B111" s="80"/>
      <c r="C111" s="73"/>
      <c r="D111" s="74"/>
      <c r="E111" s="74"/>
      <c r="F111" s="74"/>
      <c r="G111" s="74"/>
      <c r="H111" s="74"/>
      <c r="I111" s="74"/>
      <c r="J111" s="75"/>
      <c r="K111" s="46">
        <v>1.8</v>
      </c>
      <c r="L111" s="46">
        <v>5.5</v>
      </c>
      <c r="M111" s="46">
        <v>9.1999999999999993</v>
      </c>
      <c r="N111" s="46">
        <v>30.7</v>
      </c>
      <c r="O111" s="46">
        <v>48.5</v>
      </c>
      <c r="P111" s="46">
        <v>3.7</v>
      </c>
      <c r="Q111" s="46"/>
      <c r="R111" s="46"/>
      <c r="S111" s="46"/>
      <c r="T111" s="46">
        <v>0.6</v>
      </c>
      <c r="U111" s="56">
        <f t="shared" ref="U111:U112" si="12">(K111*6+L111*5+M111*4+N111*3+O111*2+P111*1)</f>
        <v>267.89999999999998</v>
      </c>
      <c r="V111" s="57">
        <f>U111-U112</f>
        <v>-8.5000000000000568</v>
      </c>
      <c r="W111" s="58">
        <f t="shared" si="3"/>
        <v>-8.5000000000000568</v>
      </c>
    </row>
    <row r="112" spans="2:23" ht="15" customHeight="1" thickBot="1" x14ac:dyDescent="0.2">
      <c r="B112" s="81"/>
      <c r="C112" s="76"/>
      <c r="D112" s="77"/>
      <c r="E112" s="77"/>
      <c r="F112" s="77"/>
      <c r="G112" s="77"/>
      <c r="H112" s="77"/>
      <c r="I112" s="77"/>
      <c r="J112" s="78"/>
      <c r="K112" s="48">
        <v>4.0999999999999996</v>
      </c>
      <c r="L112" s="48">
        <v>10</v>
      </c>
      <c r="M112" s="48">
        <v>8.3000000000000007</v>
      </c>
      <c r="N112" s="48">
        <v>26.6</v>
      </c>
      <c r="O112" s="48">
        <v>37.799999999999997</v>
      </c>
      <c r="P112" s="48">
        <v>13.2</v>
      </c>
      <c r="Q112" s="48"/>
      <c r="R112" s="48"/>
      <c r="S112" s="48"/>
      <c r="T112" s="48">
        <v>0.1</v>
      </c>
      <c r="U112" s="56">
        <f t="shared" si="12"/>
        <v>276.40000000000003</v>
      </c>
      <c r="V112" s="61"/>
      <c r="W112" s="62">
        <f t="shared" si="3"/>
        <v>0</v>
      </c>
    </row>
    <row r="113" spans="2:23" ht="15" customHeight="1" x14ac:dyDescent="0.15">
      <c r="B113" s="80" t="s">
        <v>70</v>
      </c>
      <c r="C113" s="73" t="s">
        <v>71</v>
      </c>
      <c r="D113" s="74"/>
      <c r="E113" s="74"/>
      <c r="F113" s="74"/>
      <c r="G113" s="74"/>
      <c r="H113" s="74"/>
      <c r="I113" s="74"/>
      <c r="J113" s="75"/>
      <c r="K113" s="40"/>
      <c r="L113" s="41"/>
      <c r="M113" s="41"/>
      <c r="N113" s="41"/>
      <c r="O113" s="41"/>
      <c r="P113" s="41"/>
      <c r="Q113" s="41"/>
      <c r="R113" s="41"/>
      <c r="S113" s="41"/>
      <c r="T113" s="42"/>
      <c r="U113" s="53"/>
      <c r="V113" s="63"/>
      <c r="W113" s="55">
        <f t="shared" si="3"/>
        <v>0</v>
      </c>
    </row>
    <row r="114" spans="2:23" ht="15" customHeight="1" thickBot="1" x14ac:dyDescent="0.2">
      <c r="B114" s="80"/>
      <c r="C114" s="73"/>
      <c r="D114" s="74"/>
      <c r="E114" s="74"/>
      <c r="F114" s="74"/>
      <c r="G114" s="74"/>
      <c r="H114" s="74"/>
      <c r="I114" s="74"/>
      <c r="J114" s="75"/>
      <c r="K114" s="43"/>
      <c r="L114" s="44"/>
      <c r="M114" s="44"/>
      <c r="N114" s="44"/>
      <c r="O114" s="44"/>
      <c r="P114" s="44"/>
      <c r="Q114" s="44"/>
      <c r="R114" s="44"/>
      <c r="S114" s="44"/>
      <c r="T114" s="45"/>
      <c r="U114" s="56">
        <f>(K114*5+L114*4+M114*3+N114*2+O114*1)</f>
        <v>0</v>
      </c>
      <c r="V114" s="57">
        <f>U114-U116</f>
        <v>-117.3</v>
      </c>
      <c r="W114" s="58">
        <f t="shared" si="3"/>
        <v>-117.3</v>
      </c>
    </row>
    <row r="115" spans="2:23" s="30" customFormat="1" ht="15" customHeight="1" x14ac:dyDescent="0.15">
      <c r="B115" s="80"/>
      <c r="C115" s="73"/>
      <c r="D115" s="74"/>
      <c r="E115" s="74"/>
      <c r="F115" s="74"/>
      <c r="G115" s="74"/>
      <c r="H115" s="74"/>
      <c r="I115" s="74"/>
      <c r="J115" s="75"/>
      <c r="K115" s="46">
        <v>0</v>
      </c>
      <c r="L115" s="46">
        <v>0.6</v>
      </c>
      <c r="M115" s="46">
        <v>1.2</v>
      </c>
      <c r="N115" s="46">
        <v>9.8000000000000007</v>
      </c>
      <c r="O115" s="46">
        <v>87.7</v>
      </c>
      <c r="P115" s="46"/>
      <c r="Q115" s="46"/>
      <c r="R115" s="46"/>
      <c r="S115" s="46"/>
      <c r="T115" s="46">
        <v>0.6</v>
      </c>
      <c r="U115" s="59">
        <f t="shared" ref="U115:U116" si="13">(K115*5+L115*4+M115*3+N115*2+O115*1)</f>
        <v>113.30000000000001</v>
      </c>
      <c r="V115" s="57">
        <f>U115-U116</f>
        <v>-3.9999999999999858</v>
      </c>
      <c r="W115" s="58">
        <f t="shared" si="3"/>
        <v>-3.9999999999999858</v>
      </c>
    </row>
    <row r="116" spans="2:23" ht="15" customHeight="1" thickBot="1" x14ac:dyDescent="0.2">
      <c r="B116" s="81"/>
      <c r="C116" s="76"/>
      <c r="D116" s="77"/>
      <c r="E116" s="77"/>
      <c r="F116" s="77"/>
      <c r="G116" s="77"/>
      <c r="H116" s="77"/>
      <c r="I116" s="77"/>
      <c r="J116" s="78"/>
      <c r="K116" s="48">
        <v>0.6</v>
      </c>
      <c r="L116" s="48">
        <v>1.9</v>
      </c>
      <c r="M116" s="48">
        <v>2.6</v>
      </c>
      <c r="N116" s="48">
        <v>4.2</v>
      </c>
      <c r="O116" s="48">
        <v>90.5</v>
      </c>
      <c r="P116" s="48"/>
      <c r="Q116" s="48"/>
      <c r="R116" s="48"/>
      <c r="S116" s="48"/>
      <c r="T116" s="48">
        <v>0.2</v>
      </c>
      <c r="U116" s="60">
        <f t="shared" si="13"/>
        <v>117.3</v>
      </c>
      <c r="V116" s="61"/>
      <c r="W116" s="62">
        <f t="shared" si="3"/>
        <v>0</v>
      </c>
    </row>
    <row r="117" spans="2:23" ht="15" customHeight="1" x14ac:dyDescent="0.15">
      <c r="B117" s="79" t="s">
        <v>72</v>
      </c>
      <c r="C117" s="70" t="s">
        <v>73</v>
      </c>
      <c r="D117" s="71"/>
      <c r="E117" s="71"/>
      <c r="F117" s="71"/>
      <c r="G117" s="71"/>
      <c r="H117" s="71"/>
      <c r="I117" s="71"/>
      <c r="J117" s="72"/>
      <c r="K117" s="40"/>
      <c r="L117" s="41"/>
      <c r="M117" s="41"/>
      <c r="N117" s="41"/>
      <c r="O117" s="41"/>
      <c r="P117" s="41"/>
      <c r="Q117" s="41"/>
      <c r="R117" s="41"/>
      <c r="S117" s="41"/>
      <c r="T117" s="42"/>
      <c r="U117" s="53"/>
      <c r="V117" s="63"/>
      <c r="W117" s="55">
        <f t="shared" si="3"/>
        <v>0</v>
      </c>
    </row>
    <row r="118" spans="2:23" ht="15" customHeight="1" thickBot="1" x14ac:dyDescent="0.2">
      <c r="B118" s="80"/>
      <c r="C118" s="73"/>
      <c r="D118" s="74"/>
      <c r="E118" s="74"/>
      <c r="F118" s="74"/>
      <c r="G118" s="74"/>
      <c r="H118" s="74"/>
      <c r="I118" s="74"/>
      <c r="J118" s="75"/>
      <c r="K118" s="43"/>
      <c r="L118" s="44"/>
      <c r="M118" s="44"/>
      <c r="N118" s="44"/>
      <c r="O118" s="44"/>
      <c r="P118" s="44"/>
      <c r="Q118" s="44"/>
      <c r="R118" s="44"/>
      <c r="S118" s="44"/>
      <c r="T118" s="45"/>
      <c r="U118" s="56">
        <f>(K118*5+L118*4+M118*3+N118*2+O118*1)</f>
        <v>0</v>
      </c>
      <c r="V118" s="57">
        <f>U118-U120</f>
        <v>-277.40000000000003</v>
      </c>
      <c r="W118" s="58">
        <f t="shared" si="3"/>
        <v>-277.40000000000003</v>
      </c>
    </row>
    <row r="119" spans="2:23" s="30" customFormat="1" ht="15" customHeight="1" x14ac:dyDescent="0.15">
      <c r="B119" s="80"/>
      <c r="C119" s="73"/>
      <c r="D119" s="74"/>
      <c r="E119" s="74"/>
      <c r="F119" s="74"/>
      <c r="G119" s="74"/>
      <c r="H119" s="74"/>
      <c r="I119" s="74"/>
      <c r="J119" s="75"/>
      <c r="K119" s="46">
        <v>4.3</v>
      </c>
      <c r="L119" s="46">
        <v>7.4</v>
      </c>
      <c r="M119" s="46">
        <v>35.6</v>
      </c>
      <c r="N119" s="46">
        <v>44.2</v>
      </c>
      <c r="O119" s="46">
        <v>8</v>
      </c>
      <c r="P119" s="46"/>
      <c r="Q119" s="46"/>
      <c r="R119" s="46"/>
      <c r="S119" s="46"/>
      <c r="T119" s="46">
        <v>0.6</v>
      </c>
      <c r="U119" s="59">
        <f t="shared" ref="U119:U120" si="14">(K119*5+L119*4+M119*3+N119*2+O119*1)</f>
        <v>254.3</v>
      </c>
      <c r="V119" s="57">
        <f>U119-U120</f>
        <v>-23.100000000000023</v>
      </c>
      <c r="W119" s="58">
        <f t="shared" si="3"/>
        <v>-23.100000000000023</v>
      </c>
    </row>
    <row r="120" spans="2:23" ht="15" customHeight="1" thickBot="1" x14ac:dyDescent="0.2">
      <c r="B120" s="81"/>
      <c r="C120" s="76"/>
      <c r="D120" s="77"/>
      <c r="E120" s="77"/>
      <c r="F120" s="77"/>
      <c r="G120" s="77"/>
      <c r="H120" s="77"/>
      <c r="I120" s="77"/>
      <c r="J120" s="78"/>
      <c r="K120" s="48">
        <v>9.6999999999999993</v>
      </c>
      <c r="L120" s="48">
        <v>13.4</v>
      </c>
      <c r="M120" s="48">
        <v>37.299999999999997</v>
      </c>
      <c r="N120" s="48">
        <v>23.9</v>
      </c>
      <c r="O120" s="48">
        <v>15.6</v>
      </c>
      <c r="P120" s="48"/>
      <c r="Q120" s="48"/>
      <c r="R120" s="48"/>
      <c r="S120" s="48"/>
      <c r="T120" s="48">
        <v>0.2</v>
      </c>
      <c r="U120" s="60">
        <f t="shared" si="14"/>
        <v>277.40000000000003</v>
      </c>
      <c r="V120" s="61"/>
      <c r="W120" s="62">
        <f t="shared" si="3"/>
        <v>0</v>
      </c>
    </row>
    <row r="121" spans="2:23" ht="15" customHeight="1" x14ac:dyDescent="0.15">
      <c r="B121" s="79" t="s">
        <v>74</v>
      </c>
      <c r="C121" s="70" t="s">
        <v>75</v>
      </c>
      <c r="D121" s="71"/>
      <c r="E121" s="71"/>
      <c r="F121" s="71"/>
      <c r="G121" s="71"/>
      <c r="H121" s="71"/>
      <c r="I121" s="71"/>
      <c r="J121" s="72"/>
      <c r="K121" s="40"/>
      <c r="L121" s="41"/>
      <c r="M121" s="41"/>
      <c r="N121" s="41"/>
      <c r="O121" s="41"/>
      <c r="P121" s="41"/>
      <c r="Q121" s="41"/>
      <c r="R121" s="41"/>
      <c r="S121" s="41"/>
      <c r="T121" s="42"/>
      <c r="U121" s="53"/>
      <c r="V121" s="63"/>
      <c r="W121" s="55">
        <f t="shared" si="3"/>
        <v>0</v>
      </c>
    </row>
    <row r="122" spans="2:23" ht="15" customHeight="1" thickBot="1" x14ac:dyDescent="0.2">
      <c r="B122" s="80"/>
      <c r="C122" s="73"/>
      <c r="D122" s="74"/>
      <c r="E122" s="74"/>
      <c r="F122" s="74"/>
      <c r="G122" s="74"/>
      <c r="H122" s="74"/>
      <c r="I122" s="74"/>
      <c r="J122" s="75"/>
      <c r="K122" s="43"/>
      <c r="L122" s="44"/>
      <c r="M122" s="44"/>
      <c r="N122" s="44"/>
      <c r="O122" s="44"/>
      <c r="P122" s="44"/>
      <c r="Q122" s="44"/>
      <c r="R122" s="44"/>
      <c r="S122" s="44"/>
      <c r="T122" s="45"/>
      <c r="U122" s="56">
        <f>(K122*4+L122*3+M122*2+N122*1)</f>
        <v>0</v>
      </c>
      <c r="V122" s="57">
        <f>U122-U124</f>
        <v>-342.90000000000003</v>
      </c>
      <c r="W122" s="58">
        <f t="shared" si="3"/>
        <v>-342.90000000000003</v>
      </c>
    </row>
    <row r="123" spans="2:23" s="30" customFormat="1" ht="15" customHeight="1" x14ac:dyDescent="0.15">
      <c r="B123" s="80"/>
      <c r="C123" s="73"/>
      <c r="D123" s="74"/>
      <c r="E123" s="74"/>
      <c r="F123" s="74"/>
      <c r="G123" s="74"/>
      <c r="H123" s="74"/>
      <c r="I123" s="74"/>
      <c r="J123" s="75"/>
      <c r="K123" s="46">
        <v>65</v>
      </c>
      <c r="L123" s="46">
        <v>33.1</v>
      </c>
      <c r="M123" s="46">
        <v>1.2</v>
      </c>
      <c r="N123" s="46">
        <v>0</v>
      </c>
      <c r="O123" s="46"/>
      <c r="P123" s="46"/>
      <c r="Q123" s="46"/>
      <c r="R123" s="46"/>
      <c r="S123" s="46"/>
      <c r="T123" s="46">
        <v>0.6</v>
      </c>
      <c r="U123" s="56">
        <f t="shared" ref="U123:U124" si="15">(K123*4+L123*3+M123*2+N123*1)</f>
        <v>361.7</v>
      </c>
      <c r="V123" s="57">
        <f>U123-U124</f>
        <v>18.799999999999955</v>
      </c>
      <c r="W123" s="58">
        <f t="shared" si="3"/>
        <v>18.799999999999955</v>
      </c>
    </row>
    <row r="124" spans="2:23" ht="15" customHeight="1" thickBot="1" x14ac:dyDescent="0.2">
      <c r="B124" s="81"/>
      <c r="C124" s="76"/>
      <c r="D124" s="77"/>
      <c r="E124" s="77"/>
      <c r="F124" s="77"/>
      <c r="G124" s="77"/>
      <c r="H124" s="77"/>
      <c r="I124" s="77"/>
      <c r="J124" s="78"/>
      <c r="K124" s="48">
        <v>49</v>
      </c>
      <c r="L124" s="48">
        <v>45</v>
      </c>
      <c r="M124" s="48">
        <v>5.9</v>
      </c>
      <c r="N124" s="48">
        <v>0.1</v>
      </c>
      <c r="O124" s="48"/>
      <c r="P124" s="48"/>
      <c r="Q124" s="48"/>
      <c r="R124" s="48"/>
      <c r="S124" s="48"/>
      <c r="T124" s="48">
        <v>0.1</v>
      </c>
      <c r="U124" s="56">
        <f t="shared" si="15"/>
        <v>342.90000000000003</v>
      </c>
      <c r="V124" s="61"/>
      <c r="W124" s="62">
        <f t="shared" si="3"/>
        <v>0</v>
      </c>
    </row>
    <row r="125" spans="2:23" ht="15" customHeight="1" x14ac:dyDescent="0.15">
      <c r="B125" s="79" t="s">
        <v>76</v>
      </c>
      <c r="C125" s="70" t="s">
        <v>77</v>
      </c>
      <c r="D125" s="71"/>
      <c r="E125" s="71"/>
      <c r="F125" s="71"/>
      <c r="G125" s="71"/>
      <c r="H125" s="71"/>
      <c r="I125" s="71"/>
      <c r="J125" s="72"/>
      <c r="K125" s="40"/>
      <c r="L125" s="41"/>
      <c r="M125" s="41"/>
      <c r="N125" s="41"/>
      <c r="O125" s="41"/>
      <c r="P125" s="41"/>
      <c r="Q125" s="41"/>
      <c r="R125" s="41"/>
      <c r="S125" s="41"/>
      <c r="T125" s="42"/>
      <c r="U125" s="53"/>
      <c r="V125" s="63"/>
      <c r="W125" s="55">
        <f t="shared" si="3"/>
        <v>0</v>
      </c>
    </row>
    <row r="126" spans="2:23" ht="15" customHeight="1" thickBot="1" x14ac:dyDescent="0.2">
      <c r="B126" s="80"/>
      <c r="C126" s="73"/>
      <c r="D126" s="74"/>
      <c r="E126" s="74"/>
      <c r="F126" s="74"/>
      <c r="G126" s="74"/>
      <c r="H126" s="74"/>
      <c r="I126" s="74"/>
      <c r="J126" s="75"/>
      <c r="K126" s="43"/>
      <c r="L126" s="44"/>
      <c r="M126" s="44"/>
      <c r="N126" s="44"/>
      <c r="O126" s="44"/>
      <c r="P126" s="44"/>
      <c r="Q126" s="44"/>
      <c r="R126" s="44"/>
      <c r="S126" s="44"/>
      <c r="T126" s="45"/>
      <c r="U126" s="56">
        <f>(K126*4+L126*3+M126*2+N126*1)</f>
        <v>0</v>
      </c>
      <c r="V126" s="57">
        <f>U126-U128</f>
        <v>-317.30000000000007</v>
      </c>
      <c r="W126" s="58">
        <f t="shared" si="3"/>
        <v>-317.30000000000007</v>
      </c>
    </row>
    <row r="127" spans="2:23" s="30" customFormat="1" ht="15" customHeight="1" x14ac:dyDescent="0.15">
      <c r="B127" s="80"/>
      <c r="C127" s="73"/>
      <c r="D127" s="74"/>
      <c r="E127" s="74"/>
      <c r="F127" s="74"/>
      <c r="G127" s="74"/>
      <c r="H127" s="74"/>
      <c r="I127" s="74"/>
      <c r="J127" s="75"/>
      <c r="K127" s="46">
        <v>36.200000000000003</v>
      </c>
      <c r="L127" s="46">
        <v>55.2</v>
      </c>
      <c r="M127" s="46">
        <v>8</v>
      </c>
      <c r="N127" s="46">
        <v>0</v>
      </c>
      <c r="O127" s="46"/>
      <c r="P127" s="46"/>
      <c r="Q127" s="46"/>
      <c r="R127" s="46"/>
      <c r="S127" s="46"/>
      <c r="T127" s="46">
        <v>0.6</v>
      </c>
      <c r="U127" s="56">
        <f t="shared" ref="U127:U128" si="16">(K127*4+L127*3+M127*2+N127*1)</f>
        <v>326.40000000000003</v>
      </c>
      <c r="V127" s="57">
        <f>U127-U128</f>
        <v>9.0999999999999659</v>
      </c>
      <c r="W127" s="58">
        <f t="shared" si="3"/>
        <v>9.0999999999999659</v>
      </c>
    </row>
    <row r="128" spans="2:23" ht="15" customHeight="1" thickBot="1" x14ac:dyDescent="0.2">
      <c r="B128" s="81"/>
      <c r="C128" s="76"/>
      <c r="D128" s="77"/>
      <c r="E128" s="77"/>
      <c r="F128" s="77"/>
      <c r="G128" s="77"/>
      <c r="H128" s="77"/>
      <c r="I128" s="77"/>
      <c r="J128" s="78"/>
      <c r="K128" s="48">
        <v>28.6</v>
      </c>
      <c r="L128" s="48">
        <v>60.6</v>
      </c>
      <c r="M128" s="48">
        <v>10.5</v>
      </c>
      <c r="N128" s="48">
        <v>0.1</v>
      </c>
      <c r="O128" s="48"/>
      <c r="P128" s="48"/>
      <c r="Q128" s="48"/>
      <c r="R128" s="48"/>
      <c r="S128" s="48"/>
      <c r="T128" s="48">
        <v>0.1</v>
      </c>
      <c r="U128" s="56">
        <f t="shared" si="16"/>
        <v>317.30000000000007</v>
      </c>
      <c r="V128" s="61"/>
      <c r="W128" s="62">
        <f t="shared" si="3"/>
        <v>0</v>
      </c>
    </row>
    <row r="129" spans="2:23" ht="15" customHeight="1" x14ac:dyDescent="0.15">
      <c r="B129" s="79" t="s">
        <v>78</v>
      </c>
      <c r="C129" s="70" t="s">
        <v>79</v>
      </c>
      <c r="D129" s="71"/>
      <c r="E129" s="71"/>
      <c r="F129" s="71"/>
      <c r="G129" s="71"/>
      <c r="H129" s="71"/>
      <c r="I129" s="71"/>
      <c r="J129" s="72"/>
      <c r="K129" s="40"/>
      <c r="L129" s="41"/>
      <c r="M129" s="41"/>
      <c r="N129" s="41"/>
      <c r="O129" s="41"/>
      <c r="P129" s="41"/>
      <c r="Q129" s="41"/>
      <c r="R129" s="41"/>
      <c r="S129" s="41"/>
      <c r="T129" s="42"/>
      <c r="U129" s="53"/>
      <c r="V129" s="63"/>
      <c r="W129" s="55">
        <f t="shared" si="3"/>
        <v>0</v>
      </c>
    </row>
    <row r="130" spans="2:23" ht="15" customHeight="1" thickBot="1" x14ac:dyDescent="0.2">
      <c r="B130" s="80"/>
      <c r="C130" s="73"/>
      <c r="D130" s="74"/>
      <c r="E130" s="74"/>
      <c r="F130" s="74"/>
      <c r="G130" s="74"/>
      <c r="H130" s="74"/>
      <c r="I130" s="74"/>
      <c r="J130" s="75"/>
      <c r="K130" s="43"/>
      <c r="L130" s="44"/>
      <c r="M130" s="44"/>
      <c r="N130" s="44"/>
      <c r="O130" s="44"/>
      <c r="P130" s="44"/>
      <c r="Q130" s="44"/>
      <c r="R130" s="44"/>
      <c r="S130" s="44"/>
      <c r="T130" s="45"/>
      <c r="U130" s="56">
        <f>(K130*4+L130*3+M130*2+N130*1)</f>
        <v>0</v>
      </c>
      <c r="V130" s="57">
        <f>U130-U132</f>
        <v>-304.90000000000003</v>
      </c>
      <c r="W130" s="58">
        <f t="shared" si="3"/>
        <v>-304.90000000000003</v>
      </c>
    </row>
    <row r="131" spans="2:23" s="30" customFormat="1" ht="15" customHeight="1" x14ac:dyDescent="0.15">
      <c r="B131" s="80"/>
      <c r="C131" s="73"/>
      <c r="D131" s="74"/>
      <c r="E131" s="74"/>
      <c r="F131" s="74"/>
      <c r="G131" s="74"/>
      <c r="H131" s="74"/>
      <c r="I131" s="74"/>
      <c r="J131" s="75"/>
      <c r="K131" s="46">
        <v>12.3</v>
      </c>
      <c r="L131" s="46">
        <v>71.8</v>
      </c>
      <c r="M131" s="46">
        <v>15.3</v>
      </c>
      <c r="N131" s="46">
        <v>0</v>
      </c>
      <c r="O131" s="46"/>
      <c r="P131" s="46"/>
      <c r="Q131" s="46"/>
      <c r="R131" s="46"/>
      <c r="S131" s="46"/>
      <c r="T131" s="46">
        <v>0.6</v>
      </c>
      <c r="U131" s="56">
        <f t="shared" ref="U131:U132" si="17">(K131*4+L131*3+M131*2+N131*1)</f>
        <v>295.2</v>
      </c>
      <c r="V131" s="57">
        <f>U131-U132</f>
        <v>-9.7000000000000455</v>
      </c>
      <c r="W131" s="58">
        <f t="shared" si="3"/>
        <v>-9.7000000000000455</v>
      </c>
    </row>
    <row r="132" spans="2:23" ht="15" customHeight="1" thickBot="1" x14ac:dyDescent="0.2">
      <c r="B132" s="80"/>
      <c r="C132" s="73"/>
      <c r="D132" s="74"/>
      <c r="E132" s="74"/>
      <c r="F132" s="74"/>
      <c r="G132" s="74"/>
      <c r="H132" s="74"/>
      <c r="I132" s="74"/>
      <c r="J132" s="75"/>
      <c r="K132" s="48">
        <v>20.2</v>
      </c>
      <c r="L132" s="48">
        <v>64.7</v>
      </c>
      <c r="M132" s="48">
        <v>14.9</v>
      </c>
      <c r="N132" s="48">
        <v>0.2</v>
      </c>
      <c r="O132" s="48"/>
      <c r="P132" s="48"/>
      <c r="Q132" s="48"/>
      <c r="R132" s="48"/>
      <c r="S132" s="48"/>
      <c r="T132" s="48">
        <v>0.1</v>
      </c>
      <c r="U132" s="56">
        <f t="shared" si="17"/>
        <v>304.90000000000003</v>
      </c>
      <c r="V132" s="61"/>
      <c r="W132" s="62">
        <f t="shared" si="3"/>
        <v>0</v>
      </c>
    </row>
    <row r="133" spans="2:23" ht="15" customHeight="1" x14ac:dyDescent="0.15">
      <c r="B133" s="79" t="s">
        <v>80</v>
      </c>
      <c r="C133" s="70" t="s">
        <v>81</v>
      </c>
      <c r="D133" s="71"/>
      <c r="E133" s="71"/>
      <c r="F133" s="71"/>
      <c r="G133" s="71"/>
      <c r="H133" s="71"/>
      <c r="I133" s="71"/>
      <c r="J133" s="72"/>
      <c r="K133" s="40"/>
      <c r="L133" s="41"/>
      <c r="M133" s="41"/>
      <c r="N133" s="41"/>
      <c r="O133" s="41"/>
      <c r="P133" s="41"/>
      <c r="Q133" s="41"/>
      <c r="R133" s="41"/>
      <c r="S133" s="41"/>
      <c r="T133" s="42"/>
      <c r="U133" s="53"/>
      <c r="V133" s="63"/>
      <c r="W133" s="55">
        <f t="shared" si="3"/>
        <v>0</v>
      </c>
    </row>
    <row r="134" spans="2:23" ht="15" customHeight="1" thickBot="1" x14ac:dyDescent="0.2">
      <c r="B134" s="80"/>
      <c r="C134" s="73"/>
      <c r="D134" s="74"/>
      <c r="E134" s="74"/>
      <c r="F134" s="74"/>
      <c r="G134" s="74"/>
      <c r="H134" s="74"/>
      <c r="I134" s="74"/>
      <c r="J134" s="75"/>
      <c r="K134" s="43"/>
      <c r="L134" s="44"/>
      <c r="M134" s="44"/>
      <c r="N134" s="44"/>
      <c r="O134" s="44"/>
      <c r="P134" s="44"/>
      <c r="Q134" s="44"/>
      <c r="R134" s="44"/>
      <c r="S134" s="44"/>
      <c r="T134" s="45"/>
      <c r="U134" s="56">
        <f>(K134*4+L134*3+M134*2+N134*1)</f>
        <v>0</v>
      </c>
      <c r="V134" s="57">
        <f>U134-U136</f>
        <v>-312.09999999999997</v>
      </c>
      <c r="W134" s="58">
        <f t="shared" si="3"/>
        <v>-312.09999999999997</v>
      </c>
    </row>
    <row r="135" spans="2:23" s="30" customFormat="1" ht="15" customHeight="1" x14ac:dyDescent="0.15">
      <c r="B135" s="80"/>
      <c r="C135" s="73"/>
      <c r="D135" s="74"/>
      <c r="E135" s="74"/>
      <c r="F135" s="74"/>
      <c r="G135" s="74"/>
      <c r="H135" s="74"/>
      <c r="I135" s="74"/>
      <c r="J135" s="75"/>
      <c r="K135" s="46">
        <v>17.2</v>
      </c>
      <c r="L135" s="46">
        <v>73</v>
      </c>
      <c r="M135" s="46">
        <v>8.6</v>
      </c>
      <c r="N135" s="46">
        <v>0.6</v>
      </c>
      <c r="O135" s="46"/>
      <c r="P135" s="46"/>
      <c r="Q135" s="46"/>
      <c r="R135" s="46"/>
      <c r="S135" s="46"/>
      <c r="T135" s="46">
        <v>0.6</v>
      </c>
      <c r="U135" s="56">
        <f t="shared" ref="U135:U136" si="18">(K135*4+L135*3+M135*2+N135*1)</f>
        <v>305.60000000000002</v>
      </c>
      <c r="V135" s="57">
        <f>U135-U136</f>
        <v>-6.4999999999999432</v>
      </c>
      <c r="W135" s="58">
        <f t="shared" si="3"/>
        <v>-6.4999999999999432</v>
      </c>
    </row>
    <row r="136" spans="2:23" ht="15" customHeight="1" thickBot="1" x14ac:dyDescent="0.2">
      <c r="B136" s="81"/>
      <c r="C136" s="76"/>
      <c r="D136" s="77"/>
      <c r="E136" s="77"/>
      <c r="F136" s="77"/>
      <c r="G136" s="77"/>
      <c r="H136" s="77"/>
      <c r="I136" s="77"/>
      <c r="J136" s="78"/>
      <c r="K136" s="48">
        <v>21.3</v>
      </c>
      <c r="L136" s="48">
        <v>69.8</v>
      </c>
      <c r="M136" s="48">
        <v>8.6999999999999993</v>
      </c>
      <c r="N136" s="48">
        <v>0.1</v>
      </c>
      <c r="O136" s="48"/>
      <c r="P136" s="48"/>
      <c r="Q136" s="48"/>
      <c r="R136" s="48"/>
      <c r="S136" s="48"/>
      <c r="T136" s="48">
        <v>0.1</v>
      </c>
      <c r="U136" s="56">
        <f t="shared" si="18"/>
        <v>312.09999999999997</v>
      </c>
      <c r="V136" s="61"/>
      <c r="W136" s="62">
        <f t="shared" si="3"/>
        <v>0</v>
      </c>
    </row>
    <row r="137" spans="2:23" ht="15" customHeight="1" x14ac:dyDescent="0.15">
      <c r="B137" s="79" t="s">
        <v>82</v>
      </c>
      <c r="C137" s="70" t="s">
        <v>83</v>
      </c>
      <c r="D137" s="71"/>
      <c r="E137" s="71"/>
      <c r="F137" s="71"/>
      <c r="G137" s="71"/>
      <c r="H137" s="71"/>
      <c r="I137" s="71"/>
      <c r="J137" s="72"/>
      <c r="K137" s="40"/>
      <c r="L137" s="41"/>
      <c r="M137" s="41"/>
      <c r="N137" s="41"/>
      <c r="O137" s="41"/>
      <c r="P137" s="41"/>
      <c r="Q137" s="41"/>
      <c r="R137" s="41"/>
      <c r="S137" s="41"/>
      <c r="T137" s="42"/>
      <c r="U137" s="53"/>
      <c r="V137" s="63"/>
      <c r="W137" s="55">
        <f t="shared" si="3"/>
        <v>0</v>
      </c>
    </row>
    <row r="138" spans="2:23" ht="15" customHeight="1" thickBot="1" x14ac:dyDescent="0.2">
      <c r="B138" s="80"/>
      <c r="C138" s="73"/>
      <c r="D138" s="74"/>
      <c r="E138" s="74"/>
      <c r="F138" s="74"/>
      <c r="G138" s="74"/>
      <c r="H138" s="74"/>
      <c r="I138" s="74"/>
      <c r="J138" s="75"/>
      <c r="K138" s="43"/>
      <c r="L138" s="44"/>
      <c r="M138" s="44"/>
      <c r="N138" s="44"/>
      <c r="O138" s="44"/>
      <c r="P138" s="44"/>
      <c r="Q138" s="44"/>
      <c r="R138" s="44"/>
      <c r="S138" s="44"/>
      <c r="T138" s="45"/>
      <c r="U138" s="56">
        <f>(K138*4+L138*3+M138*2+N138*1)</f>
        <v>0</v>
      </c>
      <c r="V138" s="57">
        <f>U138-U140</f>
        <v>-322.7</v>
      </c>
      <c r="W138" s="58">
        <f t="shared" si="3"/>
        <v>-322.7</v>
      </c>
    </row>
    <row r="139" spans="2:23" s="30" customFormat="1" ht="15" customHeight="1" x14ac:dyDescent="0.15">
      <c r="B139" s="80"/>
      <c r="C139" s="73"/>
      <c r="D139" s="74"/>
      <c r="E139" s="74"/>
      <c r="F139" s="74"/>
      <c r="G139" s="74"/>
      <c r="H139" s="74"/>
      <c r="I139" s="74"/>
      <c r="J139" s="75"/>
      <c r="K139" s="46">
        <v>27</v>
      </c>
      <c r="L139" s="46">
        <v>66.900000000000006</v>
      </c>
      <c r="M139" s="46">
        <v>5.5</v>
      </c>
      <c r="N139" s="46">
        <v>0</v>
      </c>
      <c r="O139" s="46"/>
      <c r="P139" s="46"/>
      <c r="Q139" s="46"/>
      <c r="R139" s="46"/>
      <c r="S139" s="46"/>
      <c r="T139" s="46">
        <v>0.6</v>
      </c>
      <c r="U139" s="56">
        <f t="shared" ref="U139:U140" si="19">(K139*4+L139*3+M139*2+N139*1)</f>
        <v>319.70000000000005</v>
      </c>
      <c r="V139" s="57">
        <f>U139-U140</f>
        <v>-2.9999999999999432</v>
      </c>
      <c r="W139" s="58">
        <f t="shared" si="3"/>
        <v>-2.9999999999999432</v>
      </c>
    </row>
    <row r="140" spans="2:23" ht="15" customHeight="1" thickBot="1" x14ac:dyDescent="0.2">
      <c r="B140" s="81"/>
      <c r="C140" s="76"/>
      <c r="D140" s="77"/>
      <c r="E140" s="77"/>
      <c r="F140" s="77"/>
      <c r="G140" s="77"/>
      <c r="H140" s="77"/>
      <c r="I140" s="77"/>
      <c r="J140" s="78"/>
      <c r="K140" s="48">
        <v>29.8</v>
      </c>
      <c r="L140" s="48">
        <v>63.5</v>
      </c>
      <c r="M140" s="48">
        <v>6.5</v>
      </c>
      <c r="N140" s="48">
        <v>0</v>
      </c>
      <c r="O140" s="48"/>
      <c r="P140" s="48"/>
      <c r="Q140" s="48"/>
      <c r="R140" s="48"/>
      <c r="S140" s="48"/>
      <c r="T140" s="48">
        <v>0.1</v>
      </c>
      <c r="U140" s="56">
        <f t="shared" si="19"/>
        <v>322.7</v>
      </c>
      <c r="V140" s="61"/>
      <c r="W140" s="62">
        <f t="shared" si="3"/>
        <v>0</v>
      </c>
    </row>
    <row r="141" spans="2:23" ht="15" customHeight="1" x14ac:dyDescent="0.15">
      <c r="B141" s="79" t="s">
        <v>84</v>
      </c>
      <c r="C141" s="70" t="s">
        <v>85</v>
      </c>
      <c r="D141" s="71"/>
      <c r="E141" s="71"/>
      <c r="F141" s="71"/>
      <c r="G141" s="71"/>
      <c r="H141" s="71"/>
      <c r="I141" s="71"/>
      <c r="J141" s="72"/>
      <c r="K141" s="40"/>
      <c r="L141" s="41"/>
      <c r="M141" s="41"/>
      <c r="N141" s="41"/>
      <c r="O141" s="41"/>
      <c r="P141" s="41"/>
      <c r="Q141" s="41"/>
      <c r="R141" s="41"/>
      <c r="S141" s="41"/>
      <c r="T141" s="42"/>
      <c r="U141" s="53"/>
      <c r="V141" s="63"/>
      <c r="W141" s="55">
        <f t="shared" si="3"/>
        <v>0</v>
      </c>
    </row>
    <row r="142" spans="2:23" ht="15" customHeight="1" thickBot="1" x14ac:dyDescent="0.2">
      <c r="B142" s="80"/>
      <c r="C142" s="73"/>
      <c r="D142" s="74"/>
      <c r="E142" s="74"/>
      <c r="F142" s="74"/>
      <c r="G142" s="74"/>
      <c r="H142" s="74"/>
      <c r="I142" s="74"/>
      <c r="J142" s="75"/>
      <c r="K142" s="43"/>
      <c r="L142" s="44"/>
      <c r="M142" s="44"/>
      <c r="N142" s="44"/>
      <c r="O142" s="44"/>
      <c r="P142" s="44"/>
      <c r="Q142" s="44"/>
      <c r="R142" s="44"/>
      <c r="S142" s="44"/>
      <c r="T142" s="45"/>
      <c r="U142" s="56">
        <f>(K142*4+L142*3+M142*2+N142*1)</f>
        <v>0</v>
      </c>
      <c r="V142" s="57">
        <f>U142-U144</f>
        <v>-329.59999999999997</v>
      </c>
      <c r="W142" s="58">
        <f t="shared" ref="W142:W205" si="20">V142</f>
        <v>-329.59999999999997</v>
      </c>
    </row>
    <row r="143" spans="2:23" s="30" customFormat="1" ht="15" customHeight="1" x14ac:dyDescent="0.15">
      <c r="B143" s="80"/>
      <c r="C143" s="73"/>
      <c r="D143" s="74"/>
      <c r="E143" s="74"/>
      <c r="F143" s="74"/>
      <c r="G143" s="74"/>
      <c r="H143" s="74"/>
      <c r="I143" s="74"/>
      <c r="J143" s="75"/>
      <c r="K143" s="46">
        <v>28.2</v>
      </c>
      <c r="L143" s="46">
        <v>64.400000000000006</v>
      </c>
      <c r="M143" s="46">
        <v>6.7</v>
      </c>
      <c r="N143" s="46">
        <v>0</v>
      </c>
      <c r="O143" s="46"/>
      <c r="P143" s="46"/>
      <c r="Q143" s="46"/>
      <c r="R143" s="46"/>
      <c r="S143" s="46"/>
      <c r="T143" s="46">
        <v>0.6</v>
      </c>
      <c r="U143" s="56">
        <f t="shared" ref="U143:U144" si="21">(K143*4+L143*3+M143*2+N143*1)</f>
        <v>319.39999999999998</v>
      </c>
      <c r="V143" s="57">
        <f>U143-U144</f>
        <v>-10.199999999999989</v>
      </c>
      <c r="W143" s="58">
        <f t="shared" si="20"/>
        <v>-10.199999999999989</v>
      </c>
    </row>
    <row r="144" spans="2:23" ht="15" customHeight="1" thickBot="1" x14ac:dyDescent="0.2">
      <c r="B144" s="81"/>
      <c r="C144" s="76"/>
      <c r="D144" s="77"/>
      <c r="E144" s="77"/>
      <c r="F144" s="77"/>
      <c r="G144" s="77"/>
      <c r="H144" s="77"/>
      <c r="I144" s="77"/>
      <c r="J144" s="78"/>
      <c r="K144" s="48">
        <v>35.799999999999997</v>
      </c>
      <c r="L144" s="48">
        <v>58.4</v>
      </c>
      <c r="M144" s="48">
        <v>5.6</v>
      </c>
      <c r="N144" s="48">
        <v>0</v>
      </c>
      <c r="O144" s="48"/>
      <c r="P144" s="48"/>
      <c r="Q144" s="48"/>
      <c r="R144" s="48"/>
      <c r="S144" s="48"/>
      <c r="T144" s="48">
        <v>0.1</v>
      </c>
      <c r="U144" s="56">
        <f t="shared" si="21"/>
        <v>329.59999999999997</v>
      </c>
      <c r="V144" s="61"/>
      <c r="W144" s="62">
        <f t="shared" si="20"/>
        <v>0</v>
      </c>
    </row>
    <row r="145" spans="2:23" ht="15" customHeight="1" x14ac:dyDescent="0.15">
      <c r="B145" s="79" t="s">
        <v>86</v>
      </c>
      <c r="C145" s="70" t="s">
        <v>87</v>
      </c>
      <c r="D145" s="71"/>
      <c r="E145" s="71"/>
      <c r="F145" s="71"/>
      <c r="G145" s="71"/>
      <c r="H145" s="71"/>
      <c r="I145" s="71"/>
      <c r="J145" s="72"/>
      <c r="K145" s="40"/>
      <c r="L145" s="41"/>
      <c r="M145" s="41"/>
      <c r="N145" s="41"/>
      <c r="O145" s="41"/>
      <c r="P145" s="41"/>
      <c r="Q145" s="41"/>
      <c r="R145" s="41"/>
      <c r="S145" s="41"/>
      <c r="T145" s="42"/>
      <c r="U145" s="53"/>
      <c r="V145" s="63"/>
      <c r="W145" s="55">
        <f t="shared" si="20"/>
        <v>0</v>
      </c>
    </row>
    <row r="146" spans="2:23" ht="15" customHeight="1" thickBot="1" x14ac:dyDescent="0.2">
      <c r="B146" s="80"/>
      <c r="C146" s="73"/>
      <c r="D146" s="74"/>
      <c r="E146" s="74"/>
      <c r="F146" s="74"/>
      <c r="G146" s="74"/>
      <c r="H146" s="74"/>
      <c r="I146" s="74"/>
      <c r="J146" s="75"/>
      <c r="K146" s="43"/>
      <c r="L146" s="44"/>
      <c r="M146" s="44"/>
      <c r="N146" s="44"/>
      <c r="O146" s="44"/>
      <c r="P146" s="44"/>
      <c r="Q146" s="44"/>
      <c r="R146" s="44"/>
      <c r="S146" s="44"/>
      <c r="T146" s="45"/>
      <c r="U146" s="56">
        <f>(K146*4+L146*3+M146*2+N146*1)</f>
        <v>0</v>
      </c>
      <c r="V146" s="57">
        <f>U146-U148</f>
        <v>-335.7</v>
      </c>
      <c r="W146" s="58">
        <f t="shared" si="20"/>
        <v>-335.7</v>
      </c>
    </row>
    <row r="147" spans="2:23" s="30" customFormat="1" ht="15" customHeight="1" x14ac:dyDescent="0.15">
      <c r="B147" s="80"/>
      <c r="C147" s="73"/>
      <c r="D147" s="74"/>
      <c r="E147" s="74"/>
      <c r="F147" s="74"/>
      <c r="G147" s="74"/>
      <c r="H147" s="74"/>
      <c r="I147" s="74"/>
      <c r="J147" s="75"/>
      <c r="K147" s="46">
        <v>38</v>
      </c>
      <c r="L147" s="46">
        <v>56.4</v>
      </c>
      <c r="M147" s="46">
        <v>4.9000000000000004</v>
      </c>
      <c r="N147" s="46">
        <v>0</v>
      </c>
      <c r="O147" s="46"/>
      <c r="P147" s="46"/>
      <c r="Q147" s="46"/>
      <c r="R147" s="46"/>
      <c r="S147" s="46"/>
      <c r="T147" s="46">
        <v>0.6</v>
      </c>
      <c r="U147" s="56">
        <f t="shared" ref="U147:U148" si="22">(K147*4+L147*3+M147*2+N147*1)</f>
        <v>331</v>
      </c>
      <c r="V147" s="57">
        <f>U147-U148</f>
        <v>-4.6999999999999886</v>
      </c>
      <c r="W147" s="58">
        <f t="shared" si="20"/>
        <v>-4.6999999999999886</v>
      </c>
    </row>
    <row r="148" spans="2:23" ht="15" customHeight="1" thickBot="1" x14ac:dyDescent="0.2">
      <c r="B148" s="81"/>
      <c r="C148" s="76"/>
      <c r="D148" s="77"/>
      <c r="E148" s="77"/>
      <c r="F148" s="77"/>
      <c r="G148" s="77"/>
      <c r="H148" s="77"/>
      <c r="I148" s="77"/>
      <c r="J148" s="78"/>
      <c r="K148" s="48">
        <v>39.4</v>
      </c>
      <c r="L148" s="48">
        <v>57.1</v>
      </c>
      <c r="M148" s="48">
        <v>3.4</v>
      </c>
      <c r="N148" s="48">
        <v>0</v>
      </c>
      <c r="O148" s="48"/>
      <c r="P148" s="48"/>
      <c r="Q148" s="48"/>
      <c r="R148" s="48"/>
      <c r="S148" s="48"/>
      <c r="T148" s="48">
        <v>0.1</v>
      </c>
      <c r="U148" s="56">
        <f t="shared" si="22"/>
        <v>335.7</v>
      </c>
      <c r="V148" s="61"/>
      <c r="W148" s="62">
        <f t="shared" si="20"/>
        <v>0</v>
      </c>
    </row>
    <row r="149" spans="2:23" ht="15" customHeight="1" x14ac:dyDescent="0.15">
      <c r="B149" s="79" t="s">
        <v>88</v>
      </c>
      <c r="C149" s="70" t="s">
        <v>89</v>
      </c>
      <c r="D149" s="71"/>
      <c r="E149" s="71"/>
      <c r="F149" s="71"/>
      <c r="G149" s="71"/>
      <c r="H149" s="71"/>
      <c r="I149" s="71"/>
      <c r="J149" s="72"/>
      <c r="K149" s="40"/>
      <c r="L149" s="41"/>
      <c r="M149" s="41"/>
      <c r="N149" s="41"/>
      <c r="O149" s="41"/>
      <c r="P149" s="41"/>
      <c r="Q149" s="41"/>
      <c r="R149" s="41"/>
      <c r="S149" s="41"/>
      <c r="T149" s="42"/>
      <c r="U149" s="53"/>
      <c r="V149" s="63"/>
      <c r="W149" s="55">
        <f t="shared" si="20"/>
        <v>0</v>
      </c>
    </row>
    <row r="150" spans="2:23" ht="15" customHeight="1" thickBot="1" x14ac:dyDescent="0.2">
      <c r="B150" s="80"/>
      <c r="C150" s="73"/>
      <c r="D150" s="74"/>
      <c r="E150" s="74"/>
      <c r="F150" s="74"/>
      <c r="G150" s="74"/>
      <c r="H150" s="74"/>
      <c r="I150" s="74"/>
      <c r="J150" s="75"/>
      <c r="K150" s="43"/>
      <c r="L150" s="44"/>
      <c r="M150" s="44"/>
      <c r="N150" s="44"/>
      <c r="O150" s="44"/>
      <c r="P150" s="44"/>
      <c r="Q150" s="44"/>
      <c r="R150" s="44"/>
      <c r="S150" s="44"/>
      <c r="T150" s="45"/>
      <c r="U150" s="56">
        <f>(K150*4+L150*3+M150*2+N150*1)</f>
        <v>0</v>
      </c>
      <c r="V150" s="57">
        <f>U150-U152</f>
        <v>-357.29999999999995</v>
      </c>
      <c r="W150" s="58">
        <f t="shared" si="20"/>
        <v>-357.29999999999995</v>
      </c>
    </row>
    <row r="151" spans="2:23" s="30" customFormat="1" ht="15" customHeight="1" x14ac:dyDescent="0.15">
      <c r="B151" s="80"/>
      <c r="C151" s="73"/>
      <c r="D151" s="74"/>
      <c r="E151" s="74"/>
      <c r="F151" s="74"/>
      <c r="G151" s="74"/>
      <c r="H151" s="74"/>
      <c r="I151" s="74"/>
      <c r="J151" s="75"/>
      <c r="K151" s="46">
        <v>51.5</v>
      </c>
      <c r="L151" s="46">
        <v>41.7</v>
      </c>
      <c r="M151" s="46">
        <v>6.1</v>
      </c>
      <c r="N151" s="46">
        <v>0</v>
      </c>
      <c r="O151" s="46"/>
      <c r="P151" s="46"/>
      <c r="Q151" s="46"/>
      <c r="R151" s="46"/>
      <c r="S151" s="46"/>
      <c r="T151" s="46">
        <v>0.6</v>
      </c>
      <c r="U151" s="56">
        <f t="shared" ref="U151:U152" si="23">(K151*4+L151*3+M151*2+N151*1)</f>
        <v>343.3</v>
      </c>
      <c r="V151" s="57">
        <f>U151-U152</f>
        <v>-13.999999999999943</v>
      </c>
      <c r="W151" s="58">
        <f t="shared" si="20"/>
        <v>-13.999999999999943</v>
      </c>
    </row>
    <row r="152" spans="2:23" ht="15" customHeight="1" thickBot="1" x14ac:dyDescent="0.2">
      <c r="B152" s="81"/>
      <c r="C152" s="76"/>
      <c r="D152" s="77"/>
      <c r="E152" s="77"/>
      <c r="F152" s="77"/>
      <c r="G152" s="77"/>
      <c r="H152" s="77"/>
      <c r="I152" s="77"/>
      <c r="J152" s="78"/>
      <c r="K152" s="48">
        <v>61.1</v>
      </c>
      <c r="L152" s="48">
        <v>35.5</v>
      </c>
      <c r="M152" s="48">
        <v>3.2</v>
      </c>
      <c r="N152" s="48">
        <v>0</v>
      </c>
      <c r="O152" s="48"/>
      <c r="P152" s="48"/>
      <c r="Q152" s="48"/>
      <c r="R152" s="48"/>
      <c r="S152" s="48"/>
      <c r="T152" s="48">
        <v>0.1</v>
      </c>
      <c r="U152" s="56">
        <f t="shared" si="23"/>
        <v>357.29999999999995</v>
      </c>
      <c r="V152" s="61"/>
      <c r="W152" s="62">
        <f t="shared" si="20"/>
        <v>0</v>
      </c>
    </row>
    <row r="153" spans="2:23" ht="15" customHeight="1" x14ac:dyDescent="0.15">
      <c r="B153" s="79" t="s">
        <v>90</v>
      </c>
      <c r="C153" s="70" t="s">
        <v>91</v>
      </c>
      <c r="D153" s="71"/>
      <c r="E153" s="71"/>
      <c r="F153" s="71"/>
      <c r="G153" s="71"/>
      <c r="H153" s="71"/>
      <c r="I153" s="71"/>
      <c r="J153" s="72"/>
      <c r="K153" s="40"/>
      <c r="L153" s="41"/>
      <c r="M153" s="41"/>
      <c r="N153" s="41"/>
      <c r="O153" s="41"/>
      <c r="P153" s="41"/>
      <c r="Q153" s="41"/>
      <c r="R153" s="41"/>
      <c r="S153" s="41"/>
      <c r="T153" s="42"/>
      <c r="U153" s="53"/>
      <c r="V153" s="63"/>
      <c r="W153" s="55">
        <f t="shared" si="20"/>
        <v>0</v>
      </c>
    </row>
    <row r="154" spans="2:23" ht="15" customHeight="1" thickBot="1" x14ac:dyDescent="0.2">
      <c r="B154" s="80"/>
      <c r="C154" s="73"/>
      <c r="D154" s="74"/>
      <c r="E154" s="74"/>
      <c r="F154" s="74"/>
      <c r="G154" s="74"/>
      <c r="H154" s="74"/>
      <c r="I154" s="74"/>
      <c r="J154" s="75"/>
      <c r="K154" s="43"/>
      <c r="L154" s="44"/>
      <c r="M154" s="44"/>
      <c r="N154" s="44"/>
      <c r="O154" s="44"/>
      <c r="P154" s="44"/>
      <c r="Q154" s="44"/>
      <c r="R154" s="44"/>
      <c r="S154" s="44"/>
      <c r="T154" s="45"/>
      <c r="U154" s="56">
        <f>(K154*4+L154*3+M154*2+N154*1)</f>
        <v>0</v>
      </c>
      <c r="V154" s="57">
        <f>U154-U156</f>
        <v>-342.5</v>
      </c>
      <c r="W154" s="58">
        <f t="shared" si="20"/>
        <v>-342.5</v>
      </c>
    </row>
    <row r="155" spans="2:23" s="30" customFormat="1" ht="15" customHeight="1" x14ac:dyDescent="0.15">
      <c r="B155" s="80"/>
      <c r="C155" s="73"/>
      <c r="D155" s="74"/>
      <c r="E155" s="74"/>
      <c r="F155" s="74"/>
      <c r="G155" s="74"/>
      <c r="H155" s="74"/>
      <c r="I155" s="74"/>
      <c r="J155" s="75"/>
      <c r="K155" s="46">
        <v>38.700000000000003</v>
      </c>
      <c r="L155" s="46">
        <v>57.1</v>
      </c>
      <c r="M155" s="46">
        <v>3.7</v>
      </c>
      <c r="N155" s="46">
        <v>0</v>
      </c>
      <c r="O155" s="46"/>
      <c r="P155" s="46"/>
      <c r="Q155" s="46"/>
      <c r="R155" s="46"/>
      <c r="S155" s="46"/>
      <c r="T155" s="46">
        <v>0.6</v>
      </c>
      <c r="U155" s="56">
        <f t="shared" ref="U155:U156" si="24">(K155*4+L155*3+M155*2+N155*1)</f>
        <v>333.5</v>
      </c>
      <c r="V155" s="57">
        <f>U155-U156</f>
        <v>-9</v>
      </c>
      <c r="W155" s="58">
        <f t="shared" si="20"/>
        <v>-9</v>
      </c>
    </row>
    <row r="156" spans="2:23" ht="15" customHeight="1" thickBot="1" x14ac:dyDescent="0.2">
      <c r="B156" s="81"/>
      <c r="C156" s="76"/>
      <c r="D156" s="77"/>
      <c r="E156" s="77"/>
      <c r="F156" s="77"/>
      <c r="G156" s="77"/>
      <c r="H156" s="77"/>
      <c r="I156" s="77"/>
      <c r="J156" s="78"/>
      <c r="K156" s="48">
        <v>45.6</v>
      </c>
      <c r="L156" s="48">
        <v>51.5</v>
      </c>
      <c r="M156" s="48">
        <v>2.8</v>
      </c>
      <c r="N156" s="48">
        <v>0</v>
      </c>
      <c r="O156" s="48"/>
      <c r="P156" s="48"/>
      <c r="Q156" s="48"/>
      <c r="R156" s="48"/>
      <c r="S156" s="48"/>
      <c r="T156" s="48">
        <v>0.1</v>
      </c>
      <c r="U156" s="56">
        <f t="shared" si="24"/>
        <v>342.5</v>
      </c>
      <c r="V156" s="61"/>
      <c r="W156" s="62">
        <f t="shared" si="20"/>
        <v>0</v>
      </c>
    </row>
    <row r="157" spans="2:23" ht="15" customHeight="1" x14ac:dyDescent="0.15">
      <c r="B157" s="79" t="s">
        <v>92</v>
      </c>
      <c r="C157" s="70" t="s">
        <v>93</v>
      </c>
      <c r="D157" s="71"/>
      <c r="E157" s="71"/>
      <c r="F157" s="71"/>
      <c r="G157" s="71"/>
      <c r="H157" s="71"/>
      <c r="I157" s="71"/>
      <c r="J157" s="72"/>
      <c r="K157" s="40"/>
      <c r="L157" s="41"/>
      <c r="M157" s="41"/>
      <c r="N157" s="41"/>
      <c r="O157" s="41"/>
      <c r="P157" s="41"/>
      <c r="Q157" s="41"/>
      <c r="R157" s="41"/>
      <c r="S157" s="41"/>
      <c r="T157" s="42"/>
      <c r="U157" s="53"/>
      <c r="V157" s="63"/>
      <c r="W157" s="55">
        <f t="shared" si="20"/>
        <v>0</v>
      </c>
    </row>
    <row r="158" spans="2:23" ht="15" customHeight="1" thickBot="1" x14ac:dyDescent="0.2">
      <c r="B158" s="80"/>
      <c r="C158" s="73"/>
      <c r="D158" s="74"/>
      <c r="E158" s="74"/>
      <c r="F158" s="74"/>
      <c r="G158" s="74"/>
      <c r="H158" s="74"/>
      <c r="I158" s="74"/>
      <c r="J158" s="75"/>
      <c r="K158" s="43"/>
      <c r="L158" s="44"/>
      <c r="M158" s="44"/>
      <c r="N158" s="44"/>
      <c r="O158" s="44"/>
      <c r="P158" s="44"/>
      <c r="Q158" s="44"/>
      <c r="R158" s="44"/>
      <c r="S158" s="44"/>
      <c r="T158" s="45"/>
      <c r="U158" s="56">
        <f>(K158*4+L158*3+M158*2+N158*1)</f>
        <v>0</v>
      </c>
      <c r="V158" s="57">
        <f>U158-U160</f>
        <v>-308.80000000000007</v>
      </c>
      <c r="W158" s="58">
        <f t="shared" si="20"/>
        <v>-308.80000000000007</v>
      </c>
    </row>
    <row r="159" spans="2:23" s="30" customFormat="1" ht="15" customHeight="1" x14ac:dyDescent="0.15">
      <c r="B159" s="80"/>
      <c r="C159" s="73"/>
      <c r="D159" s="74"/>
      <c r="E159" s="74"/>
      <c r="F159" s="74"/>
      <c r="G159" s="74"/>
      <c r="H159" s="74"/>
      <c r="I159" s="74"/>
      <c r="J159" s="75"/>
      <c r="K159" s="46">
        <v>23.9</v>
      </c>
      <c r="L159" s="46">
        <v>51.5</v>
      </c>
      <c r="M159" s="46">
        <v>22.7</v>
      </c>
      <c r="N159" s="46">
        <v>1.2</v>
      </c>
      <c r="O159" s="46"/>
      <c r="P159" s="46"/>
      <c r="Q159" s="46"/>
      <c r="R159" s="46"/>
      <c r="S159" s="46"/>
      <c r="T159" s="46">
        <v>0.6</v>
      </c>
      <c r="U159" s="56">
        <f t="shared" ref="U159:U160" si="25">(K159*4+L159*3+M159*2+N159*1)</f>
        <v>296.7</v>
      </c>
      <c r="V159" s="57">
        <f>U159-U160</f>
        <v>-12.10000000000008</v>
      </c>
      <c r="W159" s="58">
        <f t="shared" si="20"/>
        <v>-12.10000000000008</v>
      </c>
    </row>
    <row r="160" spans="2:23" ht="15" customHeight="1" thickBot="1" x14ac:dyDescent="0.2">
      <c r="B160" s="81"/>
      <c r="C160" s="76"/>
      <c r="D160" s="77"/>
      <c r="E160" s="77"/>
      <c r="F160" s="77"/>
      <c r="G160" s="77"/>
      <c r="H160" s="77"/>
      <c r="I160" s="77"/>
      <c r="J160" s="78"/>
      <c r="K160" s="48">
        <v>26.6</v>
      </c>
      <c r="L160" s="48">
        <v>56.1</v>
      </c>
      <c r="M160" s="48">
        <v>16.899999999999999</v>
      </c>
      <c r="N160" s="48">
        <v>0.3</v>
      </c>
      <c r="O160" s="48"/>
      <c r="P160" s="48"/>
      <c r="Q160" s="48"/>
      <c r="R160" s="48"/>
      <c r="S160" s="48"/>
      <c r="T160" s="48">
        <v>0.1</v>
      </c>
      <c r="U160" s="56">
        <f t="shared" si="25"/>
        <v>308.80000000000007</v>
      </c>
      <c r="V160" s="61"/>
      <c r="W160" s="62">
        <f t="shared" si="20"/>
        <v>0</v>
      </c>
    </row>
    <row r="161" spans="2:23" ht="15" customHeight="1" x14ac:dyDescent="0.15">
      <c r="B161" s="79" t="s">
        <v>94</v>
      </c>
      <c r="C161" s="70" t="s">
        <v>95</v>
      </c>
      <c r="D161" s="71"/>
      <c r="E161" s="71"/>
      <c r="F161" s="71"/>
      <c r="G161" s="71"/>
      <c r="H161" s="71"/>
      <c r="I161" s="71"/>
      <c r="J161" s="72"/>
      <c r="K161" s="40"/>
      <c r="L161" s="41"/>
      <c r="M161" s="41"/>
      <c r="N161" s="41"/>
      <c r="O161" s="41"/>
      <c r="P161" s="41"/>
      <c r="Q161" s="41"/>
      <c r="R161" s="41"/>
      <c r="S161" s="41"/>
      <c r="T161" s="42"/>
      <c r="U161" s="53"/>
      <c r="V161" s="63"/>
      <c r="W161" s="55">
        <f t="shared" si="20"/>
        <v>0</v>
      </c>
    </row>
    <row r="162" spans="2:23" ht="15" customHeight="1" thickBot="1" x14ac:dyDescent="0.2">
      <c r="B162" s="80"/>
      <c r="C162" s="73"/>
      <c r="D162" s="74"/>
      <c r="E162" s="74"/>
      <c r="F162" s="74"/>
      <c r="G162" s="74"/>
      <c r="H162" s="74"/>
      <c r="I162" s="74"/>
      <c r="J162" s="75"/>
      <c r="K162" s="43"/>
      <c r="L162" s="44"/>
      <c r="M162" s="44"/>
      <c r="N162" s="44"/>
      <c r="O162" s="44"/>
      <c r="P162" s="44"/>
      <c r="Q162" s="44"/>
      <c r="R162" s="44"/>
      <c r="S162" s="44"/>
      <c r="T162" s="45"/>
      <c r="U162" s="56">
        <f>(K162*4+L162*3+M162*2+N162*1)</f>
        <v>0</v>
      </c>
      <c r="V162" s="57">
        <f>U162-U164</f>
        <v>-319.59999999999997</v>
      </c>
      <c r="W162" s="58">
        <f t="shared" si="20"/>
        <v>-319.59999999999997</v>
      </c>
    </row>
    <row r="163" spans="2:23" s="30" customFormat="1" ht="15" customHeight="1" x14ac:dyDescent="0.15">
      <c r="B163" s="80"/>
      <c r="C163" s="73"/>
      <c r="D163" s="74"/>
      <c r="E163" s="74"/>
      <c r="F163" s="74"/>
      <c r="G163" s="74"/>
      <c r="H163" s="74"/>
      <c r="I163" s="74"/>
      <c r="J163" s="75"/>
      <c r="K163" s="46">
        <v>37.4</v>
      </c>
      <c r="L163" s="46">
        <v>51.5</v>
      </c>
      <c r="M163" s="46">
        <v>10.4</v>
      </c>
      <c r="N163" s="46">
        <v>0</v>
      </c>
      <c r="O163" s="46"/>
      <c r="P163" s="46"/>
      <c r="Q163" s="46"/>
      <c r="R163" s="46"/>
      <c r="S163" s="46"/>
      <c r="T163" s="46">
        <v>0.6</v>
      </c>
      <c r="U163" s="56">
        <f t="shared" ref="U163:U164" si="26">(K163*4+L163*3+M163*2+N163*1)</f>
        <v>324.90000000000003</v>
      </c>
      <c r="V163" s="57">
        <f>U163-U164</f>
        <v>5.3000000000000682</v>
      </c>
      <c r="W163" s="58">
        <f t="shared" si="20"/>
        <v>5.3000000000000682</v>
      </c>
    </row>
    <row r="164" spans="2:23" ht="15" customHeight="1" thickBot="1" x14ac:dyDescent="0.2">
      <c r="B164" s="81"/>
      <c r="C164" s="76"/>
      <c r="D164" s="77"/>
      <c r="E164" s="77"/>
      <c r="F164" s="77"/>
      <c r="G164" s="77"/>
      <c r="H164" s="77"/>
      <c r="I164" s="77"/>
      <c r="J164" s="78"/>
      <c r="K164" s="48">
        <v>31.8</v>
      </c>
      <c r="L164" s="48">
        <v>56.4</v>
      </c>
      <c r="M164" s="48">
        <v>11.5</v>
      </c>
      <c r="N164" s="48">
        <v>0.2</v>
      </c>
      <c r="O164" s="48"/>
      <c r="P164" s="48"/>
      <c r="Q164" s="48"/>
      <c r="R164" s="48"/>
      <c r="S164" s="48"/>
      <c r="T164" s="48">
        <v>0.1</v>
      </c>
      <c r="U164" s="56">
        <f t="shared" si="26"/>
        <v>319.59999999999997</v>
      </c>
      <c r="V164" s="61"/>
      <c r="W164" s="62">
        <f t="shared" si="20"/>
        <v>0</v>
      </c>
    </row>
    <row r="165" spans="2:23" ht="15" customHeight="1" x14ac:dyDescent="0.15">
      <c r="B165" s="79" t="s">
        <v>96</v>
      </c>
      <c r="C165" s="70" t="s">
        <v>97</v>
      </c>
      <c r="D165" s="71"/>
      <c r="E165" s="71"/>
      <c r="F165" s="71"/>
      <c r="G165" s="71"/>
      <c r="H165" s="71"/>
      <c r="I165" s="71"/>
      <c r="J165" s="72"/>
      <c r="K165" s="40"/>
      <c r="L165" s="41"/>
      <c r="M165" s="41"/>
      <c r="N165" s="41"/>
      <c r="O165" s="41"/>
      <c r="P165" s="41"/>
      <c r="Q165" s="41"/>
      <c r="R165" s="41"/>
      <c r="S165" s="41"/>
      <c r="T165" s="42"/>
      <c r="U165" s="53"/>
      <c r="V165" s="63"/>
      <c r="W165" s="55">
        <f t="shared" si="20"/>
        <v>0</v>
      </c>
    </row>
    <row r="166" spans="2:23" ht="15" customHeight="1" thickBot="1" x14ac:dyDescent="0.2">
      <c r="B166" s="80"/>
      <c r="C166" s="73"/>
      <c r="D166" s="74"/>
      <c r="E166" s="74"/>
      <c r="F166" s="74"/>
      <c r="G166" s="74"/>
      <c r="H166" s="74"/>
      <c r="I166" s="74"/>
      <c r="J166" s="75"/>
      <c r="K166" s="43"/>
      <c r="L166" s="44"/>
      <c r="M166" s="44"/>
      <c r="N166" s="44"/>
      <c r="O166" s="44"/>
      <c r="P166" s="44"/>
      <c r="Q166" s="44"/>
      <c r="R166" s="44"/>
      <c r="S166" s="44"/>
      <c r="T166" s="45"/>
      <c r="U166" s="56">
        <f>(K166*4+L166*3+M166*2+N166*1)</f>
        <v>0</v>
      </c>
      <c r="V166" s="57">
        <f>U166-U168</f>
        <v>-295.3</v>
      </c>
      <c r="W166" s="58">
        <f t="shared" si="20"/>
        <v>-295.3</v>
      </c>
    </row>
    <row r="167" spans="2:23" s="30" customFormat="1" ht="15" customHeight="1" x14ac:dyDescent="0.15">
      <c r="B167" s="80"/>
      <c r="C167" s="73"/>
      <c r="D167" s="74"/>
      <c r="E167" s="74"/>
      <c r="F167" s="74"/>
      <c r="G167" s="74"/>
      <c r="H167" s="74"/>
      <c r="I167" s="74"/>
      <c r="J167" s="75"/>
      <c r="K167" s="46">
        <v>20.9</v>
      </c>
      <c r="L167" s="46">
        <v>61.3</v>
      </c>
      <c r="M167" s="46">
        <v>17.2</v>
      </c>
      <c r="N167" s="46">
        <v>0</v>
      </c>
      <c r="O167" s="46"/>
      <c r="P167" s="46"/>
      <c r="Q167" s="46"/>
      <c r="R167" s="46"/>
      <c r="S167" s="46"/>
      <c r="T167" s="46">
        <v>0.6</v>
      </c>
      <c r="U167" s="56">
        <f t="shared" ref="U167:U168" si="27">(K167*4+L167*3+M167*2+N167*1)</f>
        <v>301.89999999999998</v>
      </c>
      <c r="V167" s="57">
        <f>U167-U168</f>
        <v>6.5999999999999659</v>
      </c>
      <c r="W167" s="58">
        <f t="shared" si="20"/>
        <v>6.5999999999999659</v>
      </c>
    </row>
    <row r="168" spans="2:23" ht="15" customHeight="1" thickBot="1" x14ac:dyDescent="0.2">
      <c r="B168" s="81"/>
      <c r="C168" s="76"/>
      <c r="D168" s="77"/>
      <c r="E168" s="77"/>
      <c r="F168" s="77"/>
      <c r="G168" s="77"/>
      <c r="H168" s="77"/>
      <c r="I168" s="77"/>
      <c r="J168" s="78"/>
      <c r="K168" s="48">
        <v>17.7</v>
      </c>
      <c r="L168" s="48">
        <v>60.5</v>
      </c>
      <c r="M168" s="48">
        <v>21.4</v>
      </c>
      <c r="N168" s="48">
        <v>0.2</v>
      </c>
      <c r="O168" s="48"/>
      <c r="P168" s="48"/>
      <c r="Q168" s="48"/>
      <c r="R168" s="48"/>
      <c r="S168" s="48"/>
      <c r="T168" s="48">
        <v>0.1</v>
      </c>
      <c r="U168" s="56">
        <f t="shared" si="27"/>
        <v>295.3</v>
      </c>
      <c r="V168" s="61"/>
      <c r="W168" s="62">
        <f t="shared" si="20"/>
        <v>0</v>
      </c>
    </row>
    <row r="169" spans="2:23" ht="15" customHeight="1" x14ac:dyDescent="0.15">
      <c r="B169" s="79" t="s">
        <v>98</v>
      </c>
      <c r="C169" s="70" t="s">
        <v>99</v>
      </c>
      <c r="D169" s="71"/>
      <c r="E169" s="71"/>
      <c r="F169" s="71"/>
      <c r="G169" s="71"/>
      <c r="H169" s="71"/>
      <c r="I169" s="71"/>
      <c r="J169" s="72"/>
      <c r="K169" s="40"/>
      <c r="L169" s="41"/>
      <c r="M169" s="41"/>
      <c r="N169" s="41"/>
      <c r="O169" s="41"/>
      <c r="P169" s="41"/>
      <c r="Q169" s="41"/>
      <c r="R169" s="41"/>
      <c r="S169" s="41"/>
      <c r="T169" s="42"/>
      <c r="U169" s="53"/>
      <c r="V169" s="63"/>
      <c r="W169" s="55">
        <f t="shared" si="20"/>
        <v>0</v>
      </c>
    </row>
    <row r="170" spans="2:23" ht="15" customHeight="1" thickBot="1" x14ac:dyDescent="0.2">
      <c r="B170" s="80"/>
      <c r="C170" s="73"/>
      <c r="D170" s="74"/>
      <c r="E170" s="74"/>
      <c r="F170" s="74"/>
      <c r="G170" s="74"/>
      <c r="H170" s="74"/>
      <c r="I170" s="74"/>
      <c r="J170" s="75"/>
      <c r="K170" s="43"/>
      <c r="L170" s="44"/>
      <c r="M170" s="44"/>
      <c r="N170" s="44"/>
      <c r="O170" s="44"/>
      <c r="P170" s="44"/>
      <c r="Q170" s="44"/>
      <c r="R170" s="44"/>
      <c r="S170" s="44"/>
      <c r="T170" s="45"/>
      <c r="U170" s="56">
        <f>(K170*4+L170*3+M170*2+N170*1)</f>
        <v>0</v>
      </c>
      <c r="V170" s="57">
        <f>U170-U172</f>
        <v>-293.79999999999995</v>
      </c>
      <c r="W170" s="58">
        <f t="shared" si="20"/>
        <v>-293.79999999999995</v>
      </c>
    </row>
    <row r="171" spans="2:23" s="30" customFormat="1" ht="15" customHeight="1" x14ac:dyDescent="0.15">
      <c r="B171" s="80"/>
      <c r="C171" s="73"/>
      <c r="D171" s="74"/>
      <c r="E171" s="74"/>
      <c r="F171" s="74"/>
      <c r="G171" s="74"/>
      <c r="H171" s="74"/>
      <c r="I171" s="74"/>
      <c r="J171" s="75"/>
      <c r="K171" s="46">
        <v>16.600000000000001</v>
      </c>
      <c r="L171" s="46">
        <v>58.9</v>
      </c>
      <c r="M171" s="46">
        <v>23.9</v>
      </c>
      <c r="N171" s="46">
        <v>0</v>
      </c>
      <c r="O171" s="46"/>
      <c r="P171" s="46"/>
      <c r="Q171" s="46"/>
      <c r="R171" s="46"/>
      <c r="S171" s="46"/>
      <c r="T171" s="46">
        <v>0.6</v>
      </c>
      <c r="U171" s="56">
        <f t="shared" ref="U171:U172" si="28">(K171*4+L171*3+M171*2+N171*1)</f>
        <v>290.89999999999998</v>
      </c>
      <c r="V171" s="57">
        <f>U171-U172</f>
        <v>-2.8999999999999773</v>
      </c>
      <c r="W171" s="58">
        <f t="shared" si="20"/>
        <v>-2.8999999999999773</v>
      </c>
    </row>
    <row r="172" spans="2:23" ht="15" customHeight="1" thickBot="1" x14ac:dyDescent="0.2">
      <c r="B172" s="103"/>
      <c r="C172" s="104"/>
      <c r="D172" s="105"/>
      <c r="E172" s="105"/>
      <c r="F172" s="105"/>
      <c r="G172" s="105"/>
      <c r="H172" s="105"/>
      <c r="I172" s="105"/>
      <c r="J172" s="106"/>
      <c r="K172" s="48">
        <v>16.3</v>
      </c>
      <c r="L172" s="48">
        <v>61.8</v>
      </c>
      <c r="M172" s="48">
        <v>21.5</v>
      </c>
      <c r="N172" s="48">
        <v>0.2</v>
      </c>
      <c r="O172" s="48"/>
      <c r="P172" s="48"/>
      <c r="Q172" s="48"/>
      <c r="R172" s="48"/>
      <c r="S172" s="48"/>
      <c r="T172" s="48">
        <v>0.1</v>
      </c>
      <c r="U172" s="56">
        <f t="shared" si="28"/>
        <v>293.79999999999995</v>
      </c>
      <c r="V172" s="61"/>
      <c r="W172" s="62">
        <f t="shared" si="20"/>
        <v>0</v>
      </c>
    </row>
    <row r="173" spans="2:23" ht="15" customHeight="1" x14ac:dyDescent="0.15">
      <c r="B173" s="89" t="s">
        <v>100</v>
      </c>
      <c r="C173" s="93" t="s">
        <v>101</v>
      </c>
      <c r="D173" s="94"/>
      <c r="E173" s="94"/>
      <c r="F173" s="94"/>
      <c r="G173" s="94"/>
      <c r="H173" s="94"/>
      <c r="I173" s="94"/>
      <c r="J173" s="95"/>
      <c r="K173" s="40"/>
      <c r="L173" s="41"/>
      <c r="M173" s="41"/>
      <c r="N173" s="41"/>
      <c r="O173" s="41"/>
      <c r="P173" s="41"/>
      <c r="Q173" s="41"/>
      <c r="R173" s="41"/>
      <c r="S173" s="41"/>
      <c r="T173" s="42"/>
      <c r="U173" s="53"/>
      <c r="V173" s="63"/>
      <c r="W173" s="55">
        <f t="shared" si="20"/>
        <v>0</v>
      </c>
    </row>
    <row r="174" spans="2:23" ht="15" customHeight="1" thickBot="1" x14ac:dyDescent="0.2">
      <c r="B174" s="80"/>
      <c r="C174" s="73"/>
      <c r="D174" s="74"/>
      <c r="E174" s="74"/>
      <c r="F174" s="74"/>
      <c r="G174" s="74"/>
      <c r="H174" s="74"/>
      <c r="I174" s="74"/>
      <c r="J174" s="75"/>
      <c r="K174" s="43"/>
      <c r="L174" s="44"/>
      <c r="M174" s="44"/>
      <c r="N174" s="44"/>
      <c r="O174" s="44"/>
      <c r="P174" s="44"/>
      <c r="Q174" s="44"/>
      <c r="R174" s="44"/>
      <c r="S174" s="44"/>
      <c r="T174" s="45"/>
      <c r="U174" s="56">
        <f>(K174*4+L174*3+M174*2+N174*1)</f>
        <v>0</v>
      </c>
      <c r="V174" s="57">
        <f>U174-U176</f>
        <v>-306.10000000000002</v>
      </c>
      <c r="W174" s="58">
        <f t="shared" si="20"/>
        <v>-306.10000000000002</v>
      </c>
    </row>
    <row r="175" spans="2:23" s="30" customFormat="1" ht="15" customHeight="1" x14ac:dyDescent="0.15">
      <c r="B175" s="80"/>
      <c r="C175" s="73"/>
      <c r="D175" s="74"/>
      <c r="E175" s="74"/>
      <c r="F175" s="74"/>
      <c r="G175" s="74"/>
      <c r="H175" s="74"/>
      <c r="I175" s="74"/>
      <c r="J175" s="75"/>
      <c r="K175" s="46">
        <v>17.8</v>
      </c>
      <c r="L175" s="46">
        <v>66.3</v>
      </c>
      <c r="M175" s="46">
        <v>15.3</v>
      </c>
      <c r="N175" s="46">
        <v>0</v>
      </c>
      <c r="O175" s="46"/>
      <c r="P175" s="46"/>
      <c r="Q175" s="46"/>
      <c r="R175" s="46"/>
      <c r="S175" s="46"/>
      <c r="T175" s="46">
        <v>0.6</v>
      </c>
      <c r="U175" s="56">
        <f t="shared" ref="U175:U176" si="29">(K175*4+L175*3+M175*2+N175*1)</f>
        <v>300.7</v>
      </c>
      <c r="V175" s="57">
        <f>U175-U176</f>
        <v>-5.4000000000000341</v>
      </c>
      <c r="W175" s="58">
        <f t="shared" si="20"/>
        <v>-5.4000000000000341</v>
      </c>
    </row>
    <row r="176" spans="2:23" ht="15" customHeight="1" thickBot="1" x14ac:dyDescent="0.2">
      <c r="B176" s="81"/>
      <c r="C176" s="76"/>
      <c r="D176" s="77"/>
      <c r="E176" s="77"/>
      <c r="F176" s="77"/>
      <c r="G176" s="77"/>
      <c r="H176" s="77"/>
      <c r="I176" s="77"/>
      <c r="J176" s="78"/>
      <c r="K176" s="48">
        <v>19.899999999999999</v>
      </c>
      <c r="L176" s="48">
        <v>66.599999999999994</v>
      </c>
      <c r="M176" s="48">
        <v>13.3</v>
      </c>
      <c r="N176" s="48">
        <v>0.1</v>
      </c>
      <c r="O176" s="48"/>
      <c r="P176" s="48"/>
      <c r="Q176" s="48"/>
      <c r="R176" s="48"/>
      <c r="S176" s="48"/>
      <c r="T176" s="48">
        <v>0.1</v>
      </c>
      <c r="U176" s="56">
        <f t="shared" si="29"/>
        <v>306.10000000000002</v>
      </c>
      <c r="V176" s="61"/>
      <c r="W176" s="62">
        <f t="shared" si="20"/>
        <v>0</v>
      </c>
    </row>
    <row r="177" spans="2:23" ht="15" customHeight="1" x14ac:dyDescent="0.15">
      <c r="B177" s="79" t="s">
        <v>102</v>
      </c>
      <c r="C177" s="70" t="s">
        <v>103</v>
      </c>
      <c r="D177" s="71"/>
      <c r="E177" s="71"/>
      <c r="F177" s="71"/>
      <c r="G177" s="71"/>
      <c r="H177" s="71"/>
      <c r="I177" s="71"/>
      <c r="J177" s="72"/>
      <c r="K177" s="40"/>
      <c r="L177" s="41"/>
      <c r="M177" s="41"/>
      <c r="N177" s="41"/>
      <c r="O177" s="41"/>
      <c r="P177" s="41"/>
      <c r="Q177" s="41"/>
      <c r="R177" s="41"/>
      <c r="S177" s="41"/>
      <c r="T177" s="42"/>
      <c r="U177" s="53"/>
      <c r="V177" s="63"/>
      <c r="W177" s="55">
        <f t="shared" si="20"/>
        <v>0</v>
      </c>
    </row>
    <row r="178" spans="2:23" ht="15" customHeight="1" thickBot="1" x14ac:dyDescent="0.2">
      <c r="B178" s="80"/>
      <c r="C178" s="73"/>
      <c r="D178" s="74"/>
      <c r="E178" s="74"/>
      <c r="F178" s="74"/>
      <c r="G178" s="74"/>
      <c r="H178" s="74"/>
      <c r="I178" s="74"/>
      <c r="J178" s="75"/>
      <c r="K178" s="43"/>
      <c r="L178" s="44"/>
      <c r="M178" s="44"/>
      <c r="N178" s="44"/>
      <c r="O178" s="44"/>
      <c r="P178" s="44"/>
      <c r="Q178" s="44"/>
      <c r="R178" s="44"/>
      <c r="S178" s="44"/>
      <c r="T178" s="45"/>
      <c r="U178" s="56">
        <f>(K178*4+L178*3+M178*2+N178*1)</f>
        <v>0</v>
      </c>
      <c r="V178" s="57">
        <f>U178-U180</f>
        <v>-305.3</v>
      </c>
      <c r="W178" s="58">
        <f t="shared" si="20"/>
        <v>-305.3</v>
      </c>
    </row>
    <row r="179" spans="2:23" s="30" customFormat="1" ht="15" customHeight="1" x14ac:dyDescent="0.15">
      <c r="B179" s="80"/>
      <c r="C179" s="73"/>
      <c r="D179" s="74"/>
      <c r="E179" s="74"/>
      <c r="F179" s="74"/>
      <c r="G179" s="74"/>
      <c r="H179" s="74"/>
      <c r="I179" s="74"/>
      <c r="J179" s="75"/>
      <c r="K179" s="46">
        <v>26.4</v>
      </c>
      <c r="L179" s="46">
        <v>45.4</v>
      </c>
      <c r="M179" s="46">
        <v>27</v>
      </c>
      <c r="N179" s="46">
        <v>0.6</v>
      </c>
      <c r="O179" s="46"/>
      <c r="P179" s="46"/>
      <c r="Q179" s="46"/>
      <c r="R179" s="46"/>
      <c r="S179" s="46"/>
      <c r="T179" s="46">
        <v>0.6</v>
      </c>
      <c r="U179" s="56">
        <f t="shared" ref="U179:U180" si="30">(K179*4+L179*3+M179*2+N179*1)</f>
        <v>296.39999999999998</v>
      </c>
      <c r="V179" s="57">
        <f>U179-U180</f>
        <v>-8.9000000000000341</v>
      </c>
      <c r="W179" s="58">
        <f t="shared" si="20"/>
        <v>-8.9000000000000341</v>
      </c>
    </row>
    <row r="180" spans="2:23" ht="15" customHeight="1" thickBot="1" x14ac:dyDescent="0.2">
      <c r="B180" s="81"/>
      <c r="C180" s="76"/>
      <c r="D180" s="77"/>
      <c r="E180" s="77"/>
      <c r="F180" s="77"/>
      <c r="G180" s="77"/>
      <c r="H180" s="77"/>
      <c r="I180" s="77"/>
      <c r="J180" s="78"/>
      <c r="K180" s="48">
        <v>26.6</v>
      </c>
      <c r="L180" s="48">
        <v>53</v>
      </c>
      <c r="M180" s="48">
        <v>19.8</v>
      </c>
      <c r="N180" s="48">
        <v>0.3</v>
      </c>
      <c r="O180" s="48"/>
      <c r="P180" s="48"/>
      <c r="Q180" s="48"/>
      <c r="R180" s="48"/>
      <c r="S180" s="48"/>
      <c r="T180" s="48">
        <v>0.2</v>
      </c>
      <c r="U180" s="56">
        <f t="shared" si="30"/>
        <v>305.3</v>
      </c>
      <c r="V180" s="61"/>
      <c r="W180" s="62">
        <f t="shared" si="20"/>
        <v>0</v>
      </c>
    </row>
    <row r="181" spans="2:23" ht="15" customHeight="1" x14ac:dyDescent="0.15">
      <c r="B181" s="79" t="s">
        <v>104</v>
      </c>
      <c r="C181" s="70" t="s">
        <v>105</v>
      </c>
      <c r="D181" s="71"/>
      <c r="E181" s="71"/>
      <c r="F181" s="71"/>
      <c r="G181" s="71"/>
      <c r="H181" s="71"/>
      <c r="I181" s="71"/>
      <c r="J181" s="72"/>
      <c r="K181" s="40"/>
      <c r="L181" s="41"/>
      <c r="M181" s="41"/>
      <c r="N181" s="41"/>
      <c r="O181" s="41"/>
      <c r="P181" s="41"/>
      <c r="Q181" s="41"/>
      <c r="R181" s="41"/>
      <c r="S181" s="41"/>
      <c r="T181" s="42"/>
      <c r="U181" s="53"/>
      <c r="V181" s="63"/>
      <c r="W181" s="55">
        <f t="shared" si="20"/>
        <v>0</v>
      </c>
    </row>
    <row r="182" spans="2:23" ht="15" customHeight="1" thickBot="1" x14ac:dyDescent="0.2">
      <c r="B182" s="80"/>
      <c r="C182" s="73"/>
      <c r="D182" s="74"/>
      <c r="E182" s="74"/>
      <c r="F182" s="74"/>
      <c r="G182" s="74"/>
      <c r="H182" s="74"/>
      <c r="I182" s="74"/>
      <c r="J182" s="75"/>
      <c r="K182" s="43"/>
      <c r="L182" s="44"/>
      <c r="M182" s="44"/>
      <c r="N182" s="44"/>
      <c r="O182" s="44"/>
      <c r="P182" s="44"/>
      <c r="Q182" s="44"/>
      <c r="R182" s="44"/>
      <c r="S182" s="44"/>
      <c r="T182" s="45"/>
      <c r="U182" s="56">
        <f>(K182*4+L182*3+M182*2+N182*1)</f>
        <v>0</v>
      </c>
      <c r="V182" s="57">
        <f>U182-U184</f>
        <v>-274.50000000000006</v>
      </c>
      <c r="W182" s="58">
        <f t="shared" si="20"/>
        <v>-274.50000000000006</v>
      </c>
    </row>
    <row r="183" spans="2:23" s="30" customFormat="1" ht="15" customHeight="1" x14ac:dyDescent="0.15">
      <c r="B183" s="80"/>
      <c r="C183" s="73"/>
      <c r="D183" s="74"/>
      <c r="E183" s="74"/>
      <c r="F183" s="74"/>
      <c r="G183" s="74"/>
      <c r="H183" s="74"/>
      <c r="I183" s="74"/>
      <c r="J183" s="75"/>
      <c r="K183" s="46">
        <v>12.3</v>
      </c>
      <c r="L183" s="46">
        <v>39.299999999999997</v>
      </c>
      <c r="M183" s="46">
        <v>46.6</v>
      </c>
      <c r="N183" s="46">
        <v>1.2</v>
      </c>
      <c r="O183" s="46"/>
      <c r="P183" s="46"/>
      <c r="Q183" s="46"/>
      <c r="R183" s="46"/>
      <c r="S183" s="46"/>
      <c r="T183" s="46">
        <v>0.6</v>
      </c>
      <c r="U183" s="56">
        <f t="shared" ref="U183:U184" si="31">(K183*4+L183*3+M183*2+N183*1)</f>
        <v>261.5</v>
      </c>
      <c r="V183" s="57">
        <f>U183-U184</f>
        <v>-13.000000000000057</v>
      </c>
      <c r="W183" s="58">
        <f t="shared" si="20"/>
        <v>-13.000000000000057</v>
      </c>
    </row>
    <row r="184" spans="2:23" ht="15" customHeight="1" thickBot="1" x14ac:dyDescent="0.2">
      <c r="B184" s="81"/>
      <c r="C184" s="76"/>
      <c r="D184" s="77"/>
      <c r="E184" s="77"/>
      <c r="F184" s="77"/>
      <c r="G184" s="77"/>
      <c r="H184" s="77"/>
      <c r="I184" s="77"/>
      <c r="J184" s="78"/>
      <c r="K184" s="48">
        <v>12.7</v>
      </c>
      <c r="L184" s="48">
        <v>50.7</v>
      </c>
      <c r="M184" s="48">
        <v>35.200000000000003</v>
      </c>
      <c r="N184" s="48">
        <v>1.2</v>
      </c>
      <c r="O184" s="48"/>
      <c r="P184" s="48"/>
      <c r="Q184" s="48"/>
      <c r="R184" s="48"/>
      <c r="S184" s="48"/>
      <c r="T184" s="48">
        <v>0.2</v>
      </c>
      <c r="U184" s="56">
        <f t="shared" si="31"/>
        <v>274.50000000000006</v>
      </c>
      <c r="V184" s="61"/>
      <c r="W184" s="62">
        <f t="shared" si="20"/>
        <v>0</v>
      </c>
    </row>
    <row r="185" spans="2:23" ht="20.100000000000001" customHeight="1" x14ac:dyDescent="0.15">
      <c r="B185" s="79" t="s">
        <v>106</v>
      </c>
      <c r="C185" s="70" t="s">
        <v>107</v>
      </c>
      <c r="D185" s="71"/>
      <c r="E185" s="71"/>
      <c r="F185" s="71"/>
      <c r="G185" s="71"/>
      <c r="H185" s="71"/>
      <c r="I185" s="71"/>
      <c r="J185" s="72"/>
      <c r="K185" s="40"/>
      <c r="L185" s="41"/>
      <c r="M185" s="41"/>
      <c r="N185" s="41"/>
      <c r="O185" s="41"/>
      <c r="P185" s="41"/>
      <c r="Q185" s="41"/>
      <c r="R185" s="41"/>
      <c r="S185" s="41"/>
      <c r="T185" s="42"/>
      <c r="U185" s="53"/>
      <c r="V185" s="63"/>
      <c r="W185" s="55">
        <f t="shared" si="20"/>
        <v>0</v>
      </c>
    </row>
    <row r="186" spans="2:23" ht="20.100000000000001" customHeight="1" thickBot="1" x14ac:dyDescent="0.2">
      <c r="B186" s="80"/>
      <c r="C186" s="73"/>
      <c r="D186" s="74"/>
      <c r="E186" s="74"/>
      <c r="F186" s="74"/>
      <c r="G186" s="74"/>
      <c r="H186" s="74"/>
      <c r="I186" s="74"/>
      <c r="J186" s="75"/>
      <c r="K186" s="43"/>
      <c r="L186" s="44"/>
      <c r="M186" s="44"/>
      <c r="N186" s="44"/>
      <c r="O186" s="44"/>
      <c r="P186" s="44"/>
      <c r="Q186" s="44"/>
      <c r="R186" s="44"/>
      <c r="S186" s="44"/>
      <c r="T186" s="45"/>
      <c r="U186" s="56">
        <f>(K186*4+L186*3+M186*2+N186*1)</f>
        <v>0</v>
      </c>
      <c r="V186" s="57">
        <f>U186-U188</f>
        <v>-256.2</v>
      </c>
      <c r="W186" s="58">
        <f t="shared" si="20"/>
        <v>-256.2</v>
      </c>
    </row>
    <row r="187" spans="2:23" s="30" customFormat="1" ht="20.100000000000001" customHeight="1" x14ac:dyDescent="0.15">
      <c r="B187" s="80"/>
      <c r="C187" s="73"/>
      <c r="D187" s="74"/>
      <c r="E187" s="74"/>
      <c r="F187" s="74"/>
      <c r="G187" s="74"/>
      <c r="H187" s="74"/>
      <c r="I187" s="74"/>
      <c r="J187" s="75"/>
      <c r="K187" s="46">
        <v>11</v>
      </c>
      <c r="L187" s="46">
        <v>30.7</v>
      </c>
      <c r="M187" s="46">
        <v>50.9</v>
      </c>
      <c r="N187" s="46">
        <v>6.7</v>
      </c>
      <c r="O187" s="46"/>
      <c r="P187" s="46"/>
      <c r="Q187" s="46"/>
      <c r="R187" s="46"/>
      <c r="S187" s="46"/>
      <c r="T187" s="46">
        <v>0.6</v>
      </c>
      <c r="U187" s="56">
        <f t="shared" ref="U187:U188" si="32">(K187*4+L187*3+M187*2+N187*1)</f>
        <v>244.59999999999997</v>
      </c>
      <c r="V187" s="57">
        <f>U187-U188</f>
        <v>-11.600000000000023</v>
      </c>
      <c r="W187" s="58">
        <f t="shared" si="20"/>
        <v>-11.600000000000023</v>
      </c>
    </row>
    <row r="188" spans="2:23" ht="20.100000000000001" customHeight="1" thickBot="1" x14ac:dyDescent="0.2">
      <c r="B188" s="81"/>
      <c r="C188" s="76"/>
      <c r="D188" s="77"/>
      <c r="E188" s="77"/>
      <c r="F188" s="77"/>
      <c r="G188" s="77"/>
      <c r="H188" s="77"/>
      <c r="I188" s="77"/>
      <c r="J188" s="78"/>
      <c r="K188" s="48">
        <v>8.6</v>
      </c>
      <c r="L188" s="48">
        <v>42.6</v>
      </c>
      <c r="M188" s="48">
        <v>45.3</v>
      </c>
      <c r="N188" s="48">
        <v>3.4</v>
      </c>
      <c r="O188" s="48"/>
      <c r="P188" s="48"/>
      <c r="Q188" s="48"/>
      <c r="R188" s="48"/>
      <c r="S188" s="48"/>
      <c r="T188" s="48">
        <v>0.2</v>
      </c>
      <c r="U188" s="56">
        <f t="shared" si="32"/>
        <v>256.2</v>
      </c>
      <c r="V188" s="61"/>
      <c r="W188" s="62">
        <f t="shared" si="20"/>
        <v>0</v>
      </c>
    </row>
    <row r="189" spans="2:23" ht="17.45" customHeight="1" x14ac:dyDescent="0.15">
      <c r="B189" s="79" t="s">
        <v>108</v>
      </c>
      <c r="C189" s="70" t="s">
        <v>109</v>
      </c>
      <c r="D189" s="71"/>
      <c r="E189" s="71"/>
      <c r="F189" s="71"/>
      <c r="G189" s="71"/>
      <c r="H189" s="71"/>
      <c r="I189" s="71"/>
      <c r="J189" s="72"/>
      <c r="K189" s="40"/>
      <c r="L189" s="41"/>
      <c r="M189" s="41"/>
      <c r="N189" s="41"/>
      <c r="O189" s="41"/>
      <c r="P189" s="41"/>
      <c r="Q189" s="41"/>
      <c r="R189" s="41"/>
      <c r="S189" s="41"/>
      <c r="T189" s="42"/>
      <c r="U189" s="53"/>
      <c r="V189" s="63"/>
      <c r="W189" s="55">
        <f t="shared" si="20"/>
        <v>0</v>
      </c>
    </row>
    <row r="190" spans="2:23" ht="17.45" customHeight="1" thickBot="1" x14ac:dyDescent="0.2">
      <c r="B190" s="80"/>
      <c r="C190" s="73"/>
      <c r="D190" s="74"/>
      <c r="E190" s="74"/>
      <c r="F190" s="74"/>
      <c r="G190" s="74"/>
      <c r="H190" s="74"/>
      <c r="I190" s="74"/>
      <c r="J190" s="75"/>
      <c r="K190" s="43"/>
      <c r="L190" s="44"/>
      <c r="M190" s="44"/>
      <c r="N190" s="44"/>
      <c r="O190" s="44"/>
      <c r="P190" s="44"/>
      <c r="Q190" s="44"/>
      <c r="R190" s="44"/>
      <c r="S190" s="44"/>
      <c r="T190" s="45"/>
      <c r="U190" s="56">
        <f>(K190*4+L190*3+M190*2+N190*1)</f>
        <v>0</v>
      </c>
      <c r="V190" s="57">
        <f>U190-U192</f>
        <v>-161.30000000000001</v>
      </c>
      <c r="W190" s="58">
        <f t="shared" si="20"/>
        <v>-161.30000000000001</v>
      </c>
    </row>
    <row r="191" spans="2:23" s="30" customFormat="1" ht="17.45" customHeight="1" x14ac:dyDescent="0.15">
      <c r="B191" s="80"/>
      <c r="C191" s="73"/>
      <c r="D191" s="74"/>
      <c r="E191" s="74"/>
      <c r="F191" s="74"/>
      <c r="G191" s="74"/>
      <c r="H191" s="74"/>
      <c r="I191" s="74"/>
      <c r="J191" s="75"/>
      <c r="K191" s="46">
        <v>10.4</v>
      </c>
      <c r="L191" s="46">
        <v>18.399999999999999</v>
      </c>
      <c r="M191" s="46">
        <v>27.6</v>
      </c>
      <c r="N191" s="46">
        <v>42.9</v>
      </c>
      <c r="O191" s="46"/>
      <c r="P191" s="46"/>
      <c r="Q191" s="46"/>
      <c r="R191" s="46"/>
      <c r="S191" s="46"/>
      <c r="T191" s="46">
        <v>0.6</v>
      </c>
      <c r="U191" s="56">
        <f t="shared" ref="U191:U192" si="33">(K191*4+L191*3+M191*2+N191*1)</f>
        <v>194.9</v>
      </c>
      <c r="V191" s="57">
        <f>U191-U192</f>
        <v>33.599999999999994</v>
      </c>
      <c r="W191" s="58">
        <f t="shared" si="20"/>
        <v>33.599999999999994</v>
      </c>
    </row>
    <row r="192" spans="2:23" ht="17.45" customHeight="1" thickBot="1" x14ac:dyDescent="0.2">
      <c r="B192" s="80"/>
      <c r="C192" s="73"/>
      <c r="D192" s="74"/>
      <c r="E192" s="74"/>
      <c r="F192" s="74"/>
      <c r="G192" s="74"/>
      <c r="H192" s="74"/>
      <c r="I192" s="74"/>
      <c r="J192" s="75"/>
      <c r="K192" s="48">
        <v>3.2</v>
      </c>
      <c r="L192" s="48">
        <v>9</v>
      </c>
      <c r="M192" s="48">
        <v>34</v>
      </c>
      <c r="N192" s="48">
        <v>53.5</v>
      </c>
      <c r="O192" s="48"/>
      <c r="P192" s="48"/>
      <c r="Q192" s="48"/>
      <c r="R192" s="48"/>
      <c r="S192" s="48"/>
      <c r="T192" s="48">
        <v>0.3</v>
      </c>
      <c r="U192" s="56">
        <f t="shared" si="33"/>
        <v>161.30000000000001</v>
      </c>
      <c r="V192" s="61"/>
      <c r="W192" s="62">
        <f t="shared" si="20"/>
        <v>0</v>
      </c>
    </row>
    <row r="193" spans="2:23" ht="17.45" customHeight="1" x14ac:dyDescent="0.15">
      <c r="B193" s="79" t="s">
        <v>110</v>
      </c>
      <c r="C193" s="70" t="s">
        <v>111</v>
      </c>
      <c r="D193" s="71"/>
      <c r="E193" s="71"/>
      <c r="F193" s="71"/>
      <c r="G193" s="71"/>
      <c r="H193" s="71"/>
      <c r="I193" s="71"/>
      <c r="J193" s="72"/>
      <c r="K193" s="40"/>
      <c r="L193" s="41"/>
      <c r="M193" s="41"/>
      <c r="N193" s="41"/>
      <c r="O193" s="41"/>
      <c r="P193" s="41"/>
      <c r="Q193" s="41"/>
      <c r="R193" s="41"/>
      <c r="S193" s="41"/>
      <c r="T193" s="42"/>
      <c r="U193" s="53"/>
      <c r="V193" s="63"/>
      <c r="W193" s="55">
        <f t="shared" si="20"/>
        <v>0</v>
      </c>
    </row>
    <row r="194" spans="2:23" ht="17.45" customHeight="1" thickBot="1" x14ac:dyDescent="0.2">
      <c r="B194" s="80"/>
      <c r="C194" s="73"/>
      <c r="D194" s="74"/>
      <c r="E194" s="74"/>
      <c r="F194" s="74"/>
      <c r="G194" s="74"/>
      <c r="H194" s="74"/>
      <c r="I194" s="74"/>
      <c r="J194" s="75"/>
      <c r="K194" s="43"/>
      <c r="L194" s="44"/>
      <c r="M194" s="44"/>
      <c r="N194" s="44"/>
      <c r="O194" s="44"/>
      <c r="P194" s="44"/>
      <c r="Q194" s="44"/>
      <c r="R194" s="44"/>
      <c r="S194" s="44"/>
      <c r="T194" s="45"/>
      <c r="U194" s="56">
        <f>(K194*4+L194*3+M194*2+N194*1)</f>
        <v>0</v>
      </c>
      <c r="V194" s="57">
        <f>U194-U196</f>
        <v>-182.89999999999998</v>
      </c>
      <c r="W194" s="58">
        <f t="shared" si="20"/>
        <v>-182.89999999999998</v>
      </c>
    </row>
    <row r="195" spans="2:23" s="30" customFormat="1" ht="17.45" customHeight="1" x14ac:dyDescent="0.15">
      <c r="B195" s="80"/>
      <c r="C195" s="73"/>
      <c r="D195" s="74"/>
      <c r="E195" s="74"/>
      <c r="F195" s="74"/>
      <c r="G195" s="74"/>
      <c r="H195" s="74"/>
      <c r="I195" s="74"/>
      <c r="J195" s="75"/>
      <c r="K195" s="46">
        <v>25.8</v>
      </c>
      <c r="L195" s="46">
        <v>19.600000000000001</v>
      </c>
      <c r="M195" s="46">
        <v>16.600000000000001</v>
      </c>
      <c r="N195" s="46">
        <v>37.4</v>
      </c>
      <c r="O195" s="46"/>
      <c r="P195" s="46"/>
      <c r="Q195" s="46"/>
      <c r="R195" s="46"/>
      <c r="S195" s="46"/>
      <c r="T195" s="46">
        <v>0.6</v>
      </c>
      <c r="U195" s="56">
        <f t="shared" ref="U195:U196" si="34">(K195*4+L195*3+M195*2+N195*1)</f>
        <v>232.6</v>
      </c>
      <c r="V195" s="57">
        <f>U195-U196</f>
        <v>49.700000000000017</v>
      </c>
      <c r="W195" s="58">
        <f t="shared" si="20"/>
        <v>49.700000000000017</v>
      </c>
    </row>
    <row r="196" spans="2:23" ht="17.45" customHeight="1" thickBot="1" x14ac:dyDescent="0.2">
      <c r="B196" s="81"/>
      <c r="C196" s="76"/>
      <c r="D196" s="77"/>
      <c r="E196" s="77"/>
      <c r="F196" s="77"/>
      <c r="G196" s="77"/>
      <c r="H196" s="77"/>
      <c r="I196" s="77"/>
      <c r="J196" s="78"/>
      <c r="K196" s="48">
        <v>8.4</v>
      </c>
      <c r="L196" s="48">
        <v>13</v>
      </c>
      <c r="M196" s="48">
        <v>32</v>
      </c>
      <c r="N196" s="48">
        <v>46.3</v>
      </c>
      <c r="O196" s="48"/>
      <c r="P196" s="48"/>
      <c r="Q196" s="48"/>
      <c r="R196" s="48"/>
      <c r="S196" s="48"/>
      <c r="T196" s="48">
        <v>0.4</v>
      </c>
      <c r="U196" s="56">
        <f t="shared" si="34"/>
        <v>182.89999999999998</v>
      </c>
      <c r="V196" s="61"/>
      <c r="W196" s="62">
        <f t="shared" si="20"/>
        <v>0</v>
      </c>
    </row>
    <row r="197" spans="2:23" ht="15" customHeight="1" x14ac:dyDescent="0.15">
      <c r="B197" s="79" t="s">
        <v>112</v>
      </c>
      <c r="C197" s="70" t="s">
        <v>113</v>
      </c>
      <c r="D197" s="71"/>
      <c r="E197" s="71"/>
      <c r="F197" s="71"/>
      <c r="G197" s="71"/>
      <c r="H197" s="71"/>
      <c r="I197" s="71"/>
      <c r="J197" s="72"/>
      <c r="K197" s="40"/>
      <c r="L197" s="41"/>
      <c r="M197" s="41"/>
      <c r="N197" s="41"/>
      <c r="O197" s="41"/>
      <c r="P197" s="41"/>
      <c r="Q197" s="41"/>
      <c r="R197" s="41"/>
      <c r="S197" s="41"/>
      <c r="T197" s="42"/>
      <c r="U197" s="53"/>
      <c r="V197" s="63"/>
      <c r="W197" s="55">
        <f t="shared" si="20"/>
        <v>0</v>
      </c>
    </row>
    <row r="198" spans="2:23" ht="15" customHeight="1" thickBot="1" x14ac:dyDescent="0.2">
      <c r="B198" s="80"/>
      <c r="C198" s="73"/>
      <c r="D198" s="74"/>
      <c r="E198" s="74"/>
      <c r="F198" s="74"/>
      <c r="G198" s="74"/>
      <c r="H198" s="74"/>
      <c r="I198" s="74"/>
      <c r="J198" s="75"/>
      <c r="K198" s="43"/>
      <c r="L198" s="44"/>
      <c r="M198" s="44"/>
      <c r="N198" s="44"/>
      <c r="O198" s="44"/>
      <c r="P198" s="44"/>
      <c r="Q198" s="44"/>
      <c r="R198" s="44"/>
      <c r="S198" s="44"/>
      <c r="T198" s="45"/>
      <c r="U198" s="56">
        <f>(K198*3+L198*2+M198*1)</f>
        <v>0</v>
      </c>
      <c r="V198" s="57">
        <f>U198-U200</f>
        <v>-221.3</v>
      </c>
      <c r="W198" s="58">
        <f t="shared" si="20"/>
        <v>-221.3</v>
      </c>
    </row>
    <row r="199" spans="2:23" s="30" customFormat="1" ht="15" customHeight="1" x14ac:dyDescent="0.15">
      <c r="B199" s="80"/>
      <c r="C199" s="73"/>
      <c r="D199" s="74"/>
      <c r="E199" s="74"/>
      <c r="F199" s="74"/>
      <c r="G199" s="74"/>
      <c r="H199" s="74"/>
      <c r="I199" s="74"/>
      <c r="J199" s="75"/>
      <c r="K199" s="46">
        <v>28.2</v>
      </c>
      <c r="L199" s="46">
        <v>67.5</v>
      </c>
      <c r="M199" s="46">
        <v>3.1</v>
      </c>
      <c r="N199" s="46"/>
      <c r="O199" s="46"/>
      <c r="P199" s="46"/>
      <c r="Q199" s="46"/>
      <c r="R199" s="46"/>
      <c r="S199" s="46"/>
      <c r="T199" s="46">
        <v>1.2</v>
      </c>
      <c r="U199" s="59">
        <f t="shared" ref="U199:U200" si="35">(K199*3+L199*2+M199*1)</f>
        <v>222.7</v>
      </c>
      <c r="V199" s="57">
        <f>U199-U200</f>
        <v>1.3999999999999773</v>
      </c>
      <c r="W199" s="58">
        <f t="shared" si="20"/>
        <v>1.3999999999999773</v>
      </c>
    </row>
    <row r="200" spans="2:23" ht="15" customHeight="1" thickBot="1" x14ac:dyDescent="0.2">
      <c r="B200" s="81"/>
      <c r="C200" s="76"/>
      <c r="D200" s="77"/>
      <c r="E200" s="77"/>
      <c r="F200" s="77"/>
      <c r="G200" s="77"/>
      <c r="H200" s="77"/>
      <c r="I200" s="77"/>
      <c r="J200" s="78"/>
      <c r="K200" s="48">
        <v>26.1</v>
      </c>
      <c r="L200" s="48">
        <v>69.2</v>
      </c>
      <c r="M200" s="48">
        <v>4.5999999999999996</v>
      </c>
      <c r="N200" s="48"/>
      <c r="O200" s="48"/>
      <c r="P200" s="48"/>
      <c r="Q200" s="48"/>
      <c r="R200" s="48"/>
      <c r="S200" s="48"/>
      <c r="T200" s="48">
        <v>0.2</v>
      </c>
      <c r="U200" s="60">
        <f t="shared" si="35"/>
        <v>221.3</v>
      </c>
      <c r="V200" s="61"/>
      <c r="W200" s="62">
        <f t="shared" si="20"/>
        <v>0</v>
      </c>
    </row>
    <row r="201" spans="2:23" ht="15" customHeight="1" x14ac:dyDescent="0.15">
      <c r="B201" s="79" t="s">
        <v>114</v>
      </c>
      <c r="C201" s="70" t="s">
        <v>115</v>
      </c>
      <c r="D201" s="71"/>
      <c r="E201" s="71"/>
      <c r="F201" s="71"/>
      <c r="G201" s="71"/>
      <c r="H201" s="71"/>
      <c r="I201" s="71"/>
      <c r="J201" s="72"/>
      <c r="K201" s="40"/>
      <c r="L201" s="41"/>
      <c r="M201" s="41"/>
      <c r="N201" s="41"/>
      <c r="O201" s="41"/>
      <c r="P201" s="41"/>
      <c r="Q201" s="41"/>
      <c r="R201" s="41"/>
      <c r="S201" s="41"/>
      <c r="T201" s="42"/>
      <c r="U201" s="53"/>
      <c r="V201" s="63"/>
      <c r="W201" s="55">
        <f t="shared" si="20"/>
        <v>0</v>
      </c>
    </row>
    <row r="202" spans="2:23" ht="15" customHeight="1" thickBot="1" x14ac:dyDescent="0.2">
      <c r="B202" s="80"/>
      <c r="C202" s="73"/>
      <c r="D202" s="74"/>
      <c r="E202" s="74"/>
      <c r="F202" s="74"/>
      <c r="G202" s="74"/>
      <c r="H202" s="74"/>
      <c r="I202" s="74"/>
      <c r="J202" s="75"/>
      <c r="K202" s="43"/>
      <c r="L202" s="44"/>
      <c r="M202" s="44"/>
      <c r="N202" s="44"/>
      <c r="O202" s="44"/>
      <c r="P202" s="44"/>
      <c r="Q202" s="44"/>
      <c r="R202" s="44"/>
      <c r="S202" s="44"/>
      <c r="T202" s="45"/>
      <c r="U202" s="56">
        <f>(K202*3+L202*2+M202*1)</f>
        <v>0</v>
      </c>
      <c r="V202" s="57">
        <f>U202-U204</f>
        <v>-212.9</v>
      </c>
      <c r="W202" s="58">
        <f t="shared" si="20"/>
        <v>-212.9</v>
      </c>
    </row>
    <row r="203" spans="2:23" s="30" customFormat="1" ht="15" customHeight="1" x14ac:dyDescent="0.15">
      <c r="B203" s="80"/>
      <c r="C203" s="73"/>
      <c r="D203" s="74"/>
      <c r="E203" s="74"/>
      <c r="F203" s="74"/>
      <c r="G203" s="74"/>
      <c r="H203" s="74"/>
      <c r="I203" s="74"/>
      <c r="J203" s="75"/>
      <c r="K203" s="46">
        <v>22.7</v>
      </c>
      <c r="L203" s="46">
        <v>66.3</v>
      </c>
      <c r="M203" s="46">
        <v>9.8000000000000007</v>
      </c>
      <c r="N203" s="46"/>
      <c r="O203" s="46"/>
      <c r="P203" s="46"/>
      <c r="Q203" s="46"/>
      <c r="R203" s="46"/>
      <c r="S203" s="46"/>
      <c r="T203" s="46">
        <v>1.2</v>
      </c>
      <c r="U203" s="59">
        <f t="shared" ref="U203:U204" si="36">(K203*3+L203*2+M203*1)</f>
        <v>210.5</v>
      </c>
      <c r="V203" s="57">
        <f>U203-U204</f>
        <v>-2.4000000000000057</v>
      </c>
      <c r="W203" s="58">
        <f t="shared" si="20"/>
        <v>-2.4000000000000057</v>
      </c>
    </row>
    <row r="204" spans="2:23" ht="15" customHeight="1" thickBot="1" x14ac:dyDescent="0.2">
      <c r="B204" s="81"/>
      <c r="C204" s="76"/>
      <c r="D204" s="77"/>
      <c r="E204" s="77"/>
      <c r="F204" s="77"/>
      <c r="G204" s="77"/>
      <c r="H204" s="77"/>
      <c r="I204" s="77"/>
      <c r="J204" s="78"/>
      <c r="K204" s="48">
        <v>22.7</v>
      </c>
      <c r="L204" s="48">
        <v>67.7</v>
      </c>
      <c r="M204" s="48">
        <v>9.4</v>
      </c>
      <c r="N204" s="48"/>
      <c r="O204" s="48"/>
      <c r="P204" s="48"/>
      <c r="Q204" s="48"/>
      <c r="R204" s="48"/>
      <c r="S204" s="48"/>
      <c r="T204" s="48">
        <v>0.2</v>
      </c>
      <c r="U204" s="60">
        <f t="shared" si="36"/>
        <v>212.9</v>
      </c>
      <c r="V204" s="61"/>
      <c r="W204" s="62">
        <f t="shared" si="20"/>
        <v>0</v>
      </c>
    </row>
    <row r="205" spans="2:23" ht="15" customHeight="1" x14ac:dyDescent="0.15">
      <c r="B205" s="79" t="s">
        <v>116</v>
      </c>
      <c r="C205" s="70" t="s">
        <v>117</v>
      </c>
      <c r="D205" s="71"/>
      <c r="E205" s="71"/>
      <c r="F205" s="71"/>
      <c r="G205" s="71"/>
      <c r="H205" s="71"/>
      <c r="I205" s="71"/>
      <c r="J205" s="72"/>
      <c r="K205" s="40"/>
      <c r="L205" s="41"/>
      <c r="M205" s="41"/>
      <c r="N205" s="41"/>
      <c r="O205" s="41"/>
      <c r="P205" s="41"/>
      <c r="Q205" s="41"/>
      <c r="R205" s="41"/>
      <c r="S205" s="41"/>
      <c r="T205" s="42"/>
      <c r="U205" s="53"/>
      <c r="V205" s="63"/>
      <c r="W205" s="55">
        <f t="shared" si="20"/>
        <v>0</v>
      </c>
    </row>
    <row r="206" spans="2:23" ht="15" customHeight="1" thickBot="1" x14ac:dyDescent="0.2">
      <c r="B206" s="80"/>
      <c r="C206" s="73"/>
      <c r="D206" s="74"/>
      <c r="E206" s="74"/>
      <c r="F206" s="74"/>
      <c r="G206" s="74"/>
      <c r="H206" s="74"/>
      <c r="I206" s="74"/>
      <c r="J206" s="75"/>
      <c r="K206" s="43"/>
      <c r="L206" s="44"/>
      <c r="M206" s="44"/>
      <c r="N206" s="44"/>
      <c r="O206" s="44"/>
      <c r="P206" s="44"/>
      <c r="Q206" s="44"/>
      <c r="R206" s="44"/>
      <c r="S206" s="44"/>
      <c r="T206" s="45"/>
      <c r="U206" s="56">
        <f>(K206*3+L206*2+M206*1)</f>
        <v>0</v>
      </c>
      <c r="V206" s="57">
        <f>U206-U208</f>
        <v>-195.2</v>
      </c>
      <c r="W206" s="58">
        <f t="shared" ref="W206:W269" si="37">V206</f>
        <v>-195.2</v>
      </c>
    </row>
    <row r="207" spans="2:23" s="30" customFormat="1" ht="15" customHeight="1" x14ac:dyDescent="0.15">
      <c r="B207" s="80"/>
      <c r="C207" s="73"/>
      <c r="D207" s="74"/>
      <c r="E207" s="74"/>
      <c r="F207" s="74"/>
      <c r="G207" s="74"/>
      <c r="H207" s="74"/>
      <c r="I207" s="74"/>
      <c r="J207" s="75"/>
      <c r="K207" s="46">
        <v>23.9</v>
      </c>
      <c r="L207" s="46">
        <v>63.2</v>
      </c>
      <c r="M207" s="46">
        <v>11.7</v>
      </c>
      <c r="N207" s="46"/>
      <c r="O207" s="46"/>
      <c r="P207" s="46"/>
      <c r="Q207" s="46"/>
      <c r="R207" s="46"/>
      <c r="S207" s="46"/>
      <c r="T207" s="46">
        <v>1.2</v>
      </c>
      <c r="U207" s="59">
        <f t="shared" ref="U207:U208" si="38">(K207*3+L207*2+M207*1)</f>
        <v>209.79999999999998</v>
      </c>
      <c r="V207" s="57">
        <f>U207-U208</f>
        <v>14.599999999999994</v>
      </c>
      <c r="W207" s="58">
        <f t="shared" si="37"/>
        <v>14.599999999999994</v>
      </c>
    </row>
    <row r="208" spans="2:23" ht="15" customHeight="1" thickBot="1" x14ac:dyDescent="0.2">
      <c r="B208" s="81"/>
      <c r="C208" s="76"/>
      <c r="D208" s="77"/>
      <c r="E208" s="77"/>
      <c r="F208" s="77"/>
      <c r="G208" s="77"/>
      <c r="H208" s="77"/>
      <c r="I208" s="77"/>
      <c r="J208" s="78"/>
      <c r="K208" s="48">
        <v>19.7</v>
      </c>
      <c r="L208" s="48">
        <v>55.9</v>
      </c>
      <c r="M208" s="48">
        <v>24.3</v>
      </c>
      <c r="N208" s="48"/>
      <c r="O208" s="48"/>
      <c r="P208" s="48"/>
      <c r="Q208" s="48"/>
      <c r="R208" s="48"/>
      <c r="S208" s="48"/>
      <c r="T208" s="48">
        <v>0.2</v>
      </c>
      <c r="U208" s="60">
        <f t="shared" si="38"/>
        <v>195.2</v>
      </c>
      <c r="V208" s="61"/>
      <c r="W208" s="62">
        <f t="shared" si="37"/>
        <v>0</v>
      </c>
    </row>
    <row r="209" spans="2:23" ht="15" customHeight="1" x14ac:dyDescent="0.15">
      <c r="B209" s="79" t="s">
        <v>118</v>
      </c>
      <c r="C209" s="70" t="s">
        <v>119</v>
      </c>
      <c r="D209" s="71"/>
      <c r="E209" s="71"/>
      <c r="F209" s="71"/>
      <c r="G209" s="71"/>
      <c r="H209" s="71"/>
      <c r="I209" s="71"/>
      <c r="J209" s="72"/>
      <c r="K209" s="40"/>
      <c r="L209" s="41"/>
      <c r="M209" s="41"/>
      <c r="N209" s="41"/>
      <c r="O209" s="41"/>
      <c r="P209" s="41"/>
      <c r="Q209" s="41"/>
      <c r="R209" s="41"/>
      <c r="S209" s="41"/>
      <c r="T209" s="42"/>
      <c r="U209" s="53"/>
      <c r="V209" s="63"/>
      <c r="W209" s="55">
        <f t="shared" si="37"/>
        <v>0</v>
      </c>
    </row>
    <row r="210" spans="2:23" ht="15" customHeight="1" thickBot="1" x14ac:dyDescent="0.2">
      <c r="B210" s="80"/>
      <c r="C210" s="73"/>
      <c r="D210" s="74"/>
      <c r="E210" s="74"/>
      <c r="F210" s="74"/>
      <c r="G210" s="74"/>
      <c r="H210" s="74"/>
      <c r="I210" s="74"/>
      <c r="J210" s="75"/>
      <c r="K210" s="43"/>
      <c r="L210" s="44"/>
      <c r="M210" s="44"/>
      <c r="N210" s="44"/>
      <c r="O210" s="44"/>
      <c r="P210" s="44"/>
      <c r="Q210" s="44"/>
      <c r="R210" s="44"/>
      <c r="S210" s="44"/>
      <c r="T210" s="45"/>
      <c r="U210" s="56">
        <f>(K210*3+L210*2+M210*1)</f>
        <v>0</v>
      </c>
      <c r="V210" s="57">
        <f>U210-U212</f>
        <v>-186.1</v>
      </c>
      <c r="W210" s="58">
        <f t="shared" si="37"/>
        <v>-186.1</v>
      </c>
    </row>
    <row r="211" spans="2:23" s="30" customFormat="1" ht="15" customHeight="1" x14ac:dyDescent="0.15">
      <c r="B211" s="80"/>
      <c r="C211" s="73"/>
      <c r="D211" s="74"/>
      <c r="E211" s="74"/>
      <c r="F211" s="74"/>
      <c r="G211" s="74"/>
      <c r="H211" s="74"/>
      <c r="I211" s="74"/>
      <c r="J211" s="75"/>
      <c r="K211" s="46">
        <v>11</v>
      </c>
      <c r="L211" s="46">
        <v>67.5</v>
      </c>
      <c r="M211" s="46">
        <v>20.2</v>
      </c>
      <c r="N211" s="46"/>
      <c r="O211" s="46"/>
      <c r="P211" s="46"/>
      <c r="Q211" s="46"/>
      <c r="R211" s="46"/>
      <c r="S211" s="46"/>
      <c r="T211" s="46">
        <v>1.2</v>
      </c>
      <c r="U211" s="59">
        <f t="shared" ref="U211:U212" si="39">(K211*3+L211*2+M211*1)</f>
        <v>188.2</v>
      </c>
      <c r="V211" s="57">
        <f>U211-U212</f>
        <v>2.0999999999999943</v>
      </c>
      <c r="W211" s="58">
        <f t="shared" si="37"/>
        <v>2.0999999999999943</v>
      </c>
    </row>
    <row r="212" spans="2:23" ht="15" customHeight="1" thickBot="1" x14ac:dyDescent="0.2">
      <c r="B212" s="81"/>
      <c r="C212" s="76"/>
      <c r="D212" s="77"/>
      <c r="E212" s="77"/>
      <c r="F212" s="77"/>
      <c r="G212" s="77"/>
      <c r="H212" s="77"/>
      <c r="I212" s="77"/>
      <c r="J212" s="78"/>
      <c r="K212" s="48">
        <v>9.1999999999999993</v>
      </c>
      <c r="L212" s="48">
        <v>68</v>
      </c>
      <c r="M212" s="48">
        <v>22.5</v>
      </c>
      <c r="N212" s="48"/>
      <c r="O212" s="48"/>
      <c r="P212" s="48"/>
      <c r="Q212" s="48"/>
      <c r="R212" s="48"/>
      <c r="S212" s="48"/>
      <c r="T212" s="48">
        <v>0.2</v>
      </c>
      <c r="U212" s="60">
        <f t="shared" si="39"/>
        <v>186.1</v>
      </c>
      <c r="V212" s="61"/>
      <c r="W212" s="62">
        <f t="shared" si="37"/>
        <v>0</v>
      </c>
    </row>
    <row r="213" spans="2:23" ht="15" customHeight="1" x14ac:dyDescent="0.15">
      <c r="B213" s="80" t="s">
        <v>120</v>
      </c>
      <c r="C213" s="73" t="s">
        <v>121</v>
      </c>
      <c r="D213" s="74"/>
      <c r="E213" s="74"/>
      <c r="F213" s="74"/>
      <c r="G213" s="74"/>
      <c r="H213" s="74"/>
      <c r="I213" s="74"/>
      <c r="J213" s="75"/>
      <c r="K213" s="40"/>
      <c r="L213" s="41"/>
      <c r="M213" s="41"/>
      <c r="N213" s="41"/>
      <c r="O213" s="41"/>
      <c r="P213" s="41"/>
      <c r="Q213" s="41"/>
      <c r="R213" s="41"/>
      <c r="S213" s="41"/>
      <c r="T213" s="42"/>
      <c r="U213" s="53"/>
      <c r="V213" s="63"/>
      <c r="W213" s="55">
        <f t="shared" si="37"/>
        <v>0</v>
      </c>
    </row>
    <row r="214" spans="2:23" ht="15" customHeight="1" thickBot="1" x14ac:dyDescent="0.2">
      <c r="B214" s="80"/>
      <c r="C214" s="73"/>
      <c r="D214" s="74"/>
      <c r="E214" s="74"/>
      <c r="F214" s="74"/>
      <c r="G214" s="74"/>
      <c r="H214" s="74"/>
      <c r="I214" s="74"/>
      <c r="J214" s="75"/>
      <c r="K214" s="43"/>
      <c r="L214" s="44"/>
      <c r="M214" s="44"/>
      <c r="N214" s="44"/>
      <c r="O214" s="44"/>
      <c r="P214" s="44"/>
      <c r="Q214" s="44"/>
      <c r="R214" s="44"/>
      <c r="S214" s="44"/>
      <c r="T214" s="45"/>
      <c r="U214" s="56">
        <f>(K214*4+L214*3+M214*2+N214*1)</f>
        <v>0</v>
      </c>
      <c r="V214" s="57">
        <f>U214-U216</f>
        <v>-298.5</v>
      </c>
      <c r="W214" s="58">
        <f t="shared" si="37"/>
        <v>-298.5</v>
      </c>
    </row>
    <row r="215" spans="2:23" s="30" customFormat="1" ht="15" customHeight="1" x14ac:dyDescent="0.15">
      <c r="B215" s="80"/>
      <c r="C215" s="73"/>
      <c r="D215" s="74"/>
      <c r="E215" s="74"/>
      <c r="F215" s="74"/>
      <c r="G215" s="74"/>
      <c r="H215" s="74"/>
      <c r="I215" s="74"/>
      <c r="J215" s="75"/>
      <c r="K215" s="46">
        <v>20.2</v>
      </c>
      <c r="L215" s="46">
        <v>67.5</v>
      </c>
      <c r="M215" s="46">
        <v>10.4</v>
      </c>
      <c r="N215" s="46">
        <v>0.6</v>
      </c>
      <c r="O215" s="46"/>
      <c r="P215" s="46"/>
      <c r="Q215" s="46"/>
      <c r="R215" s="46"/>
      <c r="S215" s="46"/>
      <c r="T215" s="46">
        <v>1.2</v>
      </c>
      <c r="U215" s="56">
        <f t="shared" ref="U215:U216" si="40">(K215*4+L215*3+M215*2+N215*1)</f>
        <v>304.70000000000005</v>
      </c>
      <c r="V215" s="57">
        <f>U215-U216</f>
        <v>6.2000000000000455</v>
      </c>
      <c r="W215" s="58">
        <f t="shared" si="37"/>
        <v>6.2000000000000455</v>
      </c>
    </row>
    <row r="216" spans="2:23" ht="15" customHeight="1" thickBot="1" x14ac:dyDescent="0.2">
      <c r="B216" s="81"/>
      <c r="C216" s="76"/>
      <c r="D216" s="77"/>
      <c r="E216" s="77"/>
      <c r="F216" s="77"/>
      <c r="G216" s="77"/>
      <c r="H216" s="77"/>
      <c r="I216" s="77"/>
      <c r="J216" s="78"/>
      <c r="K216" s="48">
        <v>20</v>
      </c>
      <c r="L216" s="48">
        <v>64.5</v>
      </c>
      <c r="M216" s="48">
        <v>9.6999999999999993</v>
      </c>
      <c r="N216" s="48">
        <v>5.6</v>
      </c>
      <c r="O216" s="48"/>
      <c r="P216" s="48"/>
      <c r="Q216" s="48"/>
      <c r="R216" s="48"/>
      <c r="S216" s="48"/>
      <c r="T216" s="48">
        <v>0.2</v>
      </c>
      <c r="U216" s="56">
        <f t="shared" si="40"/>
        <v>298.5</v>
      </c>
      <c r="V216" s="61"/>
      <c r="W216" s="62">
        <f t="shared" si="37"/>
        <v>0</v>
      </c>
    </row>
    <row r="217" spans="2:23" ht="15" customHeight="1" x14ac:dyDescent="0.15">
      <c r="B217" s="79" t="s">
        <v>122</v>
      </c>
      <c r="C217" s="70" t="s">
        <v>123</v>
      </c>
      <c r="D217" s="71"/>
      <c r="E217" s="71"/>
      <c r="F217" s="71"/>
      <c r="G217" s="71"/>
      <c r="H217" s="71"/>
      <c r="I217" s="71"/>
      <c r="J217" s="72"/>
      <c r="K217" s="40"/>
      <c r="L217" s="41"/>
      <c r="M217" s="41"/>
      <c r="N217" s="41"/>
      <c r="O217" s="41"/>
      <c r="P217" s="41"/>
      <c r="Q217" s="41"/>
      <c r="R217" s="41"/>
      <c r="S217" s="41"/>
      <c r="T217" s="42"/>
      <c r="U217" s="53"/>
      <c r="V217" s="63"/>
      <c r="W217" s="55">
        <f t="shared" si="37"/>
        <v>0</v>
      </c>
    </row>
    <row r="218" spans="2:23" ht="15" customHeight="1" thickBot="1" x14ac:dyDescent="0.2">
      <c r="B218" s="80"/>
      <c r="C218" s="73"/>
      <c r="D218" s="74"/>
      <c r="E218" s="74"/>
      <c r="F218" s="74"/>
      <c r="G218" s="74"/>
      <c r="H218" s="74"/>
      <c r="I218" s="74"/>
      <c r="J218" s="75"/>
      <c r="K218" s="43"/>
      <c r="L218" s="44"/>
      <c r="M218" s="44"/>
      <c r="N218" s="44"/>
      <c r="O218" s="44"/>
      <c r="P218" s="44"/>
      <c r="Q218" s="44"/>
      <c r="R218" s="44"/>
      <c r="S218" s="44"/>
      <c r="T218" s="45"/>
      <c r="U218" s="56">
        <f>(K218*5+L218*4+M218*3+N218*2+O218*1)</f>
        <v>0</v>
      </c>
      <c r="V218" s="57">
        <f>U218-U220</f>
        <v>-121.3</v>
      </c>
      <c r="W218" s="58">
        <f t="shared" si="37"/>
        <v>-121.3</v>
      </c>
    </row>
    <row r="219" spans="2:23" s="30" customFormat="1" ht="15" customHeight="1" x14ac:dyDescent="0.15">
      <c r="B219" s="80"/>
      <c r="C219" s="73"/>
      <c r="D219" s="74"/>
      <c r="E219" s="74"/>
      <c r="F219" s="74"/>
      <c r="G219" s="74"/>
      <c r="H219" s="74"/>
      <c r="I219" s="74"/>
      <c r="J219" s="75"/>
      <c r="K219" s="46">
        <v>3.1</v>
      </c>
      <c r="L219" s="46">
        <v>0.6</v>
      </c>
      <c r="M219" s="46">
        <v>1.2</v>
      </c>
      <c r="N219" s="46">
        <v>1.2</v>
      </c>
      <c r="O219" s="46">
        <v>93.3</v>
      </c>
      <c r="P219" s="46"/>
      <c r="Q219" s="46"/>
      <c r="R219" s="46"/>
      <c r="S219" s="46"/>
      <c r="T219" s="46">
        <v>0.6</v>
      </c>
      <c r="U219" s="59">
        <f t="shared" ref="U219:U220" si="41">(K219*5+L219*4+M219*3+N219*2+O219*1)</f>
        <v>117.19999999999999</v>
      </c>
      <c r="V219" s="57">
        <f>U219-U220</f>
        <v>-4.1000000000000085</v>
      </c>
      <c r="W219" s="58">
        <f t="shared" si="37"/>
        <v>-4.1000000000000085</v>
      </c>
    </row>
    <row r="220" spans="2:23" ht="15" customHeight="1" thickBot="1" x14ac:dyDescent="0.2">
      <c r="B220" s="81"/>
      <c r="C220" s="76"/>
      <c r="D220" s="77"/>
      <c r="E220" s="77"/>
      <c r="F220" s="77"/>
      <c r="G220" s="77"/>
      <c r="H220" s="77"/>
      <c r="I220" s="77"/>
      <c r="J220" s="78"/>
      <c r="K220" s="48">
        <v>2.5</v>
      </c>
      <c r="L220" s="48">
        <v>1.1000000000000001</v>
      </c>
      <c r="M220" s="48">
        <v>2</v>
      </c>
      <c r="N220" s="48">
        <v>4.2</v>
      </c>
      <c r="O220" s="48">
        <v>90</v>
      </c>
      <c r="P220" s="48"/>
      <c r="Q220" s="48"/>
      <c r="R220" s="48"/>
      <c r="S220" s="48"/>
      <c r="T220" s="48">
        <v>0.2</v>
      </c>
      <c r="U220" s="60">
        <f t="shared" si="41"/>
        <v>121.3</v>
      </c>
      <c r="V220" s="61"/>
      <c r="W220" s="62">
        <f t="shared" si="37"/>
        <v>0</v>
      </c>
    </row>
    <row r="221" spans="2:23" ht="15" customHeight="1" x14ac:dyDescent="0.15">
      <c r="B221" s="79" t="s">
        <v>124</v>
      </c>
      <c r="C221" s="70" t="s">
        <v>125</v>
      </c>
      <c r="D221" s="71"/>
      <c r="E221" s="71"/>
      <c r="F221" s="71"/>
      <c r="G221" s="71"/>
      <c r="H221" s="71"/>
      <c r="I221" s="71"/>
      <c r="J221" s="72"/>
      <c r="K221" s="40"/>
      <c r="L221" s="41"/>
      <c r="M221" s="41"/>
      <c r="N221" s="41"/>
      <c r="O221" s="41"/>
      <c r="P221" s="41"/>
      <c r="Q221" s="41"/>
      <c r="R221" s="41"/>
      <c r="S221" s="41"/>
      <c r="T221" s="42"/>
      <c r="U221" s="53"/>
      <c r="V221" s="63"/>
      <c r="W221" s="55">
        <f t="shared" si="37"/>
        <v>0</v>
      </c>
    </row>
    <row r="222" spans="2:23" ht="15" customHeight="1" thickBot="1" x14ac:dyDescent="0.2">
      <c r="B222" s="80"/>
      <c r="C222" s="73"/>
      <c r="D222" s="74"/>
      <c r="E222" s="74"/>
      <c r="F222" s="74"/>
      <c r="G222" s="74"/>
      <c r="H222" s="74"/>
      <c r="I222" s="74"/>
      <c r="J222" s="75"/>
      <c r="K222" s="43"/>
      <c r="L222" s="44"/>
      <c r="M222" s="44"/>
      <c r="N222" s="44"/>
      <c r="O222" s="44"/>
      <c r="P222" s="44"/>
      <c r="Q222" s="44"/>
      <c r="R222" s="44"/>
      <c r="S222" s="44"/>
      <c r="T222" s="45"/>
      <c r="U222" s="56">
        <f>(K222*5+L222*4+M222*3+N222*2+O222*1)</f>
        <v>0</v>
      </c>
      <c r="V222" s="57">
        <f>U222-U224</f>
        <v>-210.1</v>
      </c>
      <c r="W222" s="58">
        <f t="shared" si="37"/>
        <v>-210.1</v>
      </c>
    </row>
    <row r="223" spans="2:23" s="30" customFormat="1" ht="15" customHeight="1" x14ac:dyDescent="0.15">
      <c r="B223" s="80"/>
      <c r="C223" s="73"/>
      <c r="D223" s="74"/>
      <c r="E223" s="74"/>
      <c r="F223" s="74"/>
      <c r="G223" s="74"/>
      <c r="H223" s="74"/>
      <c r="I223" s="74"/>
      <c r="J223" s="75"/>
      <c r="K223" s="46">
        <v>22.7</v>
      </c>
      <c r="L223" s="46">
        <v>7.4</v>
      </c>
      <c r="M223" s="46">
        <v>3.7</v>
      </c>
      <c r="N223" s="46">
        <v>5.5</v>
      </c>
      <c r="O223" s="46">
        <v>60.1</v>
      </c>
      <c r="P223" s="46"/>
      <c r="Q223" s="46"/>
      <c r="R223" s="46"/>
      <c r="S223" s="46"/>
      <c r="T223" s="46">
        <v>0.6</v>
      </c>
      <c r="U223" s="59">
        <f t="shared" ref="U223:U224" si="42">(K223*5+L223*4+M223*3+N223*2+O223*1)</f>
        <v>225.29999999999998</v>
      </c>
      <c r="V223" s="57">
        <f>U223-U224</f>
        <v>15.199999999999989</v>
      </c>
      <c r="W223" s="58">
        <f t="shared" si="37"/>
        <v>15.199999999999989</v>
      </c>
    </row>
    <row r="224" spans="2:23" ht="15" customHeight="1" thickBot="1" x14ac:dyDescent="0.2">
      <c r="B224" s="81"/>
      <c r="C224" s="76"/>
      <c r="D224" s="77"/>
      <c r="E224" s="77"/>
      <c r="F224" s="77"/>
      <c r="G224" s="77"/>
      <c r="H224" s="77"/>
      <c r="I224" s="77"/>
      <c r="J224" s="78"/>
      <c r="K224" s="48">
        <v>17.2</v>
      </c>
      <c r="L224" s="48">
        <v>5.5</v>
      </c>
      <c r="M224" s="48">
        <v>7.2</v>
      </c>
      <c r="N224" s="48">
        <v>10.7</v>
      </c>
      <c r="O224" s="48">
        <v>59.1</v>
      </c>
      <c r="P224" s="48"/>
      <c r="Q224" s="48"/>
      <c r="R224" s="48"/>
      <c r="S224" s="48"/>
      <c r="T224" s="48">
        <v>0.2</v>
      </c>
      <c r="U224" s="60">
        <f t="shared" si="42"/>
        <v>210.1</v>
      </c>
      <c r="V224" s="61"/>
      <c r="W224" s="62">
        <f t="shared" si="37"/>
        <v>0</v>
      </c>
    </row>
    <row r="225" spans="2:23" ht="15" customHeight="1" x14ac:dyDescent="0.15">
      <c r="B225" s="79" t="s">
        <v>126</v>
      </c>
      <c r="C225" s="70" t="s">
        <v>127</v>
      </c>
      <c r="D225" s="71"/>
      <c r="E225" s="71"/>
      <c r="F225" s="71"/>
      <c r="G225" s="71"/>
      <c r="H225" s="71"/>
      <c r="I225" s="71"/>
      <c r="J225" s="72"/>
      <c r="K225" s="40"/>
      <c r="L225" s="41"/>
      <c r="M225" s="41"/>
      <c r="N225" s="41"/>
      <c r="O225" s="41"/>
      <c r="P225" s="41"/>
      <c r="Q225" s="41"/>
      <c r="R225" s="41"/>
      <c r="S225" s="41"/>
      <c r="T225" s="42"/>
      <c r="U225" s="53"/>
      <c r="V225" s="63"/>
      <c r="W225" s="55">
        <f t="shared" si="37"/>
        <v>0</v>
      </c>
    </row>
    <row r="226" spans="2:23" ht="15" customHeight="1" thickBot="1" x14ac:dyDescent="0.2">
      <c r="B226" s="80"/>
      <c r="C226" s="73"/>
      <c r="D226" s="74"/>
      <c r="E226" s="74"/>
      <c r="F226" s="74"/>
      <c r="G226" s="74"/>
      <c r="H226" s="74"/>
      <c r="I226" s="74"/>
      <c r="J226" s="75"/>
      <c r="K226" s="43"/>
      <c r="L226" s="44"/>
      <c r="M226" s="44"/>
      <c r="N226" s="44"/>
      <c r="O226" s="44"/>
      <c r="P226" s="44"/>
      <c r="Q226" s="44"/>
      <c r="R226" s="44"/>
      <c r="S226" s="44"/>
      <c r="T226" s="45"/>
      <c r="U226" s="56">
        <f>(K226*5+L226*4+M226*3+N226*2+O226*1)</f>
        <v>0</v>
      </c>
      <c r="V226" s="57">
        <f>U226-U228</f>
        <v>-190.7</v>
      </c>
      <c r="W226" s="58">
        <f t="shared" si="37"/>
        <v>-190.7</v>
      </c>
    </row>
    <row r="227" spans="2:23" s="30" customFormat="1" ht="15" customHeight="1" x14ac:dyDescent="0.15">
      <c r="B227" s="80"/>
      <c r="C227" s="73"/>
      <c r="D227" s="74"/>
      <c r="E227" s="74"/>
      <c r="F227" s="74"/>
      <c r="G227" s="74"/>
      <c r="H227" s="74"/>
      <c r="I227" s="74"/>
      <c r="J227" s="75"/>
      <c r="K227" s="46">
        <v>21.5</v>
      </c>
      <c r="L227" s="46">
        <v>6.7</v>
      </c>
      <c r="M227" s="46">
        <v>2.5</v>
      </c>
      <c r="N227" s="46">
        <v>6.7</v>
      </c>
      <c r="O227" s="46">
        <v>62</v>
      </c>
      <c r="P227" s="46"/>
      <c r="Q227" s="46"/>
      <c r="R227" s="46"/>
      <c r="S227" s="46"/>
      <c r="T227" s="46">
        <v>0.6</v>
      </c>
      <c r="U227" s="59">
        <f t="shared" ref="U227:U228" si="43">(K227*5+L227*4+M227*3+N227*2+O227*1)</f>
        <v>217.20000000000002</v>
      </c>
      <c r="V227" s="57">
        <f>U227-U228</f>
        <v>26.500000000000028</v>
      </c>
      <c r="W227" s="58">
        <f t="shared" si="37"/>
        <v>26.500000000000028</v>
      </c>
    </row>
    <row r="228" spans="2:23" ht="15" customHeight="1" thickBot="1" x14ac:dyDescent="0.2">
      <c r="B228" s="81"/>
      <c r="C228" s="76"/>
      <c r="D228" s="77"/>
      <c r="E228" s="77"/>
      <c r="F228" s="77"/>
      <c r="G228" s="77"/>
      <c r="H228" s="77"/>
      <c r="I228" s="77"/>
      <c r="J228" s="78"/>
      <c r="K228" s="48">
        <v>13.4</v>
      </c>
      <c r="L228" s="48">
        <v>4.8</v>
      </c>
      <c r="M228" s="48">
        <v>6.5</v>
      </c>
      <c r="N228" s="48">
        <v>9.9</v>
      </c>
      <c r="O228" s="48">
        <v>65.2</v>
      </c>
      <c r="P228" s="48"/>
      <c r="Q228" s="48"/>
      <c r="R228" s="48"/>
      <c r="S228" s="48"/>
      <c r="T228" s="48">
        <v>0.2</v>
      </c>
      <c r="U228" s="60">
        <f t="shared" si="43"/>
        <v>190.7</v>
      </c>
      <c r="V228" s="61"/>
      <c r="W228" s="62">
        <f t="shared" si="37"/>
        <v>0</v>
      </c>
    </row>
    <row r="229" spans="2:23" ht="15" customHeight="1" x14ac:dyDescent="0.15">
      <c r="B229" s="79" t="s">
        <v>128</v>
      </c>
      <c r="C229" s="70" t="s">
        <v>129</v>
      </c>
      <c r="D229" s="71"/>
      <c r="E229" s="71"/>
      <c r="F229" s="71"/>
      <c r="G229" s="71"/>
      <c r="H229" s="71"/>
      <c r="I229" s="71"/>
      <c r="J229" s="72"/>
      <c r="K229" s="40"/>
      <c r="L229" s="41"/>
      <c r="M229" s="41"/>
      <c r="N229" s="41"/>
      <c r="O229" s="41"/>
      <c r="P229" s="41"/>
      <c r="Q229" s="41"/>
      <c r="R229" s="41"/>
      <c r="S229" s="41"/>
      <c r="T229" s="42"/>
      <c r="U229" s="53"/>
      <c r="V229" s="63"/>
      <c r="W229" s="55">
        <f t="shared" si="37"/>
        <v>0</v>
      </c>
    </row>
    <row r="230" spans="2:23" ht="15" customHeight="1" thickBot="1" x14ac:dyDescent="0.2">
      <c r="B230" s="80"/>
      <c r="C230" s="73"/>
      <c r="D230" s="74"/>
      <c r="E230" s="74"/>
      <c r="F230" s="74"/>
      <c r="G230" s="74"/>
      <c r="H230" s="74"/>
      <c r="I230" s="74"/>
      <c r="J230" s="75"/>
      <c r="K230" s="43"/>
      <c r="L230" s="44"/>
      <c r="M230" s="44"/>
      <c r="N230" s="44"/>
      <c r="O230" s="44"/>
      <c r="P230" s="44"/>
      <c r="Q230" s="44"/>
      <c r="R230" s="44"/>
      <c r="S230" s="44"/>
      <c r="T230" s="45"/>
      <c r="U230" s="56">
        <f>(K230*5+L230*4+M230*3+N230*2+O230*1)</f>
        <v>0</v>
      </c>
      <c r="V230" s="57">
        <f>U230-U232</f>
        <v>-187.8</v>
      </c>
      <c r="W230" s="58">
        <f t="shared" si="37"/>
        <v>-187.8</v>
      </c>
    </row>
    <row r="231" spans="2:23" s="30" customFormat="1" ht="15" customHeight="1" x14ac:dyDescent="0.15">
      <c r="B231" s="80"/>
      <c r="C231" s="73"/>
      <c r="D231" s="74"/>
      <c r="E231" s="74"/>
      <c r="F231" s="74"/>
      <c r="G231" s="74"/>
      <c r="H231" s="74"/>
      <c r="I231" s="74"/>
      <c r="J231" s="75"/>
      <c r="K231" s="46">
        <v>22.7</v>
      </c>
      <c r="L231" s="46">
        <v>9.1999999999999993</v>
      </c>
      <c r="M231" s="46">
        <v>6.1</v>
      </c>
      <c r="N231" s="46">
        <v>4.3</v>
      </c>
      <c r="O231" s="46">
        <v>57.1</v>
      </c>
      <c r="P231" s="46"/>
      <c r="Q231" s="46"/>
      <c r="R231" s="46"/>
      <c r="S231" s="46"/>
      <c r="T231" s="46">
        <v>0.6</v>
      </c>
      <c r="U231" s="59">
        <f t="shared" ref="U231:U232" si="44">(K231*5+L231*4+M231*3+N231*2+O231*1)</f>
        <v>234.3</v>
      </c>
      <c r="V231" s="57">
        <f>U231-U232</f>
        <v>46.5</v>
      </c>
      <c r="W231" s="58">
        <f t="shared" si="37"/>
        <v>46.5</v>
      </c>
    </row>
    <row r="232" spans="2:23" ht="15" customHeight="1" thickBot="1" x14ac:dyDescent="0.2">
      <c r="B232" s="81"/>
      <c r="C232" s="76"/>
      <c r="D232" s="77"/>
      <c r="E232" s="77"/>
      <c r="F232" s="77"/>
      <c r="G232" s="77"/>
      <c r="H232" s="77"/>
      <c r="I232" s="77"/>
      <c r="J232" s="78"/>
      <c r="K232" s="48">
        <v>12.3</v>
      </c>
      <c r="L232" s="48">
        <v>4.5</v>
      </c>
      <c r="M232" s="48">
        <v>7.1</v>
      </c>
      <c r="N232" s="48">
        <v>11</v>
      </c>
      <c r="O232" s="48">
        <v>65</v>
      </c>
      <c r="P232" s="48"/>
      <c r="Q232" s="48"/>
      <c r="R232" s="48"/>
      <c r="S232" s="48"/>
      <c r="T232" s="48">
        <v>0.2</v>
      </c>
      <c r="U232" s="60">
        <f t="shared" si="44"/>
        <v>187.8</v>
      </c>
      <c r="V232" s="61"/>
      <c r="W232" s="62">
        <f t="shared" si="37"/>
        <v>0</v>
      </c>
    </row>
    <row r="233" spans="2:23" ht="15" customHeight="1" x14ac:dyDescent="0.15">
      <c r="B233" s="79" t="s">
        <v>130</v>
      </c>
      <c r="C233" s="70" t="s">
        <v>131</v>
      </c>
      <c r="D233" s="71"/>
      <c r="E233" s="71"/>
      <c r="F233" s="71"/>
      <c r="G233" s="71"/>
      <c r="H233" s="71"/>
      <c r="I233" s="71"/>
      <c r="J233" s="72"/>
      <c r="K233" s="40"/>
      <c r="L233" s="41"/>
      <c r="M233" s="41"/>
      <c r="N233" s="41"/>
      <c r="O233" s="41"/>
      <c r="P233" s="41"/>
      <c r="Q233" s="41"/>
      <c r="R233" s="41"/>
      <c r="S233" s="41"/>
      <c r="T233" s="42"/>
      <c r="U233" s="53"/>
      <c r="V233" s="63"/>
      <c r="W233" s="55">
        <f t="shared" si="37"/>
        <v>0</v>
      </c>
    </row>
    <row r="234" spans="2:23" ht="15" customHeight="1" thickBot="1" x14ac:dyDescent="0.2">
      <c r="B234" s="80"/>
      <c r="C234" s="73"/>
      <c r="D234" s="74"/>
      <c r="E234" s="74"/>
      <c r="F234" s="74"/>
      <c r="G234" s="74"/>
      <c r="H234" s="74"/>
      <c r="I234" s="74"/>
      <c r="J234" s="75"/>
      <c r="K234" s="43"/>
      <c r="L234" s="44"/>
      <c r="M234" s="44"/>
      <c r="N234" s="44"/>
      <c r="O234" s="44"/>
      <c r="P234" s="44"/>
      <c r="Q234" s="44"/>
      <c r="R234" s="44"/>
      <c r="S234" s="44"/>
      <c r="T234" s="45"/>
      <c r="U234" s="56">
        <f>(K234*5+L234*4+M234*3+N234*2+O234*1)</f>
        <v>0</v>
      </c>
      <c r="V234" s="57">
        <f>U234-U236</f>
        <v>-171.3</v>
      </c>
      <c r="W234" s="58">
        <f t="shared" si="37"/>
        <v>-171.3</v>
      </c>
    </row>
    <row r="235" spans="2:23" s="30" customFormat="1" ht="15" customHeight="1" x14ac:dyDescent="0.15">
      <c r="B235" s="80"/>
      <c r="C235" s="73"/>
      <c r="D235" s="74"/>
      <c r="E235" s="74"/>
      <c r="F235" s="74"/>
      <c r="G235" s="74"/>
      <c r="H235" s="74"/>
      <c r="I235" s="74"/>
      <c r="J235" s="75"/>
      <c r="K235" s="46">
        <v>20.2</v>
      </c>
      <c r="L235" s="46">
        <v>9.1999999999999993</v>
      </c>
      <c r="M235" s="46">
        <v>6.1</v>
      </c>
      <c r="N235" s="46">
        <v>4.9000000000000004</v>
      </c>
      <c r="O235" s="46">
        <v>58.9</v>
      </c>
      <c r="P235" s="46"/>
      <c r="Q235" s="46"/>
      <c r="R235" s="46"/>
      <c r="S235" s="46"/>
      <c r="T235" s="46">
        <v>0.6</v>
      </c>
      <c r="U235" s="59">
        <f t="shared" ref="U235:U236" si="45">(K235*5+L235*4+M235*3+N235*2+O235*1)</f>
        <v>224.80000000000004</v>
      </c>
      <c r="V235" s="57">
        <f>U235-U236</f>
        <v>53.500000000000028</v>
      </c>
      <c r="W235" s="58">
        <f t="shared" si="37"/>
        <v>53.500000000000028</v>
      </c>
    </row>
    <row r="236" spans="2:23" ht="15" customHeight="1" thickBot="1" x14ac:dyDescent="0.2">
      <c r="B236" s="81"/>
      <c r="C236" s="76"/>
      <c r="D236" s="77"/>
      <c r="E236" s="77"/>
      <c r="F236" s="77"/>
      <c r="G236" s="77"/>
      <c r="H236" s="77"/>
      <c r="I236" s="77"/>
      <c r="J236" s="78"/>
      <c r="K236" s="48">
        <v>9.6</v>
      </c>
      <c r="L236" s="48">
        <v>3.8</v>
      </c>
      <c r="M236" s="48">
        <v>6</v>
      </c>
      <c r="N236" s="48">
        <v>9.8000000000000007</v>
      </c>
      <c r="O236" s="48">
        <v>70.5</v>
      </c>
      <c r="P236" s="48"/>
      <c r="Q236" s="48"/>
      <c r="R236" s="48"/>
      <c r="S236" s="48"/>
      <c r="T236" s="48">
        <v>0.2</v>
      </c>
      <c r="U236" s="60">
        <f t="shared" si="45"/>
        <v>171.3</v>
      </c>
      <c r="V236" s="61"/>
      <c r="W236" s="62">
        <f t="shared" si="37"/>
        <v>0</v>
      </c>
    </row>
    <row r="237" spans="2:23" ht="15" customHeight="1" x14ac:dyDescent="0.15">
      <c r="B237" s="79" t="s">
        <v>132</v>
      </c>
      <c r="C237" s="70" t="s">
        <v>133</v>
      </c>
      <c r="D237" s="71"/>
      <c r="E237" s="71"/>
      <c r="F237" s="71"/>
      <c r="G237" s="71"/>
      <c r="H237" s="71"/>
      <c r="I237" s="71"/>
      <c r="J237" s="72"/>
      <c r="K237" s="40"/>
      <c r="L237" s="41"/>
      <c r="M237" s="41"/>
      <c r="N237" s="41"/>
      <c r="O237" s="41"/>
      <c r="P237" s="41"/>
      <c r="Q237" s="41"/>
      <c r="R237" s="41"/>
      <c r="S237" s="41"/>
      <c r="T237" s="42"/>
      <c r="U237" s="53"/>
      <c r="V237" s="63"/>
      <c r="W237" s="55">
        <f t="shared" si="37"/>
        <v>0</v>
      </c>
    </row>
    <row r="238" spans="2:23" ht="15" customHeight="1" thickBot="1" x14ac:dyDescent="0.2">
      <c r="B238" s="80"/>
      <c r="C238" s="73"/>
      <c r="D238" s="74"/>
      <c r="E238" s="74"/>
      <c r="F238" s="74"/>
      <c r="G238" s="74"/>
      <c r="H238" s="74"/>
      <c r="I238" s="74"/>
      <c r="J238" s="75"/>
      <c r="K238" s="43"/>
      <c r="L238" s="44"/>
      <c r="M238" s="44"/>
      <c r="N238" s="44"/>
      <c r="O238" s="44"/>
      <c r="P238" s="44"/>
      <c r="Q238" s="44"/>
      <c r="R238" s="44"/>
      <c r="S238" s="44"/>
      <c r="T238" s="45"/>
      <c r="U238" s="56">
        <f>(K238*5+L238*4+M238*3+N238*2+O238*1)</f>
        <v>0</v>
      </c>
      <c r="V238" s="57">
        <f>U238-U240</f>
        <v>-136.69999999999999</v>
      </c>
      <c r="W238" s="58">
        <f t="shared" si="37"/>
        <v>-136.69999999999999</v>
      </c>
    </row>
    <row r="239" spans="2:23" s="30" customFormat="1" ht="15" customHeight="1" x14ac:dyDescent="0.15">
      <c r="B239" s="80"/>
      <c r="C239" s="73"/>
      <c r="D239" s="74"/>
      <c r="E239" s="74"/>
      <c r="F239" s="74"/>
      <c r="G239" s="74"/>
      <c r="H239" s="74"/>
      <c r="I239" s="74"/>
      <c r="J239" s="75"/>
      <c r="K239" s="46">
        <v>3.1</v>
      </c>
      <c r="L239" s="46">
        <v>1.2</v>
      </c>
      <c r="M239" s="46">
        <v>3.1</v>
      </c>
      <c r="N239" s="46">
        <v>4.9000000000000004</v>
      </c>
      <c r="O239" s="46">
        <v>87.1</v>
      </c>
      <c r="P239" s="46"/>
      <c r="Q239" s="46"/>
      <c r="R239" s="46"/>
      <c r="S239" s="46"/>
      <c r="T239" s="46">
        <v>0.6</v>
      </c>
      <c r="U239" s="59">
        <f t="shared" ref="U239:U240" si="46">(K239*5+L239*4+M239*3+N239*2+O239*1)</f>
        <v>126.5</v>
      </c>
      <c r="V239" s="57">
        <f>U239-U240</f>
        <v>-10.199999999999989</v>
      </c>
      <c r="W239" s="58">
        <f t="shared" si="37"/>
        <v>-10.199999999999989</v>
      </c>
    </row>
    <row r="240" spans="2:23" ht="15" customHeight="1" thickBot="1" x14ac:dyDescent="0.2">
      <c r="B240" s="81"/>
      <c r="C240" s="76"/>
      <c r="D240" s="77"/>
      <c r="E240" s="77"/>
      <c r="F240" s="77"/>
      <c r="G240" s="77"/>
      <c r="H240" s="77"/>
      <c r="I240" s="77"/>
      <c r="J240" s="78"/>
      <c r="K240" s="48">
        <v>3.9</v>
      </c>
      <c r="L240" s="48">
        <v>2</v>
      </c>
      <c r="M240" s="48">
        <v>4.2</v>
      </c>
      <c r="N240" s="48">
        <v>6.9</v>
      </c>
      <c r="O240" s="48">
        <v>82.8</v>
      </c>
      <c r="P240" s="48"/>
      <c r="Q240" s="48"/>
      <c r="R240" s="48"/>
      <c r="S240" s="48"/>
      <c r="T240" s="48">
        <v>0.3</v>
      </c>
      <c r="U240" s="60">
        <f t="shared" si="46"/>
        <v>136.69999999999999</v>
      </c>
      <c r="V240" s="61"/>
      <c r="W240" s="62">
        <f t="shared" si="37"/>
        <v>0</v>
      </c>
    </row>
    <row r="241" spans="2:23" ht="15" customHeight="1" x14ac:dyDescent="0.15">
      <c r="B241" s="79" t="s">
        <v>134</v>
      </c>
      <c r="C241" s="70" t="s">
        <v>135</v>
      </c>
      <c r="D241" s="71"/>
      <c r="E241" s="71"/>
      <c r="F241" s="71"/>
      <c r="G241" s="71"/>
      <c r="H241" s="71"/>
      <c r="I241" s="71"/>
      <c r="J241" s="72"/>
      <c r="K241" s="40"/>
      <c r="L241" s="41"/>
      <c r="M241" s="41"/>
      <c r="N241" s="41"/>
      <c r="O241" s="41"/>
      <c r="P241" s="41"/>
      <c r="Q241" s="41"/>
      <c r="R241" s="41"/>
      <c r="S241" s="41"/>
      <c r="T241" s="42"/>
      <c r="U241" s="53"/>
      <c r="V241" s="63"/>
      <c r="W241" s="55">
        <f t="shared" si="37"/>
        <v>0</v>
      </c>
    </row>
    <row r="242" spans="2:23" ht="15" customHeight="1" thickBot="1" x14ac:dyDescent="0.2">
      <c r="B242" s="80"/>
      <c r="C242" s="73"/>
      <c r="D242" s="74"/>
      <c r="E242" s="74"/>
      <c r="F242" s="74"/>
      <c r="G242" s="74"/>
      <c r="H242" s="74"/>
      <c r="I242" s="74"/>
      <c r="J242" s="75"/>
      <c r="K242" s="43"/>
      <c r="L242" s="44"/>
      <c r="M242" s="44"/>
      <c r="N242" s="44"/>
      <c r="O242" s="44"/>
      <c r="P242" s="44"/>
      <c r="Q242" s="44"/>
      <c r="R242" s="44"/>
      <c r="S242" s="44"/>
      <c r="T242" s="45"/>
      <c r="U242" s="56">
        <f>(K242*5+L242*4+M242*3+N242*2+O242*1)</f>
        <v>0</v>
      </c>
      <c r="V242" s="57">
        <f>U242-U244</f>
        <v>-247.7</v>
      </c>
      <c r="W242" s="58">
        <f t="shared" si="37"/>
        <v>-247.7</v>
      </c>
    </row>
    <row r="243" spans="2:23" s="30" customFormat="1" ht="15" customHeight="1" x14ac:dyDescent="0.15">
      <c r="B243" s="80"/>
      <c r="C243" s="73"/>
      <c r="D243" s="74"/>
      <c r="E243" s="74"/>
      <c r="F243" s="74"/>
      <c r="G243" s="74"/>
      <c r="H243" s="74"/>
      <c r="I243" s="74"/>
      <c r="J243" s="75"/>
      <c r="K243" s="46">
        <v>9.8000000000000007</v>
      </c>
      <c r="L243" s="46">
        <v>3.7</v>
      </c>
      <c r="M243" s="46">
        <v>5.5</v>
      </c>
      <c r="N243" s="46">
        <v>22.1</v>
      </c>
      <c r="O243" s="46">
        <v>58.3</v>
      </c>
      <c r="P243" s="46"/>
      <c r="Q243" s="46"/>
      <c r="R243" s="46"/>
      <c r="S243" s="46"/>
      <c r="T243" s="46">
        <v>0.6</v>
      </c>
      <c r="U243" s="59">
        <f t="shared" ref="U243:U244" si="47">(K243*5+L243*4+M243*3+N243*2+O243*1)</f>
        <v>182.8</v>
      </c>
      <c r="V243" s="57">
        <f>U243-U244</f>
        <v>-64.899999999999977</v>
      </c>
      <c r="W243" s="58">
        <f t="shared" si="37"/>
        <v>-64.899999999999977</v>
      </c>
    </row>
    <row r="244" spans="2:23" ht="15" customHeight="1" thickBot="1" x14ac:dyDescent="0.2">
      <c r="B244" s="81"/>
      <c r="C244" s="76"/>
      <c r="D244" s="77"/>
      <c r="E244" s="77"/>
      <c r="F244" s="77"/>
      <c r="G244" s="77"/>
      <c r="H244" s="77"/>
      <c r="I244" s="77"/>
      <c r="J244" s="78"/>
      <c r="K244" s="48">
        <v>21.8</v>
      </c>
      <c r="L244" s="48">
        <v>8.6</v>
      </c>
      <c r="M244" s="48">
        <v>11.3</v>
      </c>
      <c r="N244" s="48">
        <v>12.3</v>
      </c>
      <c r="O244" s="48">
        <v>45.8</v>
      </c>
      <c r="P244" s="48"/>
      <c r="Q244" s="48"/>
      <c r="R244" s="48"/>
      <c r="S244" s="48"/>
      <c r="T244" s="48">
        <v>0.3</v>
      </c>
      <c r="U244" s="60">
        <f t="shared" si="47"/>
        <v>247.7</v>
      </c>
      <c r="V244" s="61"/>
      <c r="W244" s="62">
        <f t="shared" si="37"/>
        <v>0</v>
      </c>
    </row>
    <row r="245" spans="2:23" ht="15" customHeight="1" x14ac:dyDescent="0.15">
      <c r="B245" s="79" t="s">
        <v>136</v>
      </c>
      <c r="C245" s="70" t="s">
        <v>137</v>
      </c>
      <c r="D245" s="71"/>
      <c r="E245" s="71"/>
      <c r="F245" s="71"/>
      <c r="G245" s="71"/>
      <c r="H245" s="71"/>
      <c r="I245" s="71"/>
      <c r="J245" s="72"/>
      <c r="K245" s="40"/>
      <c r="L245" s="41"/>
      <c r="M245" s="41"/>
      <c r="N245" s="41"/>
      <c r="O245" s="41"/>
      <c r="P245" s="41"/>
      <c r="Q245" s="41"/>
      <c r="R245" s="41"/>
      <c r="S245" s="41"/>
      <c r="T245" s="42"/>
      <c r="U245" s="53"/>
      <c r="V245" s="63"/>
      <c r="W245" s="55">
        <f t="shared" si="37"/>
        <v>0</v>
      </c>
    </row>
    <row r="246" spans="2:23" ht="15" customHeight="1" thickBot="1" x14ac:dyDescent="0.2">
      <c r="B246" s="80"/>
      <c r="C246" s="73"/>
      <c r="D246" s="74"/>
      <c r="E246" s="74"/>
      <c r="F246" s="74"/>
      <c r="G246" s="74"/>
      <c r="H246" s="74"/>
      <c r="I246" s="74"/>
      <c r="J246" s="75"/>
      <c r="K246" s="43"/>
      <c r="L246" s="44"/>
      <c r="M246" s="44"/>
      <c r="N246" s="44"/>
      <c r="O246" s="44"/>
      <c r="P246" s="44"/>
      <c r="Q246" s="44"/>
      <c r="R246" s="44"/>
      <c r="S246" s="44"/>
      <c r="T246" s="45"/>
      <c r="U246" s="56">
        <f>(K246*4+L246*3+M246*2+N246*1)</f>
        <v>0</v>
      </c>
      <c r="V246" s="57">
        <f>U246-U248</f>
        <v>-286.70000000000005</v>
      </c>
      <c r="W246" s="58">
        <f t="shared" si="37"/>
        <v>-286.70000000000005</v>
      </c>
    </row>
    <row r="247" spans="2:23" s="30" customFormat="1" ht="15" customHeight="1" x14ac:dyDescent="0.15">
      <c r="B247" s="80"/>
      <c r="C247" s="73"/>
      <c r="D247" s="74"/>
      <c r="E247" s="74"/>
      <c r="F247" s="74"/>
      <c r="G247" s="74"/>
      <c r="H247" s="74"/>
      <c r="I247" s="74"/>
      <c r="J247" s="75"/>
      <c r="K247" s="46">
        <v>17.8</v>
      </c>
      <c r="L247" s="46">
        <v>54.6</v>
      </c>
      <c r="M247" s="46">
        <v>24.5</v>
      </c>
      <c r="N247" s="46">
        <v>2.5</v>
      </c>
      <c r="O247" s="46"/>
      <c r="P247" s="46"/>
      <c r="Q247" s="46"/>
      <c r="R247" s="46"/>
      <c r="S247" s="46"/>
      <c r="T247" s="46">
        <v>0.6</v>
      </c>
      <c r="U247" s="56">
        <f t="shared" ref="U247:U248" si="48">(K247*4+L247*3+M247*2+N247*1)</f>
        <v>286.5</v>
      </c>
      <c r="V247" s="57">
        <f>U247-U248</f>
        <v>-0.20000000000004547</v>
      </c>
      <c r="W247" s="58">
        <f t="shared" si="37"/>
        <v>-0.20000000000004547</v>
      </c>
    </row>
    <row r="248" spans="2:23" ht="15" customHeight="1" thickBot="1" x14ac:dyDescent="0.2">
      <c r="B248" s="81"/>
      <c r="C248" s="76"/>
      <c r="D248" s="77"/>
      <c r="E248" s="77"/>
      <c r="F248" s="77"/>
      <c r="G248" s="77"/>
      <c r="H248" s="77"/>
      <c r="I248" s="77"/>
      <c r="J248" s="78"/>
      <c r="K248" s="48">
        <v>14.7</v>
      </c>
      <c r="L248" s="48">
        <v>60.2</v>
      </c>
      <c r="M248" s="48">
        <v>22.4</v>
      </c>
      <c r="N248" s="48">
        <v>2.5</v>
      </c>
      <c r="O248" s="48"/>
      <c r="P248" s="48"/>
      <c r="Q248" s="48"/>
      <c r="R248" s="48"/>
      <c r="S248" s="48"/>
      <c r="T248" s="48">
        <v>0.1</v>
      </c>
      <c r="U248" s="56">
        <f t="shared" si="48"/>
        <v>286.70000000000005</v>
      </c>
      <c r="V248" s="61"/>
      <c r="W248" s="62">
        <f t="shared" si="37"/>
        <v>0</v>
      </c>
    </row>
    <row r="249" spans="2:23" ht="15" customHeight="1" x14ac:dyDescent="0.15">
      <c r="B249" s="79" t="s">
        <v>138</v>
      </c>
      <c r="C249" s="70" t="s">
        <v>139</v>
      </c>
      <c r="D249" s="71"/>
      <c r="E249" s="71"/>
      <c r="F249" s="71"/>
      <c r="G249" s="71"/>
      <c r="H249" s="71"/>
      <c r="I249" s="71"/>
      <c r="J249" s="72"/>
      <c r="K249" s="40"/>
      <c r="L249" s="41"/>
      <c r="M249" s="41"/>
      <c r="N249" s="41"/>
      <c r="O249" s="41"/>
      <c r="P249" s="41"/>
      <c r="Q249" s="41"/>
      <c r="R249" s="41"/>
      <c r="S249" s="41"/>
      <c r="T249" s="42"/>
      <c r="U249" s="53"/>
      <c r="V249" s="63"/>
      <c r="W249" s="55">
        <f t="shared" si="37"/>
        <v>0</v>
      </c>
    </row>
    <row r="250" spans="2:23" ht="15" customHeight="1" thickBot="1" x14ac:dyDescent="0.2">
      <c r="B250" s="80"/>
      <c r="C250" s="73"/>
      <c r="D250" s="74"/>
      <c r="E250" s="74"/>
      <c r="F250" s="74"/>
      <c r="G250" s="74"/>
      <c r="H250" s="74"/>
      <c r="I250" s="74"/>
      <c r="J250" s="75"/>
      <c r="K250" s="43"/>
      <c r="L250" s="44"/>
      <c r="M250" s="44"/>
      <c r="N250" s="44"/>
      <c r="O250" s="44"/>
      <c r="P250" s="44"/>
      <c r="Q250" s="44"/>
      <c r="R250" s="44"/>
      <c r="S250" s="44"/>
      <c r="T250" s="45"/>
      <c r="U250" s="56">
        <f>(K250*4+L250*3+M250*2+N250*1)</f>
        <v>0</v>
      </c>
      <c r="V250" s="57">
        <f>U250-U252</f>
        <v>-259.2</v>
      </c>
      <c r="W250" s="58">
        <f t="shared" si="37"/>
        <v>-259.2</v>
      </c>
    </row>
    <row r="251" spans="2:23" s="30" customFormat="1" ht="15" customHeight="1" x14ac:dyDescent="0.15">
      <c r="B251" s="80"/>
      <c r="C251" s="73"/>
      <c r="D251" s="74"/>
      <c r="E251" s="74"/>
      <c r="F251" s="74"/>
      <c r="G251" s="74"/>
      <c r="H251" s="74"/>
      <c r="I251" s="74"/>
      <c r="J251" s="75"/>
      <c r="K251" s="46">
        <v>5.5</v>
      </c>
      <c r="L251" s="46">
        <v>47.9</v>
      </c>
      <c r="M251" s="46">
        <v>39.299999999999997</v>
      </c>
      <c r="N251" s="46">
        <v>6.7</v>
      </c>
      <c r="O251" s="46"/>
      <c r="P251" s="46"/>
      <c r="Q251" s="46"/>
      <c r="R251" s="46"/>
      <c r="S251" s="46"/>
      <c r="T251" s="46">
        <v>0.6</v>
      </c>
      <c r="U251" s="56">
        <f t="shared" ref="U251:U252" si="49">(K251*4+L251*3+M251*2+N251*1)</f>
        <v>250.99999999999997</v>
      </c>
      <c r="V251" s="57">
        <f>U251-U252</f>
        <v>-8.2000000000000171</v>
      </c>
      <c r="W251" s="58">
        <f t="shared" si="37"/>
        <v>-8.2000000000000171</v>
      </c>
    </row>
    <row r="252" spans="2:23" ht="15" customHeight="1" thickBot="1" x14ac:dyDescent="0.2">
      <c r="B252" s="103"/>
      <c r="C252" s="104"/>
      <c r="D252" s="105"/>
      <c r="E252" s="105"/>
      <c r="F252" s="105"/>
      <c r="G252" s="105"/>
      <c r="H252" s="105"/>
      <c r="I252" s="105"/>
      <c r="J252" s="106"/>
      <c r="K252" s="48">
        <v>7.1</v>
      </c>
      <c r="L252" s="48">
        <v>48.9</v>
      </c>
      <c r="M252" s="48">
        <v>40.299999999999997</v>
      </c>
      <c r="N252" s="48">
        <v>3.5</v>
      </c>
      <c r="O252" s="48"/>
      <c r="P252" s="48"/>
      <c r="Q252" s="48"/>
      <c r="R252" s="48"/>
      <c r="S252" s="48"/>
      <c r="T252" s="48">
        <v>0.1</v>
      </c>
      <c r="U252" s="56">
        <f t="shared" si="49"/>
        <v>259.2</v>
      </c>
      <c r="V252" s="61"/>
      <c r="W252" s="62">
        <f t="shared" si="37"/>
        <v>0</v>
      </c>
    </row>
    <row r="253" spans="2:23" ht="15" customHeight="1" x14ac:dyDescent="0.15">
      <c r="B253" s="89" t="s">
        <v>140</v>
      </c>
      <c r="C253" s="93" t="s">
        <v>141</v>
      </c>
      <c r="D253" s="94"/>
      <c r="E253" s="94"/>
      <c r="F253" s="94"/>
      <c r="G253" s="94"/>
      <c r="H253" s="94"/>
      <c r="I253" s="94"/>
      <c r="J253" s="95"/>
      <c r="K253" s="40"/>
      <c r="L253" s="41"/>
      <c r="M253" s="41"/>
      <c r="N253" s="41"/>
      <c r="O253" s="41"/>
      <c r="P253" s="41"/>
      <c r="Q253" s="41"/>
      <c r="R253" s="41"/>
      <c r="S253" s="41"/>
      <c r="T253" s="42"/>
      <c r="U253" s="53"/>
      <c r="V253" s="63"/>
      <c r="W253" s="55">
        <f t="shared" si="37"/>
        <v>0</v>
      </c>
    </row>
    <row r="254" spans="2:23" ht="15" customHeight="1" thickBot="1" x14ac:dyDescent="0.2">
      <c r="B254" s="80"/>
      <c r="C254" s="73"/>
      <c r="D254" s="74"/>
      <c r="E254" s="74"/>
      <c r="F254" s="74"/>
      <c r="G254" s="74"/>
      <c r="H254" s="74"/>
      <c r="I254" s="74"/>
      <c r="J254" s="75"/>
      <c r="K254" s="43"/>
      <c r="L254" s="44"/>
      <c r="M254" s="44"/>
      <c r="N254" s="44"/>
      <c r="O254" s="44"/>
      <c r="P254" s="44"/>
      <c r="Q254" s="44"/>
      <c r="R254" s="44"/>
      <c r="S254" s="44"/>
      <c r="T254" s="45"/>
      <c r="U254" s="56">
        <f>(K254*4+L254*3+M254*2+N254*1)</f>
        <v>0</v>
      </c>
      <c r="V254" s="57">
        <f>U254-U256</f>
        <v>-299.7</v>
      </c>
      <c r="W254" s="58">
        <f t="shared" si="37"/>
        <v>-299.7</v>
      </c>
    </row>
    <row r="255" spans="2:23" s="30" customFormat="1" ht="15" customHeight="1" x14ac:dyDescent="0.15">
      <c r="B255" s="80"/>
      <c r="C255" s="73"/>
      <c r="D255" s="74"/>
      <c r="E255" s="74"/>
      <c r="F255" s="74"/>
      <c r="G255" s="74"/>
      <c r="H255" s="74"/>
      <c r="I255" s="74"/>
      <c r="J255" s="75"/>
      <c r="K255" s="46">
        <v>18.399999999999999</v>
      </c>
      <c r="L255" s="46">
        <v>57.1</v>
      </c>
      <c r="M255" s="46">
        <v>23.3</v>
      </c>
      <c r="N255" s="46">
        <v>0.6</v>
      </c>
      <c r="O255" s="46"/>
      <c r="P255" s="46"/>
      <c r="Q255" s="46"/>
      <c r="R255" s="46"/>
      <c r="S255" s="46"/>
      <c r="T255" s="46">
        <v>0.6</v>
      </c>
      <c r="U255" s="56">
        <f t="shared" ref="U255:U256" si="50">(K255*4+L255*3+M255*2+N255*1)</f>
        <v>292.10000000000002</v>
      </c>
      <c r="V255" s="57">
        <f>U255-U256</f>
        <v>-7.5999999999999659</v>
      </c>
      <c r="W255" s="58">
        <f t="shared" si="37"/>
        <v>-7.5999999999999659</v>
      </c>
    </row>
    <row r="256" spans="2:23" ht="15" customHeight="1" thickBot="1" x14ac:dyDescent="0.2">
      <c r="B256" s="81"/>
      <c r="C256" s="76"/>
      <c r="D256" s="77"/>
      <c r="E256" s="77"/>
      <c r="F256" s="77"/>
      <c r="G256" s="77"/>
      <c r="H256" s="77"/>
      <c r="I256" s="77"/>
      <c r="J256" s="78"/>
      <c r="K256" s="48">
        <v>18.899999999999999</v>
      </c>
      <c r="L256" s="48">
        <v>62.6</v>
      </c>
      <c r="M256" s="48">
        <v>17.899999999999999</v>
      </c>
      <c r="N256" s="48">
        <v>0.5</v>
      </c>
      <c r="O256" s="48"/>
      <c r="P256" s="48"/>
      <c r="Q256" s="48"/>
      <c r="R256" s="48"/>
      <c r="S256" s="48"/>
      <c r="T256" s="48">
        <v>0.2</v>
      </c>
      <c r="U256" s="56">
        <f t="shared" si="50"/>
        <v>299.7</v>
      </c>
      <c r="V256" s="61"/>
      <c r="W256" s="62">
        <f t="shared" si="37"/>
        <v>0</v>
      </c>
    </row>
    <row r="257" spans="2:23" ht="15" customHeight="1" x14ac:dyDescent="0.15">
      <c r="B257" s="79" t="s">
        <v>142</v>
      </c>
      <c r="C257" s="70" t="s">
        <v>143</v>
      </c>
      <c r="D257" s="71"/>
      <c r="E257" s="71"/>
      <c r="F257" s="71"/>
      <c r="G257" s="71"/>
      <c r="H257" s="71"/>
      <c r="I257" s="71"/>
      <c r="J257" s="72"/>
      <c r="K257" s="40"/>
      <c r="L257" s="41"/>
      <c r="M257" s="41"/>
      <c r="N257" s="41"/>
      <c r="O257" s="41"/>
      <c r="P257" s="41"/>
      <c r="Q257" s="41"/>
      <c r="R257" s="41"/>
      <c r="S257" s="41"/>
      <c r="T257" s="42"/>
      <c r="U257" s="53"/>
      <c r="V257" s="63"/>
      <c r="W257" s="55">
        <f t="shared" si="37"/>
        <v>0</v>
      </c>
    </row>
    <row r="258" spans="2:23" ht="15" customHeight="1" thickBot="1" x14ac:dyDescent="0.2">
      <c r="B258" s="80"/>
      <c r="C258" s="73"/>
      <c r="D258" s="74"/>
      <c r="E258" s="74"/>
      <c r="F258" s="74"/>
      <c r="G258" s="74"/>
      <c r="H258" s="74"/>
      <c r="I258" s="74"/>
      <c r="J258" s="75"/>
      <c r="K258" s="43"/>
      <c r="L258" s="44"/>
      <c r="M258" s="44"/>
      <c r="N258" s="44"/>
      <c r="O258" s="44"/>
      <c r="P258" s="44"/>
      <c r="Q258" s="44"/>
      <c r="R258" s="44"/>
      <c r="S258" s="44"/>
      <c r="T258" s="45"/>
      <c r="U258" s="56">
        <f>(K258*4+L258*3+M258*2+N258*1)</f>
        <v>0</v>
      </c>
      <c r="V258" s="57">
        <f>U258-U260</f>
        <v>-328.3</v>
      </c>
      <c r="W258" s="58">
        <f t="shared" si="37"/>
        <v>-328.3</v>
      </c>
    </row>
    <row r="259" spans="2:23" s="30" customFormat="1" ht="15" customHeight="1" x14ac:dyDescent="0.15">
      <c r="B259" s="80"/>
      <c r="C259" s="73"/>
      <c r="D259" s="74"/>
      <c r="E259" s="74"/>
      <c r="F259" s="74"/>
      <c r="G259" s="74"/>
      <c r="H259" s="74"/>
      <c r="I259" s="74"/>
      <c r="J259" s="75"/>
      <c r="K259" s="46">
        <v>36.200000000000003</v>
      </c>
      <c r="L259" s="46">
        <v>57.1</v>
      </c>
      <c r="M259" s="46">
        <v>6.1</v>
      </c>
      <c r="N259" s="46">
        <v>0</v>
      </c>
      <c r="O259" s="46"/>
      <c r="P259" s="46"/>
      <c r="Q259" s="46"/>
      <c r="R259" s="46"/>
      <c r="S259" s="46"/>
      <c r="T259" s="46">
        <v>0.6</v>
      </c>
      <c r="U259" s="56">
        <f t="shared" ref="U259:U260" si="51">(K259*4+L259*3+M259*2+N259*1)</f>
        <v>328.3</v>
      </c>
      <c r="V259" s="57">
        <f>U259-U260</f>
        <v>0</v>
      </c>
      <c r="W259" s="58">
        <f t="shared" si="37"/>
        <v>0</v>
      </c>
    </row>
    <row r="260" spans="2:23" ht="15" customHeight="1" thickBot="1" x14ac:dyDescent="0.2">
      <c r="B260" s="81"/>
      <c r="C260" s="76"/>
      <c r="D260" s="77"/>
      <c r="E260" s="77"/>
      <c r="F260" s="77"/>
      <c r="G260" s="77"/>
      <c r="H260" s="77"/>
      <c r="I260" s="77"/>
      <c r="J260" s="78"/>
      <c r="K260" s="48">
        <v>35.200000000000003</v>
      </c>
      <c r="L260" s="48">
        <v>58.4</v>
      </c>
      <c r="M260" s="48">
        <v>6.1</v>
      </c>
      <c r="N260" s="48">
        <v>0.1</v>
      </c>
      <c r="O260" s="48"/>
      <c r="P260" s="48"/>
      <c r="Q260" s="48"/>
      <c r="R260" s="48"/>
      <c r="S260" s="48"/>
      <c r="T260" s="48">
        <v>0.2</v>
      </c>
      <c r="U260" s="56">
        <f t="shared" si="51"/>
        <v>328.3</v>
      </c>
      <c r="V260" s="61"/>
      <c r="W260" s="62">
        <f t="shared" si="37"/>
        <v>0</v>
      </c>
    </row>
    <row r="261" spans="2:23" ht="15" customHeight="1" x14ac:dyDescent="0.15">
      <c r="B261" s="79" t="s">
        <v>144</v>
      </c>
      <c r="C261" s="70" t="s">
        <v>145</v>
      </c>
      <c r="D261" s="71"/>
      <c r="E261" s="71"/>
      <c r="F261" s="71"/>
      <c r="G261" s="71"/>
      <c r="H261" s="71"/>
      <c r="I261" s="71"/>
      <c r="J261" s="72"/>
      <c r="K261" s="40"/>
      <c r="L261" s="41"/>
      <c r="M261" s="41"/>
      <c r="N261" s="41"/>
      <c r="O261" s="41"/>
      <c r="P261" s="41"/>
      <c r="Q261" s="41"/>
      <c r="R261" s="41"/>
      <c r="S261" s="41"/>
      <c r="T261" s="42"/>
      <c r="U261" s="53"/>
      <c r="V261" s="63"/>
      <c r="W261" s="55">
        <f t="shared" si="37"/>
        <v>0</v>
      </c>
    </row>
    <row r="262" spans="2:23" ht="15" customHeight="1" thickBot="1" x14ac:dyDescent="0.2">
      <c r="B262" s="80"/>
      <c r="C262" s="73"/>
      <c r="D262" s="74"/>
      <c r="E262" s="74"/>
      <c r="F262" s="74"/>
      <c r="G262" s="74"/>
      <c r="H262" s="74"/>
      <c r="I262" s="74"/>
      <c r="J262" s="75"/>
      <c r="K262" s="43"/>
      <c r="L262" s="44"/>
      <c r="M262" s="44"/>
      <c r="N262" s="44"/>
      <c r="O262" s="44"/>
      <c r="P262" s="44"/>
      <c r="Q262" s="44"/>
      <c r="R262" s="44"/>
      <c r="S262" s="44"/>
      <c r="T262" s="45"/>
      <c r="U262" s="56">
        <f>(K262*4+L262*3+M262*2+N262*1)</f>
        <v>0</v>
      </c>
      <c r="V262" s="57">
        <f>U262-U264</f>
        <v>-308.79999999999995</v>
      </c>
      <c r="W262" s="58">
        <f t="shared" si="37"/>
        <v>-308.79999999999995</v>
      </c>
    </row>
    <row r="263" spans="2:23" s="30" customFormat="1" ht="15" customHeight="1" x14ac:dyDescent="0.15">
      <c r="B263" s="80"/>
      <c r="C263" s="73"/>
      <c r="D263" s="74"/>
      <c r="E263" s="74"/>
      <c r="F263" s="74"/>
      <c r="G263" s="74"/>
      <c r="H263" s="74"/>
      <c r="I263" s="74"/>
      <c r="J263" s="75"/>
      <c r="K263" s="46">
        <v>27</v>
      </c>
      <c r="L263" s="46">
        <v>58.3</v>
      </c>
      <c r="M263" s="46">
        <v>13.5</v>
      </c>
      <c r="N263" s="46">
        <v>0.6</v>
      </c>
      <c r="O263" s="46"/>
      <c r="P263" s="46"/>
      <c r="Q263" s="46"/>
      <c r="R263" s="46"/>
      <c r="S263" s="46"/>
      <c r="T263" s="46">
        <v>0.6</v>
      </c>
      <c r="U263" s="56">
        <f t="shared" ref="U263:U264" si="52">(K263*4+L263*3+M263*2+N263*1)</f>
        <v>310.5</v>
      </c>
      <c r="V263" s="57">
        <f>U263-U264</f>
        <v>1.7000000000000455</v>
      </c>
      <c r="W263" s="58">
        <f t="shared" si="37"/>
        <v>1.7000000000000455</v>
      </c>
    </row>
    <row r="264" spans="2:23" ht="15" customHeight="1" thickBot="1" x14ac:dyDescent="0.2">
      <c r="B264" s="81"/>
      <c r="C264" s="76"/>
      <c r="D264" s="77"/>
      <c r="E264" s="77"/>
      <c r="F264" s="77"/>
      <c r="G264" s="77"/>
      <c r="H264" s="77"/>
      <c r="I264" s="77"/>
      <c r="J264" s="78"/>
      <c r="K264" s="48">
        <v>23.3</v>
      </c>
      <c r="L264" s="48">
        <v>62.8</v>
      </c>
      <c r="M264" s="48">
        <v>13.5</v>
      </c>
      <c r="N264" s="48">
        <v>0.2</v>
      </c>
      <c r="O264" s="48"/>
      <c r="P264" s="48"/>
      <c r="Q264" s="48"/>
      <c r="R264" s="48"/>
      <c r="S264" s="48"/>
      <c r="T264" s="48">
        <v>0.2</v>
      </c>
      <c r="U264" s="56">
        <f t="shared" si="52"/>
        <v>308.79999999999995</v>
      </c>
      <c r="V264" s="61"/>
      <c r="W264" s="62">
        <f t="shared" si="37"/>
        <v>0</v>
      </c>
    </row>
    <row r="265" spans="2:23" ht="15" customHeight="1" x14ac:dyDescent="0.15">
      <c r="B265" s="79" t="s">
        <v>146</v>
      </c>
      <c r="C265" s="70" t="s">
        <v>147</v>
      </c>
      <c r="D265" s="71"/>
      <c r="E265" s="71"/>
      <c r="F265" s="71"/>
      <c r="G265" s="71"/>
      <c r="H265" s="71"/>
      <c r="I265" s="71"/>
      <c r="J265" s="72"/>
      <c r="K265" s="40"/>
      <c r="L265" s="41"/>
      <c r="M265" s="41"/>
      <c r="N265" s="41"/>
      <c r="O265" s="41"/>
      <c r="P265" s="41"/>
      <c r="Q265" s="41"/>
      <c r="R265" s="41"/>
      <c r="S265" s="41"/>
      <c r="T265" s="42"/>
      <c r="U265" s="53"/>
      <c r="V265" s="63"/>
      <c r="W265" s="55">
        <f t="shared" si="37"/>
        <v>0</v>
      </c>
    </row>
    <row r="266" spans="2:23" ht="15" customHeight="1" thickBot="1" x14ac:dyDescent="0.2">
      <c r="B266" s="80"/>
      <c r="C266" s="73"/>
      <c r="D266" s="74"/>
      <c r="E266" s="74"/>
      <c r="F266" s="74"/>
      <c r="G266" s="74"/>
      <c r="H266" s="74"/>
      <c r="I266" s="74"/>
      <c r="J266" s="75"/>
      <c r="K266" s="43"/>
      <c r="L266" s="44"/>
      <c r="M266" s="44"/>
      <c r="N266" s="44"/>
      <c r="O266" s="44"/>
      <c r="P266" s="44"/>
      <c r="Q266" s="44"/>
      <c r="R266" s="44"/>
      <c r="S266" s="44"/>
      <c r="T266" s="45"/>
      <c r="U266" s="56">
        <f>(K266*4+L266*3+M266*2+N266*1)</f>
        <v>0</v>
      </c>
      <c r="V266" s="57">
        <f>U266-U268</f>
        <v>-355.9</v>
      </c>
      <c r="W266" s="58">
        <f t="shared" si="37"/>
        <v>-355.9</v>
      </c>
    </row>
    <row r="267" spans="2:23" s="30" customFormat="1" ht="15" customHeight="1" x14ac:dyDescent="0.15">
      <c r="B267" s="80"/>
      <c r="C267" s="73"/>
      <c r="D267" s="74"/>
      <c r="E267" s="74"/>
      <c r="F267" s="74"/>
      <c r="G267" s="74"/>
      <c r="H267" s="74"/>
      <c r="I267" s="74"/>
      <c r="J267" s="75"/>
      <c r="K267" s="46">
        <v>55.8</v>
      </c>
      <c r="L267" s="46">
        <v>41.7</v>
      </c>
      <c r="M267" s="46">
        <v>1.8</v>
      </c>
      <c r="N267" s="46">
        <v>0</v>
      </c>
      <c r="O267" s="46"/>
      <c r="P267" s="46"/>
      <c r="Q267" s="46"/>
      <c r="R267" s="46"/>
      <c r="S267" s="46"/>
      <c r="T267" s="46">
        <v>0.6</v>
      </c>
      <c r="U267" s="56">
        <f t="shared" ref="U267:U268" si="53">(K267*4+L267*3+M267*2+N267*1)</f>
        <v>351.90000000000003</v>
      </c>
      <c r="V267" s="57">
        <f>U267-U268</f>
        <v>-3.9999999999999432</v>
      </c>
      <c r="W267" s="58">
        <f t="shared" si="37"/>
        <v>-3.9999999999999432</v>
      </c>
    </row>
    <row r="268" spans="2:23" ht="15" customHeight="1" thickBot="1" x14ac:dyDescent="0.2">
      <c r="B268" s="81"/>
      <c r="C268" s="76"/>
      <c r="D268" s="77"/>
      <c r="E268" s="77"/>
      <c r="F268" s="77"/>
      <c r="G268" s="77"/>
      <c r="H268" s="77"/>
      <c r="I268" s="77"/>
      <c r="J268" s="78"/>
      <c r="K268" s="48">
        <v>57.9</v>
      </c>
      <c r="L268" s="48">
        <v>40.4</v>
      </c>
      <c r="M268" s="48">
        <v>1.5</v>
      </c>
      <c r="N268" s="48">
        <v>0.1</v>
      </c>
      <c r="O268" s="48"/>
      <c r="P268" s="48"/>
      <c r="Q268" s="48"/>
      <c r="R268" s="48"/>
      <c r="S268" s="48"/>
      <c r="T268" s="48">
        <v>0.2</v>
      </c>
      <c r="U268" s="56">
        <f t="shared" si="53"/>
        <v>355.9</v>
      </c>
      <c r="V268" s="61"/>
      <c r="W268" s="62">
        <f t="shared" si="37"/>
        <v>0</v>
      </c>
    </row>
    <row r="269" spans="2:23" ht="15" customHeight="1" x14ac:dyDescent="0.15">
      <c r="B269" s="79" t="s">
        <v>148</v>
      </c>
      <c r="C269" s="70" t="s">
        <v>149</v>
      </c>
      <c r="D269" s="71"/>
      <c r="E269" s="71"/>
      <c r="F269" s="71"/>
      <c r="G269" s="71"/>
      <c r="H269" s="71"/>
      <c r="I269" s="71"/>
      <c r="J269" s="72"/>
      <c r="K269" s="40"/>
      <c r="L269" s="41"/>
      <c r="M269" s="41"/>
      <c r="N269" s="41"/>
      <c r="O269" s="41"/>
      <c r="P269" s="41"/>
      <c r="Q269" s="41"/>
      <c r="R269" s="41"/>
      <c r="S269" s="41"/>
      <c r="T269" s="42"/>
      <c r="U269" s="53"/>
      <c r="V269" s="63"/>
      <c r="W269" s="55">
        <f t="shared" si="37"/>
        <v>0</v>
      </c>
    </row>
    <row r="270" spans="2:23" ht="15" customHeight="1" thickBot="1" x14ac:dyDescent="0.2">
      <c r="B270" s="80"/>
      <c r="C270" s="73"/>
      <c r="D270" s="74"/>
      <c r="E270" s="74"/>
      <c r="F270" s="74"/>
      <c r="G270" s="74"/>
      <c r="H270" s="74"/>
      <c r="I270" s="74"/>
      <c r="J270" s="75"/>
      <c r="K270" s="43"/>
      <c r="L270" s="44"/>
      <c r="M270" s="44"/>
      <c r="N270" s="44"/>
      <c r="O270" s="44"/>
      <c r="P270" s="44"/>
      <c r="Q270" s="44"/>
      <c r="R270" s="44"/>
      <c r="S270" s="44"/>
      <c r="T270" s="45"/>
      <c r="U270" s="56">
        <f>(K270*2+L270*1)</f>
        <v>0</v>
      </c>
      <c r="V270" s="57">
        <f>U270-U272</f>
        <v>-115.3</v>
      </c>
      <c r="W270" s="58">
        <f t="shared" ref="W270:W333" si="54">V270</f>
        <v>-115.3</v>
      </c>
    </row>
    <row r="271" spans="2:23" s="30" customFormat="1" ht="15" customHeight="1" x14ac:dyDescent="0.15">
      <c r="B271" s="80"/>
      <c r="C271" s="73"/>
      <c r="D271" s="74"/>
      <c r="E271" s="74"/>
      <c r="F271" s="74"/>
      <c r="G271" s="74"/>
      <c r="H271" s="74"/>
      <c r="I271" s="74"/>
      <c r="J271" s="75"/>
      <c r="K271" s="46">
        <v>27</v>
      </c>
      <c r="L271" s="46">
        <v>52.8</v>
      </c>
      <c r="M271" s="46">
        <v>17.8</v>
      </c>
      <c r="N271" s="46">
        <v>1.8</v>
      </c>
      <c r="O271" s="46"/>
      <c r="P271" s="46"/>
      <c r="Q271" s="46"/>
      <c r="R271" s="46"/>
      <c r="S271" s="46"/>
      <c r="T271" s="46">
        <v>0.6</v>
      </c>
      <c r="U271" s="59">
        <f t="shared" ref="U271:U272" si="55">(K271*2+L271*1)</f>
        <v>106.8</v>
      </c>
      <c r="V271" s="57">
        <f>U271-U272</f>
        <v>-8.5</v>
      </c>
      <c r="W271" s="58">
        <f t="shared" si="54"/>
        <v>-8.5</v>
      </c>
    </row>
    <row r="272" spans="2:23" ht="15" customHeight="1" thickBot="1" x14ac:dyDescent="0.2">
      <c r="B272" s="81"/>
      <c r="C272" s="76"/>
      <c r="D272" s="77"/>
      <c r="E272" s="77"/>
      <c r="F272" s="77"/>
      <c r="G272" s="77"/>
      <c r="H272" s="77"/>
      <c r="I272" s="77"/>
      <c r="J272" s="78"/>
      <c r="K272" s="48">
        <v>27.7</v>
      </c>
      <c r="L272" s="48">
        <v>59.9</v>
      </c>
      <c r="M272" s="48">
        <v>10.9</v>
      </c>
      <c r="N272" s="48">
        <v>1.2</v>
      </c>
      <c r="O272" s="48"/>
      <c r="P272" s="48"/>
      <c r="Q272" s="48"/>
      <c r="R272" s="48"/>
      <c r="S272" s="48"/>
      <c r="T272" s="48">
        <v>0.2</v>
      </c>
      <c r="U272" s="60">
        <f t="shared" si="55"/>
        <v>115.3</v>
      </c>
      <c r="V272" s="61"/>
      <c r="W272" s="62">
        <f t="shared" si="54"/>
        <v>0</v>
      </c>
    </row>
    <row r="273" spans="2:23" ht="15" customHeight="1" x14ac:dyDescent="0.15">
      <c r="B273" s="79" t="s">
        <v>150</v>
      </c>
      <c r="C273" s="70" t="s">
        <v>151</v>
      </c>
      <c r="D273" s="71"/>
      <c r="E273" s="71"/>
      <c r="F273" s="71"/>
      <c r="G273" s="71"/>
      <c r="H273" s="71"/>
      <c r="I273" s="71"/>
      <c r="J273" s="72"/>
      <c r="K273" s="40"/>
      <c r="L273" s="41"/>
      <c r="M273" s="41"/>
      <c r="N273" s="41"/>
      <c r="O273" s="41"/>
      <c r="P273" s="41"/>
      <c r="Q273" s="41"/>
      <c r="R273" s="41"/>
      <c r="S273" s="41"/>
      <c r="T273" s="42"/>
      <c r="U273" s="53"/>
      <c r="V273" s="63"/>
      <c r="W273" s="55">
        <f t="shared" si="54"/>
        <v>0</v>
      </c>
    </row>
    <row r="274" spans="2:23" ht="15" customHeight="1" thickBot="1" x14ac:dyDescent="0.2">
      <c r="B274" s="80"/>
      <c r="C274" s="73"/>
      <c r="D274" s="74"/>
      <c r="E274" s="74"/>
      <c r="F274" s="74"/>
      <c r="G274" s="74"/>
      <c r="H274" s="74"/>
      <c r="I274" s="74"/>
      <c r="J274" s="75"/>
      <c r="K274" s="43"/>
      <c r="L274" s="44"/>
      <c r="M274" s="44"/>
      <c r="N274" s="44"/>
      <c r="O274" s="44"/>
      <c r="P274" s="44"/>
      <c r="Q274" s="44"/>
      <c r="R274" s="44"/>
      <c r="S274" s="44"/>
      <c r="T274" s="45"/>
      <c r="U274" s="56">
        <f>(K274*4+L274*3+M274*2+N274*1)</f>
        <v>0</v>
      </c>
      <c r="V274" s="57">
        <f>U274-U276</f>
        <v>-268.7</v>
      </c>
      <c r="W274" s="58">
        <f t="shared" si="54"/>
        <v>-268.7</v>
      </c>
    </row>
    <row r="275" spans="2:23" s="30" customFormat="1" ht="15" customHeight="1" x14ac:dyDescent="0.15">
      <c r="B275" s="80"/>
      <c r="C275" s="73"/>
      <c r="D275" s="74"/>
      <c r="E275" s="74"/>
      <c r="F275" s="74"/>
      <c r="G275" s="74"/>
      <c r="H275" s="74"/>
      <c r="I275" s="74"/>
      <c r="J275" s="75"/>
      <c r="K275" s="46">
        <v>12.3</v>
      </c>
      <c r="L275" s="46">
        <v>42.3</v>
      </c>
      <c r="M275" s="46">
        <v>41.1</v>
      </c>
      <c r="N275" s="46">
        <v>3.7</v>
      </c>
      <c r="O275" s="46"/>
      <c r="P275" s="46"/>
      <c r="Q275" s="46"/>
      <c r="R275" s="46"/>
      <c r="S275" s="46"/>
      <c r="T275" s="46">
        <v>0.6</v>
      </c>
      <c r="U275" s="56">
        <f t="shared" ref="U275:U276" si="56">(K275*4+L275*3+M275*2+N275*1)</f>
        <v>262</v>
      </c>
      <c r="V275" s="57">
        <f>U275-U276</f>
        <v>-6.6999999999999886</v>
      </c>
      <c r="W275" s="58">
        <f t="shared" si="54"/>
        <v>-6.6999999999999886</v>
      </c>
    </row>
    <row r="276" spans="2:23" ht="15" customHeight="1" thickBot="1" x14ac:dyDescent="0.2">
      <c r="B276" s="81"/>
      <c r="C276" s="76"/>
      <c r="D276" s="77"/>
      <c r="E276" s="77"/>
      <c r="F276" s="77"/>
      <c r="G276" s="77"/>
      <c r="H276" s="77"/>
      <c r="I276" s="77"/>
      <c r="J276" s="78"/>
      <c r="K276" s="48">
        <v>10.8</v>
      </c>
      <c r="L276" s="48">
        <v>50.5</v>
      </c>
      <c r="M276" s="48">
        <v>35.5</v>
      </c>
      <c r="N276" s="48">
        <v>3</v>
      </c>
      <c r="O276" s="48"/>
      <c r="P276" s="48"/>
      <c r="Q276" s="48"/>
      <c r="R276" s="48"/>
      <c r="S276" s="48"/>
      <c r="T276" s="48">
        <v>0.2</v>
      </c>
      <c r="U276" s="56">
        <f t="shared" si="56"/>
        <v>268.7</v>
      </c>
      <c r="V276" s="61"/>
      <c r="W276" s="62">
        <f t="shared" si="54"/>
        <v>0</v>
      </c>
    </row>
    <row r="277" spans="2:23" ht="15" customHeight="1" x14ac:dyDescent="0.15">
      <c r="B277" s="79" t="s">
        <v>152</v>
      </c>
      <c r="C277" s="70" t="s">
        <v>153</v>
      </c>
      <c r="D277" s="71"/>
      <c r="E277" s="71"/>
      <c r="F277" s="71"/>
      <c r="G277" s="71"/>
      <c r="H277" s="71"/>
      <c r="I277" s="71"/>
      <c r="J277" s="72"/>
      <c r="K277" s="40"/>
      <c r="L277" s="41"/>
      <c r="M277" s="41"/>
      <c r="N277" s="41"/>
      <c r="O277" s="41"/>
      <c r="P277" s="41"/>
      <c r="Q277" s="41"/>
      <c r="R277" s="41"/>
      <c r="S277" s="41"/>
      <c r="T277" s="42"/>
      <c r="U277" s="53"/>
      <c r="V277" s="63"/>
      <c r="W277" s="55">
        <f t="shared" si="54"/>
        <v>0</v>
      </c>
    </row>
    <row r="278" spans="2:23" ht="15" customHeight="1" thickBot="1" x14ac:dyDescent="0.2">
      <c r="B278" s="80"/>
      <c r="C278" s="73"/>
      <c r="D278" s="74"/>
      <c r="E278" s="74"/>
      <c r="F278" s="74"/>
      <c r="G278" s="74"/>
      <c r="H278" s="74"/>
      <c r="I278" s="74"/>
      <c r="J278" s="75"/>
      <c r="K278" s="43"/>
      <c r="L278" s="44"/>
      <c r="M278" s="44"/>
      <c r="N278" s="44"/>
      <c r="O278" s="44"/>
      <c r="P278" s="44"/>
      <c r="Q278" s="44"/>
      <c r="R278" s="44"/>
      <c r="S278" s="44"/>
      <c r="T278" s="45"/>
      <c r="U278" s="56">
        <f>(K278*4+L278*3+M278*2+N278*1)</f>
        <v>0</v>
      </c>
      <c r="V278" s="57">
        <f>U278-U280</f>
        <v>-266.79999999999995</v>
      </c>
      <c r="W278" s="58">
        <f t="shared" si="54"/>
        <v>-266.79999999999995</v>
      </c>
    </row>
    <row r="279" spans="2:23" s="30" customFormat="1" ht="15" customHeight="1" x14ac:dyDescent="0.15">
      <c r="B279" s="80"/>
      <c r="C279" s="73"/>
      <c r="D279" s="74"/>
      <c r="E279" s="74"/>
      <c r="F279" s="74"/>
      <c r="G279" s="74"/>
      <c r="H279" s="74"/>
      <c r="I279" s="74"/>
      <c r="J279" s="75"/>
      <c r="K279" s="46">
        <v>3.1</v>
      </c>
      <c r="L279" s="46">
        <v>47.9</v>
      </c>
      <c r="M279" s="46">
        <v>46</v>
      </c>
      <c r="N279" s="46">
        <v>2.5</v>
      </c>
      <c r="O279" s="46"/>
      <c r="P279" s="46"/>
      <c r="Q279" s="46"/>
      <c r="R279" s="46"/>
      <c r="S279" s="46"/>
      <c r="T279" s="46">
        <v>0.6</v>
      </c>
      <c r="U279" s="56">
        <f t="shared" ref="U279:U280" si="57">(K279*4+L279*3+M279*2+N279*1)</f>
        <v>250.6</v>
      </c>
      <c r="V279" s="57">
        <f>U279-U280</f>
        <v>-16.19999999999996</v>
      </c>
      <c r="W279" s="58">
        <f t="shared" si="54"/>
        <v>-16.19999999999996</v>
      </c>
    </row>
    <row r="280" spans="2:23" ht="15" customHeight="1" thickBot="1" x14ac:dyDescent="0.2">
      <c r="B280" s="81"/>
      <c r="C280" s="76"/>
      <c r="D280" s="77"/>
      <c r="E280" s="77"/>
      <c r="F280" s="77"/>
      <c r="G280" s="77"/>
      <c r="H280" s="77"/>
      <c r="I280" s="77"/>
      <c r="J280" s="78"/>
      <c r="K280" s="48">
        <v>7.8</v>
      </c>
      <c r="L280" s="48">
        <v>53</v>
      </c>
      <c r="M280" s="48">
        <v>37.6</v>
      </c>
      <c r="N280" s="48">
        <v>1.4</v>
      </c>
      <c r="O280" s="48"/>
      <c r="P280" s="48"/>
      <c r="Q280" s="48"/>
      <c r="R280" s="48"/>
      <c r="S280" s="48"/>
      <c r="T280" s="48">
        <v>0.2</v>
      </c>
      <c r="U280" s="56">
        <f t="shared" si="57"/>
        <v>266.79999999999995</v>
      </c>
      <c r="V280" s="61"/>
      <c r="W280" s="62">
        <f t="shared" si="54"/>
        <v>0</v>
      </c>
    </row>
    <row r="281" spans="2:23" ht="15" customHeight="1" x14ac:dyDescent="0.15">
      <c r="B281" s="79" t="s">
        <v>154</v>
      </c>
      <c r="C281" s="70" t="s">
        <v>155</v>
      </c>
      <c r="D281" s="71"/>
      <c r="E281" s="71"/>
      <c r="F281" s="71"/>
      <c r="G281" s="71"/>
      <c r="H281" s="71"/>
      <c r="I281" s="71"/>
      <c r="J281" s="72"/>
      <c r="K281" s="40"/>
      <c r="L281" s="41"/>
      <c r="M281" s="41"/>
      <c r="N281" s="41"/>
      <c r="O281" s="41"/>
      <c r="P281" s="41"/>
      <c r="Q281" s="41"/>
      <c r="R281" s="41"/>
      <c r="S281" s="41"/>
      <c r="T281" s="42"/>
      <c r="U281" s="53"/>
      <c r="V281" s="63"/>
      <c r="W281" s="55">
        <f t="shared" si="54"/>
        <v>0</v>
      </c>
    </row>
    <row r="282" spans="2:23" ht="15" customHeight="1" thickBot="1" x14ac:dyDescent="0.2">
      <c r="B282" s="80"/>
      <c r="C282" s="73"/>
      <c r="D282" s="74"/>
      <c r="E282" s="74"/>
      <c r="F282" s="74"/>
      <c r="G282" s="74"/>
      <c r="H282" s="74"/>
      <c r="I282" s="74"/>
      <c r="J282" s="75"/>
      <c r="K282" s="43"/>
      <c r="L282" s="44"/>
      <c r="M282" s="44"/>
      <c r="N282" s="44"/>
      <c r="O282" s="44"/>
      <c r="P282" s="44"/>
      <c r="Q282" s="44"/>
      <c r="R282" s="44"/>
      <c r="S282" s="44"/>
      <c r="T282" s="45"/>
      <c r="U282" s="56">
        <f>(K282*4+L282*3+M282*2+N282*1)</f>
        <v>0</v>
      </c>
      <c r="V282" s="57">
        <f>U282-U284</f>
        <v>-346.7</v>
      </c>
      <c r="W282" s="58">
        <f t="shared" si="54"/>
        <v>-346.7</v>
      </c>
    </row>
    <row r="283" spans="2:23" s="30" customFormat="1" ht="15" customHeight="1" x14ac:dyDescent="0.15">
      <c r="B283" s="80"/>
      <c r="C283" s="73"/>
      <c r="D283" s="74"/>
      <c r="E283" s="74"/>
      <c r="F283" s="74"/>
      <c r="G283" s="74"/>
      <c r="H283" s="74"/>
      <c r="I283" s="74"/>
      <c r="J283" s="75"/>
      <c r="K283" s="46">
        <v>50.3</v>
      </c>
      <c r="L283" s="46">
        <v>42.3</v>
      </c>
      <c r="M283" s="46">
        <v>4.9000000000000004</v>
      </c>
      <c r="N283" s="46">
        <v>1.8</v>
      </c>
      <c r="O283" s="46"/>
      <c r="P283" s="46"/>
      <c r="Q283" s="46"/>
      <c r="R283" s="46"/>
      <c r="S283" s="46"/>
      <c r="T283" s="46">
        <v>0.6</v>
      </c>
      <c r="U283" s="56">
        <f t="shared" ref="U283:U284" si="58">(K283*4+L283*3+M283*2+N283*1)</f>
        <v>339.7</v>
      </c>
      <c r="V283" s="57">
        <f>U283-U284</f>
        <v>-7</v>
      </c>
      <c r="W283" s="58">
        <f t="shared" si="54"/>
        <v>-7</v>
      </c>
    </row>
    <row r="284" spans="2:23" ht="15" customHeight="1" thickBot="1" x14ac:dyDescent="0.2">
      <c r="B284" s="81"/>
      <c r="C284" s="76"/>
      <c r="D284" s="77"/>
      <c r="E284" s="77"/>
      <c r="F284" s="77"/>
      <c r="G284" s="77"/>
      <c r="H284" s="77"/>
      <c r="I284" s="77"/>
      <c r="J284" s="78"/>
      <c r="K284" s="48">
        <v>51.5</v>
      </c>
      <c r="L284" s="48">
        <v>44.3</v>
      </c>
      <c r="M284" s="48">
        <v>3.8</v>
      </c>
      <c r="N284" s="48">
        <v>0.2</v>
      </c>
      <c r="O284" s="48"/>
      <c r="P284" s="48"/>
      <c r="Q284" s="48"/>
      <c r="R284" s="48"/>
      <c r="S284" s="48"/>
      <c r="T284" s="48">
        <v>0.2</v>
      </c>
      <c r="U284" s="56">
        <f t="shared" si="58"/>
        <v>346.7</v>
      </c>
      <c r="V284" s="61"/>
      <c r="W284" s="62">
        <f t="shared" si="54"/>
        <v>0</v>
      </c>
    </row>
    <row r="285" spans="2:23" ht="15" customHeight="1" x14ac:dyDescent="0.15">
      <c r="B285" s="79" t="s">
        <v>156</v>
      </c>
      <c r="C285" s="70" t="s">
        <v>157</v>
      </c>
      <c r="D285" s="71"/>
      <c r="E285" s="71"/>
      <c r="F285" s="71"/>
      <c r="G285" s="71"/>
      <c r="H285" s="71"/>
      <c r="I285" s="71"/>
      <c r="J285" s="72"/>
      <c r="K285" s="40"/>
      <c r="L285" s="41"/>
      <c r="M285" s="41"/>
      <c r="N285" s="41"/>
      <c r="O285" s="41"/>
      <c r="P285" s="41"/>
      <c r="Q285" s="41"/>
      <c r="R285" s="41"/>
      <c r="S285" s="41"/>
      <c r="T285" s="42"/>
      <c r="U285" s="53"/>
      <c r="V285" s="63"/>
      <c r="W285" s="55">
        <f t="shared" si="54"/>
        <v>0</v>
      </c>
    </row>
    <row r="286" spans="2:23" ht="15" customHeight="1" thickBot="1" x14ac:dyDescent="0.2">
      <c r="B286" s="80"/>
      <c r="C286" s="73"/>
      <c r="D286" s="74"/>
      <c r="E286" s="74"/>
      <c r="F286" s="74"/>
      <c r="G286" s="74"/>
      <c r="H286" s="74"/>
      <c r="I286" s="74"/>
      <c r="J286" s="75"/>
      <c r="K286" s="43"/>
      <c r="L286" s="44"/>
      <c r="M286" s="44"/>
      <c r="N286" s="44"/>
      <c r="O286" s="44"/>
      <c r="P286" s="44"/>
      <c r="Q286" s="44"/>
      <c r="R286" s="44"/>
      <c r="S286" s="44"/>
      <c r="T286" s="45"/>
      <c r="U286" s="56">
        <f>(K286*4+L286*3+M286*2+N286*1)</f>
        <v>0</v>
      </c>
      <c r="V286" s="57">
        <f>U286-U288</f>
        <v>-310.40000000000003</v>
      </c>
      <c r="W286" s="58">
        <f t="shared" si="54"/>
        <v>-310.40000000000003</v>
      </c>
    </row>
    <row r="287" spans="2:23" s="30" customFormat="1" ht="15" customHeight="1" x14ac:dyDescent="0.15">
      <c r="B287" s="80"/>
      <c r="C287" s="73"/>
      <c r="D287" s="74"/>
      <c r="E287" s="74"/>
      <c r="F287" s="74"/>
      <c r="G287" s="74"/>
      <c r="H287" s="74"/>
      <c r="I287" s="74"/>
      <c r="J287" s="75"/>
      <c r="K287" s="46">
        <v>31.3</v>
      </c>
      <c r="L287" s="46">
        <v>54.6</v>
      </c>
      <c r="M287" s="46">
        <v>11.7</v>
      </c>
      <c r="N287" s="46">
        <v>1.2</v>
      </c>
      <c r="O287" s="46"/>
      <c r="P287" s="46"/>
      <c r="Q287" s="46"/>
      <c r="R287" s="46"/>
      <c r="S287" s="46"/>
      <c r="T287" s="46">
        <v>1.2</v>
      </c>
      <c r="U287" s="56">
        <f t="shared" ref="U287:U288" si="59">(K287*4+L287*3+M287*2+N287*1)</f>
        <v>313.59999999999997</v>
      </c>
      <c r="V287" s="57">
        <f>U287-U288</f>
        <v>3.1999999999999318</v>
      </c>
      <c r="W287" s="58">
        <f t="shared" si="54"/>
        <v>3.1999999999999318</v>
      </c>
    </row>
    <row r="288" spans="2:23" ht="15" customHeight="1" thickBot="1" x14ac:dyDescent="0.2">
      <c r="B288" s="81"/>
      <c r="C288" s="76"/>
      <c r="D288" s="77"/>
      <c r="E288" s="77"/>
      <c r="F288" s="77"/>
      <c r="G288" s="77"/>
      <c r="H288" s="77"/>
      <c r="I288" s="77"/>
      <c r="J288" s="78"/>
      <c r="K288" s="48">
        <v>29.7</v>
      </c>
      <c r="L288" s="48">
        <v>53.9</v>
      </c>
      <c r="M288" s="48">
        <v>13.9</v>
      </c>
      <c r="N288" s="48">
        <v>2.1</v>
      </c>
      <c r="O288" s="48"/>
      <c r="P288" s="48"/>
      <c r="Q288" s="48"/>
      <c r="R288" s="48"/>
      <c r="S288" s="48"/>
      <c r="T288" s="48">
        <v>0.3</v>
      </c>
      <c r="U288" s="56">
        <f t="shared" si="59"/>
        <v>310.40000000000003</v>
      </c>
      <c r="V288" s="61"/>
      <c r="W288" s="62">
        <f t="shared" si="54"/>
        <v>0</v>
      </c>
    </row>
    <row r="289" spans="2:23" ht="15" customHeight="1" x14ac:dyDescent="0.15">
      <c r="B289" s="79" t="s">
        <v>158</v>
      </c>
      <c r="C289" s="70" t="s">
        <v>159</v>
      </c>
      <c r="D289" s="71"/>
      <c r="E289" s="71"/>
      <c r="F289" s="71"/>
      <c r="G289" s="71"/>
      <c r="H289" s="71"/>
      <c r="I289" s="71"/>
      <c r="J289" s="72"/>
      <c r="K289" s="40"/>
      <c r="L289" s="41"/>
      <c r="M289" s="41"/>
      <c r="N289" s="41"/>
      <c r="O289" s="41"/>
      <c r="P289" s="41"/>
      <c r="Q289" s="41"/>
      <c r="R289" s="41"/>
      <c r="S289" s="41"/>
      <c r="T289" s="42"/>
      <c r="U289" s="53"/>
      <c r="V289" s="63"/>
      <c r="W289" s="55">
        <f t="shared" si="54"/>
        <v>0</v>
      </c>
    </row>
    <row r="290" spans="2:23" ht="15" customHeight="1" thickBot="1" x14ac:dyDescent="0.2">
      <c r="B290" s="80"/>
      <c r="C290" s="73"/>
      <c r="D290" s="74"/>
      <c r="E290" s="74"/>
      <c r="F290" s="74"/>
      <c r="G290" s="74"/>
      <c r="H290" s="74"/>
      <c r="I290" s="74"/>
      <c r="J290" s="75"/>
      <c r="K290" s="43"/>
      <c r="L290" s="44"/>
      <c r="M290" s="44"/>
      <c r="N290" s="44"/>
      <c r="O290" s="44"/>
      <c r="P290" s="44"/>
      <c r="Q290" s="44"/>
      <c r="R290" s="44"/>
      <c r="S290" s="44"/>
      <c r="T290" s="45"/>
      <c r="U290" s="56">
        <f>(K290*2+L290*1)</f>
        <v>0</v>
      </c>
      <c r="V290" s="57">
        <f>U290-U292</f>
        <v>-100.8</v>
      </c>
      <c r="W290" s="58">
        <f t="shared" si="54"/>
        <v>-100.8</v>
      </c>
    </row>
    <row r="291" spans="2:23" s="30" customFormat="1" ht="15" customHeight="1" x14ac:dyDescent="0.15">
      <c r="B291" s="80"/>
      <c r="C291" s="73"/>
      <c r="D291" s="74"/>
      <c r="E291" s="74"/>
      <c r="F291" s="74"/>
      <c r="G291" s="74"/>
      <c r="H291" s="74"/>
      <c r="I291" s="74"/>
      <c r="J291" s="75"/>
      <c r="K291" s="46">
        <v>28.2</v>
      </c>
      <c r="L291" s="46">
        <v>49.1</v>
      </c>
      <c r="M291" s="46">
        <v>17.8</v>
      </c>
      <c r="N291" s="46">
        <v>4.3</v>
      </c>
      <c r="O291" s="46"/>
      <c r="P291" s="46"/>
      <c r="Q291" s="46"/>
      <c r="R291" s="46"/>
      <c r="S291" s="46"/>
      <c r="T291" s="46">
        <v>0.6</v>
      </c>
      <c r="U291" s="59">
        <f t="shared" ref="U291:U292" si="60">(K291*2+L291*1)</f>
        <v>105.5</v>
      </c>
      <c r="V291" s="57">
        <f>U291-U292</f>
        <v>4.7000000000000028</v>
      </c>
      <c r="W291" s="58">
        <f t="shared" si="54"/>
        <v>4.7000000000000028</v>
      </c>
    </row>
    <row r="292" spans="2:23" ht="15" customHeight="1" thickBot="1" x14ac:dyDescent="0.2">
      <c r="B292" s="81"/>
      <c r="C292" s="76"/>
      <c r="D292" s="77"/>
      <c r="E292" s="77"/>
      <c r="F292" s="77"/>
      <c r="G292" s="77"/>
      <c r="H292" s="77"/>
      <c r="I292" s="77"/>
      <c r="J292" s="78"/>
      <c r="K292" s="48">
        <v>28.7</v>
      </c>
      <c r="L292" s="48">
        <v>43.4</v>
      </c>
      <c r="M292" s="48">
        <v>23.3</v>
      </c>
      <c r="N292" s="48">
        <v>4.5</v>
      </c>
      <c r="O292" s="48"/>
      <c r="P292" s="48"/>
      <c r="Q292" s="48"/>
      <c r="R292" s="48"/>
      <c r="S292" s="48"/>
      <c r="T292" s="48">
        <v>0.1</v>
      </c>
      <c r="U292" s="60">
        <f t="shared" si="60"/>
        <v>100.8</v>
      </c>
      <c r="V292" s="61"/>
      <c r="W292" s="62">
        <f t="shared" si="54"/>
        <v>0</v>
      </c>
    </row>
    <row r="293" spans="2:23" ht="15" customHeight="1" x14ac:dyDescent="0.15">
      <c r="B293" s="79" t="s">
        <v>160</v>
      </c>
      <c r="C293" s="70" t="s">
        <v>161</v>
      </c>
      <c r="D293" s="71"/>
      <c r="E293" s="71"/>
      <c r="F293" s="71"/>
      <c r="G293" s="71"/>
      <c r="H293" s="71"/>
      <c r="I293" s="71"/>
      <c r="J293" s="72"/>
      <c r="K293" s="40"/>
      <c r="L293" s="41"/>
      <c r="M293" s="41"/>
      <c r="N293" s="41"/>
      <c r="O293" s="41"/>
      <c r="P293" s="41"/>
      <c r="Q293" s="41"/>
      <c r="R293" s="41"/>
      <c r="S293" s="41"/>
      <c r="T293" s="42"/>
      <c r="U293" s="53"/>
      <c r="V293" s="63"/>
      <c r="W293" s="55">
        <f t="shared" si="54"/>
        <v>0</v>
      </c>
    </row>
    <row r="294" spans="2:23" ht="15" customHeight="1" thickBot="1" x14ac:dyDescent="0.2">
      <c r="B294" s="80"/>
      <c r="C294" s="73"/>
      <c r="D294" s="74"/>
      <c r="E294" s="74"/>
      <c r="F294" s="74"/>
      <c r="G294" s="74"/>
      <c r="H294" s="74"/>
      <c r="I294" s="74"/>
      <c r="J294" s="75"/>
      <c r="K294" s="43"/>
      <c r="L294" s="44"/>
      <c r="M294" s="44"/>
      <c r="N294" s="44"/>
      <c r="O294" s="44"/>
      <c r="P294" s="44"/>
      <c r="Q294" s="44"/>
      <c r="R294" s="44"/>
      <c r="S294" s="44"/>
      <c r="T294" s="45"/>
      <c r="U294" s="56">
        <f>(K294*4+L294*3+M294*2+N294*1)</f>
        <v>0</v>
      </c>
      <c r="V294" s="57">
        <f>U294-U296</f>
        <v>-261.60000000000002</v>
      </c>
      <c r="W294" s="58">
        <f t="shared" si="54"/>
        <v>-261.60000000000002</v>
      </c>
    </row>
    <row r="295" spans="2:23" s="30" customFormat="1" ht="15" customHeight="1" x14ac:dyDescent="0.15">
      <c r="B295" s="80"/>
      <c r="C295" s="73"/>
      <c r="D295" s="74"/>
      <c r="E295" s="74"/>
      <c r="F295" s="74"/>
      <c r="G295" s="74"/>
      <c r="H295" s="74"/>
      <c r="I295" s="74"/>
      <c r="J295" s="75"/>
      <c r="K295" s="46">
        <v>6.1</v>
      </c>
      <c r="L295" s="46">
        <v>42.3</v>
      </c>
      <c r="M295" s="46">
        <v>31.3</v>
      </c>
      <c r="N295" s="46">
        <v>19.600000000000001</v>
      </c>
      <c r="O295" s="46"/>
      <c r="P295" s="46"/>
      <c r="Q295" s="46"/>
      <c r="R295" s="46"/>
      <c r="S295" s="46"/>
      <c r="T295" s="46">
        <v>0.6</v>
      </c>
      <c r="U295" s="59">
        <f>(K295*4+L295*3+M295*2+N295*1)</f>
        <v>233.49999999999997</v>
      </c>
      <c r="V295" s="57">
        <f>U295-U296</f>
        <v>-28.100000000000051</v>
      </c>
      <c r="W295" s="58">
        <f t="shared" si="54"/>
        <v>-28.100000000000051</v>
      </c>
    </row>
    <row r="296" spans="2:23" ht="15" customHeight="1" thickBot="1" x14ac:dyDescent="0.2">
      <c r="B296" s="81"/>
      <c r="C296" s="76"/>
      <c r="D296" s="77"/>
      <c r="E296" s="77"/>
      <c r="F296" s="77"/>
      <c r="G296" s="77"/>
      <c r="H296" s="77"/>
      <c r="I296" s="77"/>
      <c r="J296" s="78"/>
      <c r="K296" s="48">
        <v>15.9</v>
      </c>
      <c r="L296" s="48">
        <v>42.6</v>
      </c>
      <c r="M296" s="48">
        <v>28.8</v>
      </c>
      <c r="N296" s="48">
        <v>12.6</v>
      </c>
      <c r="O296" s="48"/>
      <c r="P296" s="48"/>
      <c r="Q296" s="48"/>
      <c r="R296" s="48"/>
      <c r="S296" s="48"/>
      <c r="T296" s="48">
        <v>0.1</v>
      </c>
      <c r="U296" s="60">
        <f>(K296*4+L296*3+M296*2+N296*1)</f>
        <v>261.60000000000002</v>
      </c>
      <c r="V296" s="61"/>
      <c r="W296" s="62">
        <f t="shared" si="54"/>
        <v>0</v>
      </c>
    </row>
    <row r="297" spans="2:23" ht="15" customHeight="1" x14ac:dyDescent="0.15">
      <c r="B297" s="79" t="s">
        <v>162</v>
      </c>
      <c r="C297" s="70" t="s">
        <v>163</v>
      </c>
      <c r="D297" s="71"/>
      <c r="E297" s="71"/>
      <c r="F297" s="71"/>
      <c r="G297" s="71"/>
      <c r="H297" s="71"/>
      <c r="I297" s="71"/>
      <c r="J297" s="72"/>
      <c r="K297" s="40"/>
      <c r="L297" s="41"/>
      <c r="M297" s="41"/>
      <c r="N297" s="41"/>
      <c r="O297" s="41"/>
      <c r="P297" s="41"/>
      <c r="Q297" s="41"/>
      <c r="R297" s="41"/>
      <c r="S297" s="41"/>
      <c r="T297" s="42"/>
      <c r="U297" s="53"/>
      <c r="V297" s="63"/>
      <c r="W297" s="55">
        <f t="shared" si="54"/>
        <v>0</v>
      </c>
    </row>
    <row r="298" spans="2:23" ht="15" customHeight="1" thickBot="1" x14ac:dyDescent="0.2">
      <c r="B298" s="80"/>
      <c r="C298" s="73"/>
      <c r="D298" s="74"/>
      <c r="E298" s="74"/>
      <c r="F298" s="74"/>
      <c r="G298" s="74"/>
      <c r="H298" s="74"/>
      <c r="I298" s="74"/>
      <c r="J298" s="75"/>
      <c r="K298" s="43"/>
      <c r="L298" s="44"/>
      <c r="M298" s="44"/>
      <c r="N298" s="44"/>
      <c r="O298" s="44"/>
      <c r="P298" s="44"/>
      <c r="Q298" s="44"/>
      <c r="R298" s="44"/>
      <c r="S298" s="44"/>
      <c r="T298" s="45"/>
      <c r="U298" s="56">
        <f>(K298*3+L298*2+M298*1)</f>
        <v>0</v>
      </c>
      <c r="V298" s="57">
        <f>U298-U300</f>
        <v>-82.399999999999991</v>
      </c>
      <c r="W298" s="58">
        <f t="shared" si="54"/>
        <v>-82.399999999999991</v>
      </c>
    </row>
    <row r="299" spans="2:23" s="30" customFormat="1" ht="15" customHeight="1" x14ac:dyDescent="0.15">
      <c r="B299" s="80"/>
      <c r="C299" s="73"/>
      <c r="D299" s="74"/>
      <c r="E299" s="74"/>
      <c r="F299" s="74"/>
      <c r="G299" s="74"/>
      <c r="H299" s="74"/>
      <c r="I299" s="74"/>
      <c r="J299" s="75"/>
      <c r="K299" s="46">
        <v>6.1</v>
      </c>
      <c r="L299" s="46">
        <v>22.7</v>
      </c>
      <c r="M299" s="46">
        <v>17.2</v>
      </c>
      <c r="N299" s="46">
        <v>53.4</v>
      </c>
      <c r="O299" s="46"/>
      <c r="P299" s="46"/>
      <c r="Q299" s="46"/>
      <c r="R299" s="46"/>
      <c r="S299" s="46"/>
      <c r="T299" s="46">
        <v>0.6</v>
      </c>
      <c r="U299" s="59">
        <f>(K299*3+L299*2+M299*1)</f>
        <v>80.899999999999991</v>
      </c>
      <c r="V299" s="57">
        <f>U299-U300</f>
        <v>-1.5</v>
      </c>
      <c r="W299" s="58">
        <f t="shared" si="54"/>
        <v>-1.5</v>
      </c>
    </row>
    <row r="300" spans="2:23" ht="15" customHeight="1" thickBot="1" x14ac:dyDescent="0.2">
      <c r="B300" s="81"/>
      <c r="C300" s="76"/>
      <c r="D300" s="77"/>
      <c r="E300" s="77"/>
      <c r="F300" s="77"/>
      <c r="G300" s="77"/>
      <c r="H300" s="77"/>
      <c r="I300" s="77"/>
      <c r="J300" s="78"/>
      <c r="K300" s="48">
        <v>7.8</v>
      </c>
      <c r="L300" s="48">
        <v>16.399999999999999</v>
      </c>
      <c r="M300" s="48">
        <v>26.2</v>
      </c>
      <c r="N300" s="48">
        <v>49.5</v>
      </c>
      <c r="O300" s="48"/>
      <c r="P300" s="48"/>
      <c r="Q300" s="48"/>
      <c r="R300" s="48"/>
      <c r="S300" s="48"/>
      <c r="T300" s="48">
        <v>0.1</v>
      </c>
      <c r="U300" s="60">
        <f>(K300*3+L300*2+M300*1)</f>
        <v>82.399999999999991</v>
      </c>
      <c r="V300" s="61"/>
      <c r="W300" s="62">
        <f t="shared" si="54"/>
        <v>0</v>
      </c>
    </row>
    <row r="301" spans="2:23" ht="15" customHeight="1" x14ac:dyDescent="0.15">
      <c r="B301" s="79" t="s">
        <v>164</v>
      </c>
      <c r="C301" s="70" t="s">
        <v>165</v>
      </c>
      <c r="D301" s="71"/>
      <c r="E301" s="71"/>
      <c r="F301" s="71"/>
      <c r="G301" s="71"/>
      <c r="H301" s="71"/>
      <c r="I301" s="71"/>
      <c r="J301" s="72"/>
      <c r="K301" s="40"/>
      <c r="L301" s="41"/>
      <c r="M301" s="41"/>
      <c r="N301" s="41"/>
      <c r="O301" s="41"/>
      <c r="P301" s="41"/>
      <c r="Q301" s="41"/>
      <c r="R301" s="41"/>
      <c r="S301" s="41"/>
      <c r="T301" s="42"/>
      <c r="U301" s="53"/>
      <c r="V301" s="63"/>
      <c r="W301" s="55">
        <f t="shared" si="54"/>
        <v>0</v>
      </c>
    </row>
    <row r="302" spans="2:23" ht="15" customHeight="1" thickBot="1" x14ac:dyDescent="0.2">
      <c r="B302" s="80"/>
      <c r="C302" s="73"/>
      <c r="D302" s="74"/>
      <c r="E302" s="74"/>
      <c r="F302" s="74"/>
      <c r="G302" s="74"/>
      <c r="H302" s="74"/>
      <c r="I302" s="74"/>
      <c r="J302" s="75"/>
      <c r="K302" s="43"/>
      <c r="L302" s="44"/>
      <c r="M302" s="44"/>
      <c r="N302" s="44"/>
      <c r="O302" s="44"/>
      <c r="P302" s="44"/>
      <c r="Q302" s="44"/>
      <c r="R302" s="44"/>
      <c r="S302" s="44"/>
      <c r="T302" s="45"/>
      <c r="U302" s="56">
        <f>(K302*4+L302*3+M302*2+N302*1)</f>
        <v>0</v>
      </c>
      <c r="V302" s="57">
        <f>U302-U304</f>
        <v>-172.89999999999998</v>
      </c>
      <c r="W302" s="58">
        <f t="shared" si="54"/>
        <v>-172.89999999999998</v>
      </c>
    </row>
    <row r="303" spans="2:23" s="30" customFormat="1" ht="15" customHeight="1" x14ac:dyDescent="0.15">
      <c r="B303" s="80"/>
      <c r="C303" s="73"/>
      <c r="D303" s="74"/>
      <c r="E303" s="74"/>
      <c r="F303" s="74"/>
      <c r="G303" s="74"/>
      <c r="H303" s="74"/>
      <c r="I303" s="74"/>
      <c r="J303" s="75"/>
      <c r="K303" s="46">
        <v>0.6</v>
      </c>
      <c r="L303" s="46">
        <v>12.3</v>
      </c>
      <c r="M303" s="46">
        <v>36.200000000000003</v>
      </c>
      <c r="N303" s="46">
        <v>50.3</v>
      </c>
      <c r="O303" s="46"/>
      <c r="P303" s="46"/>
      <c r="Q303" s="46"/>
      <c r="R303" s="46"/>
      <c r="S303" s="46"/>
      <c r="T303" s="46">
        <v>0.6</v>
      </c>
      <c r="U303" s="59">
        <f>(K303*4+L303*3+M303*2+N303*1)</f>
        <v>162</v>
      </c>
      <c r="V303" s="57">
        <f>U303-U304</f>
        <v>-10.899999999999977</v>
      </c>
      <c r="W303" s="58">
        <f t="shared" si="54"/>
        <v>-10.899999999999977</v>
      </c>
    </row>
    <row r="304" spans="2:23" ht="15" customHeight="1" thickBot="1" x14ac:dyDescent="0.2">
      <c r="B304" s="81"/>
      <c r="C304" s="76"/>
      <c r="D304" s="77"/>
      <c r="E304" s="77"/>
      <c r="F304" s="77"/>
      <c r="G304" s="77"/>
      <c r="H304" s="77"/>
      <c r="I304" s="77"/>
      <c r="J304" s="78"/>
      <c r="K304" s="48">
        <v>1.8</v>
      </c>
      <c r="L304" s="48">
        <v>13.2</v>
      </c>
      <c r="M304" s="48">
        <v>41.3</v>
      </c>
      <c r="N304" s="48">
        <v>43.5</v>
      </c>
      <c r="O304" s="48"/>
      <c r="P304" s="48"/>
      <c r="Q304" s="48"/>
      <c r="R304" s="48"/>
      <c r="S304" s="48"/>
      <c r="T304" s="48">
        <v>0.1</v>
      </c>
      <c r="U304" s="60">
        <f>(K304*4+L304*3+M304*2+N304*1)</f>
        <v>172.89999999999998</v>
      </c>
      <c r="V304" s="61"/>
      <c r="W304" s="62">
        <f t="shared" si="54"/>
        <v>0</v>
      </c>
    </row>
    <row r="305" spans="2:23" ht="15" customHeight="1" x14ac:dyDescent="0.15">
      <c r="B305" s="79" t="s">
        <v>166</v>
      </c>
      <c r="C305" s="70" t="s">
        <v>167</v>
      </c>
      <c r="D305" s="71"/>
      <c r="E305" s="71"/>
      <c r="F305" s="71"/>
      <c r="G305" s="71"/>
      <c r="H305" s="71"/>
      <c r="I305" s="71"/>
      <c r="J305" s="72"/>
      <c r="K305" s="40"/>
      <c r="L305" s="41"/>
      <c r="M305" s="41"/>
      <c r="N305" s="41"/>
      <c r="O305" s="41"/>
      <c r="P305" s="41"/>
      <c r="Q305" s="41"/>
      <c r="R305" s="41"/>
      <c r="S305" s="41"/>
      <c r="T305" s="42"/>
      <c r="U305" s="53"/>
      <c r="V305" s="63"/>
      <c r="W305" s="55">
        <f t="shared" si="54"/>
        <v>0</v>
      </c>
    </row>
    <row r="306" spans="2:23" ht="15" customHeight="1" thickBot="1" x14ac:dyDescent="0.2">
      <c r="B306" s="80"/>
      <c r="C306" s="73"/>
      <c r="D306" s="74"/>
      <c r="E306" s="74"/>
      <c r="F306" s="74"/>
      <c r="G306" s="74"/>
      <c r="H306" s="74"/>
      <c r="I306" s="74"/>
      <c r="J306" s="75"/>
      <c r="K306" s="43"/>
      <c r="L306" s="44"/>
      <c r="M306" s="44"/>
      <c r="N306" s="44"/>
      <c r="O306" s="44"/>
      <c r="P306" s="44"/>
      <c r="Q306" s="44"/>
      <c r="R306" s="44"/>
      <c r="S306" s="44"/>
      <c r="T306" s="45"/>
      <c r="U306" s="56">
        <f>(K306*4+L306*3+M306*2+N306*1)</f>
        <v>0</v>
      </c>
      <c r="V306" s="57">
        <f>U306-U308</f>
        <v>-397.9</v>
      </c>
      <c r="W306" s="58">
        <f t="shared" si="54"/>
        <v>-397.9</v>
      </c>
    </row>
    <row r="307" spans="2:23" s="30" customFormat="1" ht="15" customHeight="1" x14ac:dyDescent="0.15">
      <c r="B307" s="80"/>
      <c r="C307" s="73"/>
      <c r="D307" s="74"/>
      <c r="E307" s="74"/>
      <c r="F307" s="74"/>
      <c r="G307" s="74"/>
      <c r="H307" s="74"/>
      <c r="I307" s="74"/>
      <c r="J307" s="75"/>
      <c r="K307" s="46">
        <v>99.4</v>
      </c>
      <c r="L307" s="46">
        <v>0</v>
      </c>
      <c r="M307" s="46"/>
      <c r="N307" s="46"/>
      <c r="O307" s="46"/>
      <c r="P307" s="46"/>
      <c r="Q307" s="46"/>
      <c r="R307" s="46"/>
      <c r="S307" s="46"/>
      <c r="T307" s="46">
        <v>0.6</v>
      </c>
      <c r="U307" s="59">
        <f>(K307*4+L307*3+M307*2+N307*1)</f>
        <v>397.6</v>
      </c>
      <c r="V307" s="57">
        <f>U307-U308</f>
        <v>-0.29999999999995453</v>
      </c>
      <c r="W307" s="58">
        <f t="shared" si="54"/>
        <v>-0.29999999999995453</v>
      </c>
    </row>
    <row r="308" spans="2:23" ht="15" customHeight="1" thickBot="1" x14ac:dyDescent="0.2">
      <c r="B308" s="81"/>
      <c r="C308" s="76"/>
      <c r="D308" s="77"/>
      <c r="E308" s="77"/>
      <c r="F308" s="77"/>
      <c r="G308" s="77"/>
      <c r="H308" s="77"/>
      <c r="I308" s="77"/>
      <c r="J308" s="78"/>
      <c r="K308" s="50">
        <v>98.5</v>
      </c>
      <c r="L308" s="50">
        <v>1.3</v>
      </c>
      <c r="M308" s="50"/>
      <c r="N308" s="50"/>
      <c r="O308" s="50"/>
      <c r="P308" s="50"/>
      <c r="Q308" s="50"/>
      <c r="R308" s="50"/>
      <c r="S308" s="50"/>
      <c r="T308" s="50">
        <v>0.2</v>
      </c>
      <c r="U308" s="60">
        <f>(K308*4+L308*3+M308*2+N308*1)</f>
        <v>397.9</v>
      </c>
      <c r="V308" s="61"/>
      <c r="W308" s="62">
        <f t="shared" si="54"/>
        <v>0</v>
      </c>
    </row>
    <row r="309" spans="2:23" ht="15" customHeight="1" x14ac:dyDescent="0.15">
      <c r="B309" s="79" t="s">
        <v>168</v>
      </c>
      <c r="C309" s="70" t="s">
        <v>169</v>
      </c>
      <c r="D309" s="71"/>
      <c r="E309" s="71"/>
      <c r="F309" s="71"/>
      <c r="G309" s="71"/>
      <c r="H309" s="71"/>
      <c r="I309" s="71"/>
      <c r="J309" s="72"/>
      <c r="K309" s="40"/>
      <c r="L309" s="41"/>
      <c r="M309" s="41"/>
      <c r="N309" s="41"/>
      <c r="O309" s="41"/>
      <c r="P309" s="41"/>
      <c r="Q309" s="41"/>
      <c r="R309" s="41"/>
      <c r="S309" s="41"/>
      <c r="T309" s="42"/>
      <c r="U309" s="53"/>
      <c r="V309" s="63"/>
      <c r="W309" s="55">
        <f t="shared" si="54"/>
        <v>0</v>
      </c>
    </row>
    <row r="310" spans="2:23" ht="15" customHeight="1" thickBot="1" x14ac:dyDescent="0.2">
      <c r="B310" s="80"/>
      <c r="C310" s="73"/>
      <c r="D310" s="74"/>
      <c r="E310" s="74"/>
      <c r="F310" s="74"/>
      <c r="G310" s="74"/>
      <c r="H310" s="74"/>
      <c r="I310" s="74"/>
      <c r="J310" s="75"/>
      <c r="K310" s="43"/>
      <c r="L310" s="44"/>
      <c r="M310" s="44"/>
      <c r="N310" s="44"/>
      <c r="O310" s="44"/>
      <c r="P310" s="44"/>
      <c r="Q310" s="44"/>
      <c r="R310" s="44"/>
      <c r="S310" s="44"/>
      <c r="T310" s="45"/>
      <c r="U310" s="56">
        <f>(K310*4+L310*3+M310*2+N310*1)</f>
        <v>0</v>
      </c>
      <c r="V310" s="57">
        <f>U310-U312</f>
        <v>-345.49999999999994</v>
      </c>
      <c r="W310" s="58">
        <f t="shared" si="54"/>
        <v>-345.49999999999994</v>
      </c>
    </row>
    <row r="311" spans="2:23" s="30" customFormat="1" ht="15" customHeight="1" x14ac:dyDescent="0.15">
      <c r="B311" s="80"/>
      <c r="C311" s="73"/>
      <c r="D311" s="74"/>
      <c r="E311" s="74"/>
      <c r="F311" s="74"/>
      <c r="G311" s="74"/>
      <c r="H311" s="74"/>
      <c r="I311" s="74"/>
      <c r="J311" s="75"/>
      <c r="K311" s="46">
        <v>51.5</v>
      </c>
      <c r="L311" s="46">
        <v>38.700000000000003</v>
      </c>
      <c r="M311" s="46">
        <v>8</v>
      </c>
      <c r="N311" s="46">
        <v>0.6</v>
      </c>
      <c r="O311" s="46"/>
      <c r="P311" s="46"/>
      <c r="Q311" s="46"/>
      <c r="R311" s="46"/>
      <c r="S311" s="46"/>
      <c r="T311" s="46">
        <v>1.2</v>
      </c>
      <c r="U311" s="59">
        <f>(K311*4+L311*3+M311*2+N311*1)</f>
        <v>338.70000000000005</v>
      </c>
      <c r="V311" s="57">
        <f>U311-U312</f>
        <v>-6.7999999999998977</v>
      </c>
      <c r="W311" s="58">
        <f t="shared" si="54"/>
        <v>-6.7999999999998977</v>
      </c>
    </row>
    <row r="312" spans="2:23" ht="15" customHeight="1" thickBot="1" x14ac:dyDescent="0.2">
      <c r="B312" s="81"/>
      <c r="C312" s="76"/>
      <c r="D312" s="77"/>
      <c r="E312" s="77"/>
      <c r="F312" s="77"/>
      <c r="G312" s="77"/>
      <c r="H312" s="77"/>
      <c r="I312" s="77"/>
      <c r="J312" s="78"/>
      <c r="K312" s="48">
        <v>51.8</v>
      </c>
      <c r="L312" s="48">
        <v>42.8</v>
      </c>
      <c r="M312" s="48">
        <v>4.7</v>
      </c>
      <c r="N312" s="48">
        <v>0.5</v>
      </c>
      <c r="O312" s="48"/>
      <c r="P312" s="48"/>
      <c r="Q312" s="48"/>
      <c r="R312" s="48"/>
      <c r="S312" s="48"/>
      <c r="T312" s="48">
        <v>0.2</v>
      </c>
      <c r="U312" s="60">
        <f>(K312*4+L312*3+M312*2+N312*1)</f>
        <v>345.49999999999994</v>
      </c>
      <c r="V312" s="61"/>
      <c r="W312" s="62">
        <f t="shared" si="54"/>
        <v>0</v>
      </c>
    </row>
    <row r="313" spans="2:23" ht="15" customHeight="1" x14ac:dyDescent="0.15">
      <c r="B313" s="80" t="s">
        <v>170</v>
      </c>
      <c r="C313" s="73" t="s">
        <v>171</v>
      </c>
      <c r="D313" s="74"/>
      <c r="E313" s="74"/>
      <c r="F313" s="74"/>
      <c r="G313" s="74"/>
      <c r="H313" s="74"/>
      <c r="I313" s="74"/>
      <c r="J313" s="75"/>
      <c r="K313" s="40"/>
      <c r="L313" s="41"/>
      <c r="M313" s="41"/>
      <c r="N313" s="41"/>
      <c r="O313" s="41"/>
      <c r="P313" s="41"/>
      <c r="Q313" s="41"/>
      <c r="R313" s="41"/>
      <c r="S313" s="41"/>
      <c r="T313" s="42"/>
      <c r="U313" s="53"/>
      <c r="V313" s="63"/>
      <c r="W313" s="55">
        <f t="shared" si="54"/>
        <v>0</v>
      </c>
    </row>
    <row r="314" spans="2:23" ht="15" customHeight="1" thickBot="1" x14ac:dyDescent="0.2">
      <c r="B314" s="80"/>
      <c r="C314" s="73"/>
      <c r="D314" s="74"/>
      <c r="E314" s="74"/>
      <c r="F314" s="74"/>
      <c r="G314" s="74"/>
      <c r="H314" s="74"/>
      <c r="I314" s="74"/>
      <c r="J314" s="75"/>
      <c r="K314" s="43"/>
      <c r="L314" s="44"/>
      <c r="M314" s="44"/>
      <c r="N314" s="44"/>
      <c r="O314" s="44"/>
      <c r="P314" s="44"/>
      <c r="Q314" s="44"/>
      <c r="R314" s="44"/>
      <c r="S314" s="44"/>
      <c r="T314" s="45"/>
      <c r="U314" s="56">
        <f>(K314*2+L314*1)</f>
        <v>0</v>
      </c>
      <c r="V314" s="57">
        <f>U314-U316</f>
        <v>-92.800000000000011</v>
      </c>
      <c r="W314" s="58">
        <f t="shared" si="54"/>
        <v>-92.800000000000011</v>
      </c>
    </row>
    <row r="315" spans="2:23" s="30" customFormat="1" ht="15" customHeight="1" x14ac:dyDescent="0.15">
      <c r="B315" s="80"/>
      <c r="C315" s="73"/>
      <c r="D315" s="74"/>
      <c r="E315" s="74"/>
      <c r="F315" s="74"/>
      <c r="G315" s="74"/>
      <c r="H315" s="74"/>
      <c r="I315" s="74"/>
      <c r="J315" s="75"/>
      <c r="K315" s="46">
        <v>27.6</v>
      </c>
      <c r="L315" s="46">
        <v>33.1</v>
      </c>
      <c r="M315" s="46">
        <v>12.9</v>
      </c>
      <c r="N315" s="46">
        <v>25.8</v>
      </c>
      <c r="O315" s="46"/>
      <c r="P315" s="46"/>
      <c r="Q315" s="46"/>
      <c r="R315" s="46"/>
      <c r="S315" s="46"/>
      <c r="T315" s="46">
        <v>0.6</v>
      </c>
      <c r="U315" s="59">
        <f t="shared" ref="U315:U316" si="61">(K315*2+L315*1)</f>
        <v>88.300000000000011</v>
      </c>
      <c r="V315" s="57">
        <f>U315-U316</f>
        <v>-4.5</v>
      </c>
      <c r="W315" s="58">
        <f t="shared" si="54"/>
        <v>-4.5</v>
      </c>
    </row>
    <row r="316" spans="2:23" ht="15" customHeight="1" thickBot="1" x14ac:dyDescent="0.2">
      <c r="B316" s="81"/>
      <c r="C316" s="76"/>
      <c r="D316" s="77"/>
      <c r="E316" s="77"/>
      <c r="F316" s="77"/>
      <c r="G316" s="77"/>
      <c r="H316" s="77"/>
      <c r="I316" s="77"/>
      <c r="J316" s="78"/>
      <c r="K316" s="48">
        <v>25.6</v>
      </c>
      <c r="L316" s="48">
        <v>41.6</v>
      </c>
      <c r="M316" s="48">
        <v>7.5</v>
      </c>
      <c r="N316" s="48">
        <v>25</v>
      </c>
      <c r="O316" s="48"/>
      <c r="P316" s="48"/>
      <c r="Q316" s="48"/>
      <c r="R316" s="48"/>
      <c r="S316" s="48"/>
      <c r="T316" s="48">
        <v>0.3</v>
      </c>
      <c r="U316" s="60">
        <f t="shared" si="61"/>
        <v>92.800000000000011</v>
      </c>
      <c r="V316" s="61"/>
      <c r="W316" s="62">
        <f t="shared" si="54"/>
        <v>0</v>
      </c>
    </row>
    <row r="317" spans="2:23" ht="15" customHeight="1" x14ac:dyDescent="0.15">
      <c r="B317" s="79" t="s">
        <v>172</v>
      </c>
      <c r="C317" s="70" t="s">
        <v>173</v>
      </c>
      <c r="D317" s="71"/>
      <c r="E317" s="71"/>
      <c r="F317" s="71"/>
      <c r="G317" s="71"/>
      <c r="H317" s="71"/>
      <c r="I317" s="71"/>
      <c r="J317" s="72"/>
      <c r="K317" s="40"/>
      <c r="L317" s="41"/>
      <c r="M317" s="41"/>
      <c r="N317" s="41"/>
      <c r="O317" s="41"/>
      <c r="P317" s="41"/>
      <c r="Q317" s="41"/>
      <c r="R317" s="41"/>
      <c r="S317" s="41"/>
      <c r="T317" s="42"/>
      <c r="U317" s="53"/>
      <c r="V317" s="63"/>
      <c r="W317" s="55">
        <f t="shared" si="54"/>
        <v>0</v>
      </c>
    </row>
    <row r="318" spans="2:23" ht="15" customHeight="1" thickBot="1" x14ac:dyDescent="0.2">
      <c r="B318" s="80"/>
      <c r="C318" s="73"/>
      <c r="D318" s="74"/>
      <c r="E318" s="74"/>
      <c r="F318" s="74"/>
      <c r="G318" s="74"/>
      <c r="H318" s="74"/>
      <c r="I318" s="74"/>
      <c r="J318" s="75"/>
      <c r="K318" s="43"/>
      <c r="L318" s="44"/>
      <c r="M318" s="44"/>
      <c r="N318" s="44"/>
      <c r="O318" s="44"/>
      <c r="P318" s="44"/>
      <c r="Q318" s="44"/>
      <c r="R318" s="44"/>
      <c r="S318" s="44"/>
      <c r="T318" s="45"/>
      <c r="U318" s="56">
        <f>(K318*4+L318*3+M318*2+N318*1)</f>
        <v>0</v>
      </c>
      <c r="V318" s="57">
        <f>U318-U320</f>
        <v>-313.09999999999997</v>
      </c>
      <c r="W318" s="58">
        <f t="shared" si="54"/>
        <v>-313.09999999999997</v>
      </c>
    </row>
    <row r="319" spans="2:23" s="30" customFormat="1" ht="15" customHeight="1" x14ac:dyDescent="0.15">
      <c r="B319" s="80"/>
      <c r="C319" s="73"/>
      <c r="D319" s="74"/>
      <c r="E319" s="74"/>
      <c r="F319" s="74"/>
      <c r="G319" s="74"/>
      <c r="H319" s="74"/>
      <c r="I319" s="74"/>
      <c r="J319" s="75"/>
      <c r="K319" s="46">
        <v>30.7</v>
      </c>
      <c r="L319" s="46">
        <v>50.3</v>
      </c>
      <c r="M319" s="46">
        <v>9.8000000000000007</v>
      </c>
      <c r="N319" s="46">
        <v>5.5</v>
      </c>
      <c r="O319" s="46"/>
      <c r="P319" s="46"/>
      <c r="Q319" s="46"/>
      <c r="R319" s="46"/>
      <c r="S319" s="46"/>
      <c r="T319" s="46">
        <v>3.7</v>
      </c>
      <c r="U319" s="59">
        <f>(K319*4+L319*3+M319*2+N319*1)</f>
        <v>298.8</v>
      </c>
      <c r="V319" s="57">
        <f>U319-U320</f>
        <v>-14.299999999999955</v>
      </c>
      <c r="W319" s="58">
        <f t="shared" si="54"/>
        <v>-14.299999999999955</v>
      </c>
    </row>
    <row r="320" spans="2:23" ht="15" customHeight="1" thickBot="1" x14ac:dyDescent="0.2">
      <c r="B320" s="81"/>
      <c r="C320" s="76"/>
      <c r="D320" s="77"/>
      <c r="E320" s="77"/>
      <c r="F320" s="77"/>
      <c r="G320" s="77"/>
      <c r="H320" s="77"/>
      <c r="I320" s="77"/>
      <c r="J320" s="78"/>
      <c r="K320" s="48">
        <v>33.299999999999997</v>
      </c>
      <c r="L320" s="48">
        <v>54.3</v>
      </c>
      <c r="M320" s="48">
        <v>6.9</v>
      </c>
      <c r="N320" s="48">
        <v>3.2</v>
      </c>
      <c r="O320" s="48"/>
      <c r="P320" s="48"/>
      <c r="Q320" s="48"/>
      <c r="R320" s="48"/>
      <c r="S320" s="48"/>
      <c r="T320" s="48">
        <v>2.2999999999999998</v>
      </c>
      <c r="U320" s="60">
        <f>(K320*4+L320*3+M320*2+N320*1)</f>
        <v>313.09999999999997</v>
      </c>
      <c r="V320" s="61"/>
      <c r="W320" s="62">
        <f t="shared" si="54"/>
        <v>0</v>
      </c>
    </row>
    <row r="321" spans="2:23" ht="15" customHeight="1" x14ac:dyDescent="0.15">
      <c r="B321" s="79" t="s">
        <v>174</v>
      </c>
      <c r="C321" s="70" t="s">
        <v>175</v>
      </c>
      <c r="D321" s="71"/>
      <c r="E321" s="71"/>
      <c r="F321" s="71"/>
      <c r="G321" s="71"/>
      <c r="H321" s="71"/>
      <c r="I321" s="71"/>
      <c r="J321" s="72"/>
      <c r="K321" s="40"/>
      <c r="L321" s="41"/>
      <c r="M321" s="41"/>
      <c r="N321" s="41"/>
      <c r="O321" s="41"/>
      <c r="P321" s="41"/>
      <c r="Q321" s="41"/>
      <c r="R321" s="41"/>
      <c r="S321" s="41"/>
      <c r="T321" s="42"/>
      <c r="U321" s="53"/>
      <c r="V321" s="63"/>
      <c r="W321" s="55">
        <f t="shared" si="54"/>
        <v>0</v>
      </c>
    </row>
    <row r="322" spans="2:23" ht="15" customHeight="1" thickBot="1" x14ac:dyDescent="0.2">
      <c r="B322" s="80"/>
      <c r="C322" s="73"/>
      <c r="D322" s="74"/>
      <c r="E322" s="74"/>
      <c r="F322" s="74"/>
      <c r="G322" s="74"/>
      <c r="H322" s="74"/>
      <c r="I322" s="74"/>
      <c r="J322" s="75"/>
      <c r="K322" s="43"/>
      <c r="L322" s="44"/>
      <c r="M322" s="44"/>
      <c r="N322" s="44"/>
      <c r="O322" s="44"/>
      <c r="P322" s="44"/>
      <c r="Q322" s="44"/>
      <c r="R322" s="44"/>
      <c r="S322" s="44"/>
      <c r="T322" s="45"/>
      <c r="U322" s="56">
        <f>(K322*4+L322*3+M322*2+N322*1)</f>
        <v>0</v>
      </c>
      <c r="V322" s="57">
        <f>U322-U324</f>
        <v>-338.79999999999995</v>
      </c>
      <c r="W322" s="58">
        <f t="shared" si="54"/>
        <v>-338.79999999999995</v>
      </c>
    </row>
    <row r="323" spans="2:23" s="30" customFormat="1" ht="15" customHeight="1" x14ac:dyDescent="0.15">
      <c r="B323" s="80"/>
      <c r="C323" s="73"/>
      <c r="D323" s="74"/>
      <c r="E323" s="74"/>
      <c r="F323" s="74"/>
      <c r="G323" s="74"/>
      <c r="H323" s="74"/>
      <c r="I323" s="74"/>
      <c r="J323" s="75"/>
      <c r="K323" s="46">
        <v>72.400000000000006</v>
      </c>
      <c r="L323" s="46">
        <v>26.4</v>
      </c>
      <c r="M323" s="46">
        <v>0.6</v>
      </c>
      <c r="N323" s="46">
        <v>0</v>
      </c>
      <c r="O323" s="46"/>
      <c r="P323" s="46"/>
      <c r="Q323" s="46"/>
      <c r="R323" s="46"/>
      <c r="S323" s="46"/>
      <c r="T323" s="46">
        <v>0.6</v>
      </c>
      <c r="U323" s="59">
        <f>(K323*4+L323*3+M323*2+N323*1)</f>
        <v>370</v>
      </c>
      <c r="V323" s="57">
        <f>U323-U324</f>
        <v>31.200000000000045</v>
      </c>
      <c r="W323" s="58">
        <f t="shared" si="54"/>
        <v>31.200000000000045</v>
      </c>
    </row>
    <row r="324" spans="2:23" ht="15" customHeight="1" thickBot="1" x14ac:dyDescent="0.2">
      <c r="B324" s="81"/>
      <c r="C324" s="73"/>
      <c r="D324" s="74"/>
      <c r="E324" s="74"/>
      <c r="F324" s="74"/>
      <c r="G324" s="74"/>
      <c r="H324" s="74"/>
      <c r="I324" s="74"/>
      <c r="J324" s="75"/>
      <c r="K324" s="48">
        <v>48.5</v>
      </c>
      <c r="L324" s="48">
        <v>42.4</v>
      </c>
      <c r="M324" s="48">
        <v>8.6999999999999993</v>
      </c>
      <c r="N324" s="48">
        <v>0.2</v>
      </c>
      <c r="O324" s="48"/>
      <c r="P324" s="48"/>
      <c r="Q324" s="48"/>
      <c r="R324" s="48"/>
      <c r="S324" s="48"/>
      <c r="T324" s="48">
        <v>0.2</v>
      </c>
      <c r="U324" s="60">
        <f>(K324*4+L324*3+M324*2+N324*1)</f>
        <v>338.79999999999995</v>
      </c>
      <c r="V324" s="61"/>
      <c r="W324" s="62">
        <f t="shared" si="54"/>
        <v>0</v>
      </c>
    </row>
    <row r="325" spans="2:23" ht="15" customHeight="1" x14ac:dyDescent="0.15">
      <c r="B325" s="79" t="s">
        <v>176</v>
      </c>
      <c r="C325" s="70" t="s">
        <v>177</v>
      </c>
      <c r="D325" s="71"/>
      <c r="E325" s="71"/>
      <c r="F325" s="71"/>
      <c r="G325" s="71"/>
      <c r="H325" s="71"/>
      <c r="I325" s="71"/>
      <c r="J325" s="72"/>
      <c r="K325" s="40"/>
      <c r="L325" s="41"/>
      <c r="M325" s="41"/>
      <c r="N325" s="41"/>
      <c r="O325" s="41"/>
      <c r="P325" s="41"/>
      <c r="Q325" s="41"/>
      <c r="R325" s="41"/>
      <c r="S325" s="41"/>
      <c r="T325" s="42"/>
      <c r="U325" s="53"/>
      <c r="V325" s="63"/>
      <c r="W325" s="55">
        <f t="shared" si="54"/>
        <v>0</v>
      </c>
    </row>
    <row r="326" spans="2:23" ht="15" customHeight="1" thickBot="1" x14ac:dyDescent="0.2">
      <c r="B326" s="80"/>
      <c r="C326" s="73"/>
      <c r="D326" s="74"/>
      <c r="E326" s="74"/>
      <c r="F326" s="74"/>
      <c r="G326" s="74"/>
      <c r="H326" s="74"/>
      <c r="I326" s="74"/>
      <c r="J326" s="75"/>
      <c r="K326" s="43"/>
      <c r="L326" s="44"/>
      <c r="M326" s="44"/>
      <c r="N326" s="44"/>
      <c r="O326" s="44"/>
      <c r="P326" s="44"/>
      <c r="Q326" s="44"/>
      <c r="R326" s="44"/>
      <c r="S326" s="44"/>
      <c r="T326" s="45"/>
      <c r="U326" s="56">
        <f>(K326*4+L326*3+M326*2+N326*1)</f>
        <v>0</v>
      </c>
      <c r="V326" s="57">
        <f>U326-U328</f>
        <v>-342.4</v>
      </c>
      <c r="W326" s="58">
        <f t="shared" si="54"/>
        <v>-342.4</v>
      </c>
    </row>
    <row r="327" spans="2:23" s="30" customFormat="1" ht="15" customHeight="1" x14ac:dyDescent="0.15">
      <c r="B327" s="80"/>
      <c r="C327" s="73"/>
      <c r="D327" s="74"/>
      <c r="E327" s="74"/>
      <c r="F327" s="74"/>
      <c r="G327" s="74"/>
      <c r="H327" s="74"/>
      <c r="I327" s="74"/>
      <c r="J327" s="75"/>
      <c r="K327" s="46">
        <v>57.1</v>
      </c>
      <c r="L327" s="46">
        <v>41.1</v>
      </c>
      <c r="M327" s="46">
        <v>1.2</v>
      </c>
      <c r="N327" s="46">
        <v>0</v>
      </c>
      <c r="O327" s="46"/>
      <c r="P327" s="46"/>
      <c r="Q327" s="46"/>
      <c r="R327" s="46"/>
      <c r="S327" s="46"/>
      <c r="T327" s="46">
        <v>0.6</v>
      </c>
      <c r="U327" s="59">
        <f>(K327*4+L327*3+M327*2+N327*1)</f>
        <v>354.1</v>
      </c>
      <c r="V327" s="57">
        <f>U327-U328</f>
        <v>11.700000000000045</v>
      </c>
      <c r="W327" s="58">
        <f t="shared" si="54"/>
        <v>11.700000000000045</v>
      </c>
    </row>
    <row r="328" spans="2:23" ht="15" customHeight="1" thickBot="1" x14ac:dyDescent="0.2">
      <c r="B328" s="81"/>
      <c r="C328" s="76"/>
      <c r="D328" s="77"/>
      <c r="E328" s="77"/>
      <c r="F328" s="77"/>
      <c r="G328" s="77"/>
      <c r="H328" s="77"/>
      <c r="I328" s="77"/>
      <c r="J328" s="78"/>
      <c r="K328" s="48">
        <v>49.3</v>
      </c>
      <c r="L328" s="48">
        <v>44.5</v>
      </c>
      <c r="M328" s="48">
        <v>5.7</v>
      </c>
      <c r="N328" s="48">
        <v>0.3</v>
      </c>
      <c r="O328" s="48"/>
      <c r="P328" s="48"/>
      <c r="Q328" s="48"/>
      <c r="R328" s="48"/>
      <c r="S328" s="48"/>
      <c r="T328" s="48">
        <v>0.2</v>
      </c>
      <c r="U328" s="60">
        <f>(K328*4+L328*3+M328*2+N328*1)</f>
        <v>342.4</v>
      </c>
      <c r="V328" s="61"/>
      <c r="W328" s="62">
        <f t="shared" si="54"/>
        <v>0</v>
      </c>
    </row>
    <row r="329" spans="2:23" ht="15" customHeight="1" x14ac:dyDescent="0.15">
      <c r="B329" s="79" t="s">
        <v>178</v>
      </c>
      <c r="C329" s="70" t="s">
        <v>179</v>
      </c>
      <c r="D329" s="71"/>
      <c r="E329" s="71"/>
      <c r="F329" s="71"/>
      <c r="G329" s="71"/>
      <c r="H329" s="71"/>
      <c r="I329" s="71"/>
      <c r="J329" s="72"/>
      <c r="K329" s="40"/>
      <c r="L329" s="41"/>
      <c r="M329" s="41"/>
      <c r="N329" s="41"/>
      <c r="O329" s="41"/>
      <c r="P329" s="41"/>
      <c r="Q329" s="41"/>
      <c r="R329" s="41"/>
      <c r="S329" s="41"/>
      <c r="T329" s="42"/>
      <c r="U329" s="53"/>
      <c r="V329" s="63"/>
      <c r="W329" s="55">
        <f t="shared" si="54"/>
        <v>0</v>
      </c>
    </row>
    <row r="330" spans="2:23" ht="15" customHeight="1" thickBot="1" x14ac:dyDescent="0.2">
      <c r="B330" s="80"/>
      <c r="C330" s="73"/>
      <c r="D330" s="74"/>
      <c r="E330" s="74"/>
      <c r="F330" s="74"/>
      <c r="G330" s="74"/>
      <c r="H330" s="74"/>
      <c r="I330" s="74"/>
      <c r="J330" s="75"/>
      <c r="K330" s="43"/>
      <c r="L330" s="44"/>
      <c r="M330" s="44"/>
      <c r="N330" s="44"/>
      <c r="O330" s="44"/>
      <c r="P330" s="44"/>
      <c r="Q330" s="44"/>
      <c r="R330" s="44"/>
      <c r="S330" s="44"/>
      <c r="T330" s="45"/>
      <c r="U330" s="56">
        <f>(K330*4+L330*3+M330*2+N330*1)</f>
        <v>0</v>
      </c>
      <c r="V330" s="57">
        <f>U330-U332</f>
        <v>-345.7</v>
      </c>
      <c r="W330" s="58">
        <f t="shared" si="54"/>
        <v>-345.7</v>
      </c>
    </row>
    <row r="331" spans="2:23" s="30" customFormat="1" ht="15" customHeight="1" x14ac:dyDescent="0.15">
      <c r="B331" s="80"/>
      <c r="C331" s="73"/>
      <c r="D331" s="74"/>
      <c r="E331" s="74"/>
      <c r="F331" s="74"/>
      <c r="G331" s="74"/>
      <c r="H331" s="74"/>
      <c r="I331" s="74"/>
      <c r="J331" s="75"/>
      <c r="K331" s="46">
        <v>74.8</v>
      </c>
      <c r="L331" s="46">
        <v>24.5</v>
      </c>
      <c r="M331" s="46">
        <v>0</v>
      </c>
      <c r="N331" s="46">
        <v>0</v>
      </c>
      <c r="O331" s="46"/>
      <c r="P331" s="46"/>
      <c r="Q331" s="46"/>
      <c r="R331" s="46"/>
      <c r="S331" s="46"/>
      <c r="T331" s="46">
        <v>0.6</v>
      </c>
      <c r="U331" s="59">
        <f>(K331*4+L331*3+M331*2+N331*1)</f>
        <v>372.7</v>
      </c>
      <c r="V331" s="57">
        <f>U331-U332</f>
        <v>27</v>
      </c>
      <c r="W331" s="58">
        <f t="shared" si="54"/>
        <v>27</v>
      </c>
    </row>
    <row r="332" spans="2:23" ht="15" customHeight="1" thickBot="1" x14ac:dyDescent="0.2">
      <c r="B332" s="103"/>
      <c r="C332" s="104"/>
      <c r="D332" s="105"/>
      <c r="E332" s="105"/>
      <c r="F332" s="105"/>
      <c r="G332" s="105"/>
      <c r="H332" s="105"/>
      <c r="I332" s="105"/>
      <c r="J332" s="106"/>
      <c r="K332" s="48">
        <v>53</v>
      </c>
      <c r="L332" s="48">
        <v>40.299999999999997</v>
      </c>
      <c r="M332" s="48">
        <v>6.3</v>
      </c>
      <c r="N332" s="48">
        <v>0.2</v>
      </c>
      <c r="O332" s="48"/>
      <c r="P332" s="48"/>
      <c r="Q332" s="48"/>
      <c r="R332" s="48"/>
      <c r="S332" s="48"/>
      <c r="T332" s="48">
        <v>0.2</v>
      </c>
      <c r="U332" s="60">
        <f>(K332*4+L332*3+M332*2+N332*1)</f>
        <v>345.7</v>
      </c>
      <c r="V332" s="61"/>
      <c r="W332" s="62">
        <f t="shared" si="54"/>
        <v>0</v>
      </c>
    </row>
    <row r="333" spans="2:23" ht="15" customHeight="1" x14ac:dyDescent="0.15">
      <c r="B333" s="107" t="s">
        <v>180</v>
      </c>
      <c r="C333" s="93" t="s">
        <v>181</v>
      </c>
      <c r="D333" s="94"/>
      <c r="E333" s="94"/>
      <c r="F333" s="94"/>
      <c r="G333" s="94"/>
      <c r="H333" s="94"/>
      <c r="I333" s="94"/>
      <c r="J333" s="95"/>
      <c r="K333" s="40"/>
      <c r="L333" s="41"/>
      <c r="M333" s="41"/>
      <c r="N333" s="41"/>
      <c r="O333" s="41"/>
      <c r="P333" s="41"/>
      <c r="Q333" s="41"/>
      <c r="R333" s="41"/>
      <c r="S333" s="41"/>
      <c r="T333" s="42"/>
      <c r="U333" s="53"/>
      <c r="V333" s="63"/>
      <c r="W333" s="55">
        <f t="shared" si="54"/>
        <v>0</v>
      </c>
    </row>
    <row r="334" spans="2:23" ht="15" customHeight="1" thickBot="1" x14ac:dyDescent="0.2">
      <c r="B334" s="69"/>
      <c r="C334" s="73"/>
      <c r="D334" s="74"/>
      <c r="E334" s="74"/>
      <c r="F334" s="74"/>
      <c r="G334" s="74"/>
      <c r="H334" s="74"/>
      <c r="I334" s="74"/>
      <c r="J334" s="75"/>
      <c r="K334" s="43"/>
      <c r="L334" s="44"/>
      <c r="M334" s="44"/>
      <c r="N334" s="44"/>
      <c r="O334" s="44"/>
      <c r="P334" s="44"/>
      <c r="Q334" s="44"/>
      <c r="R334" s="44"/>
      <c r="S334" s="44"/>
      <c r="T334" s="45"/>
      <c r="U334" s="56">
        <f>(K334*4+L334*3+M334*2+N334*1)</f>
        <v>0</v>
      </c>
      <c r="V334" s="57">
        <f>U334-U336</f>
        <v>-343.79999999999995</v>
      </c>
      <c r="W334" s="58">
        <f t="shared" ref="W334:W397" si="62">V334</f>
        <v>-343.79999999999995</v>
      </c>
    </row>
    <row r="335" spans="2:23" s="30" customFormat="1" ht="15" customHeight="1" x14ac:dyDescent="0.15">
      <c r="B335" s="69"/>
      <c r="C335" s="73"/>
      <c r="D335" s="74"/>
      <c r="E335" s="74"/>
      <c r="F335" s="74"/>
      <c r="G335" s="74"/>
      <c r="H335" s="74"/>
      <c r="I335" s="74"/>
      <c r="J335" s="75"/>
      <c r="K335" s="46">
        <v>59.5</v>
      </c>
      <c r="L335" s="46">
        <v>38.700000000000003</v>
      </c>
      <c r="M335" s="46">
        <v>1.2</v>
      </c>
      <c r="N335" s="46">
        <v>0</v>
      </c>
      <c r="O335" s="46"/>
      <c r="P335" s="46"/>
      <c r="Q335" s="46"/>
      <c r="R335" s="46"/>
      <c r="S335" s="46"/>
      <c r="T335" s="46">
        <v>0.6</v>
      </c>
      <c r="U335" s="59">
        <f>(K335*4+L335*3+M335*2+N335*1)</f>
        <v>356.5</v>
      </c>
      <c r="V335" s="57">
        <f>U335-U336</f>
        <v>12.700000000000045</v>
      </c>
      <c r="W335" s="58">
        <f t="shared" si="62"/>
        <v>12.700000000000045</v>
      </c>
    </row>
    <row r="336" spans="2:23" ht="15" customHeight="1" thickBot="1" x14ac:dyDescent="0.2">
      <c r="B336" s="69"/>
      <c r="C336" s="76"/>
      <c r="D336" s="77"/>
      <c r="E336" s="77"/>
      <c r="F336" s="77"/>
      <c r="G336" s="77"/>
      <c r="H336" s="77"/>
      <c r="I336" s="77"/>
      <c r="J336" s="78"/>
      <c r="K336" s="48">
        <v>50.6</v>
      </c>
      <c r="L336" s="48">
        <v>43.3</v>
      </c>
      <c r="M336" s="48">
        <v>5.6</v>
      </c>
      <c r="N336" s="48">
        <v>0.3</v>
      </c>
      <c r="O336" s="48"/>
      <c r="P336" s="48"/>
      <c r="Q336" s="48"/>
      <c r="R336" s="48"/>
      <c r="S336" s="48"/>
      <c r="T336" s="48">
        <v>0.2</v>
      </c>
      <c r="U336" s="60">
        <f>(K336*4+L336*3+M336*2+N336*1)</f>
        <v>343.79999999999995</v>
      </c>
      <c r="V336" s="61"/>
      <c r="W336" s="62">
        <f t="shared" si="62"/>
        <v>0</v>
      </c>
    </row>
    <row r="337" spans="2:23" ht="15" customHeight="1" x14ac:dyDescent="0.15">
      <c r="B337" s="69" t="s">
        <v>182</v>
      </c>
      <c r="C337" s="70" t="s">
        <v>183</v>
      </c>
      <c r="D337" s="71"/>
      <c r="E337" s="71"/>
      <c r="F337" s="71"/>
      <c r="G337" s="71"/>
      <c r="H337" s="71"/>
      <c r="I337" s="71"/>
      <c r="J337" s="72"/>
      <c r="K337" s="40"/>
      <c r="L337" s="41"/>
      <c r="M337" s="41"/>
      <c r="N337" s="41"/>
      <c r="O337" s="41"/>
      <c r="P337" s="41"/>
      <c r="Q337" s="41"/>
      <c r="R337" s="41"/>
      <c r="S337" s="41"/>
      <c r="T337" s="42"/>
      <c r="U337" s="53"/>
      <c r="V337" s="63"/>
      <c r="W337" s="55">
        <f t="shared" si="62"/>
        <v>0</v>
      </c>
    </row>
    <row r="338" spans="2:23" ht="15" customHeight="1" thickBot="1" x14ac:dyDescent="0.2">
      <c r="B338" s="69"/>
      <c r="C338" s="73"/>
      <c r="D338" s="74"/>
      <c r="E338" s="74"/>
      <c r="F338" s="74"/>
      <c r="G338" s="74"/>
      <c r="H338" s="74"/>
      <c r="I338" s="74"/>
      <c r="J338" s="75"/>
      <c r="K338" s="43"/>
      <c r="L338" s="44"/>
      <c r="M338" s="44"/>
      <c r="N338" s="44"/>
      <c r="O338" s="44"/>
      <c r="P338" s="44"/>
      <c r="Q338" s="44"/>
      <c r="R338" s="44"/>
      <c r="S338" s="44"/>
      <c r="T338" s="45"/>
      <c r="U338" s="56">
        <f>(K338*4+L338*3+M338*2+N338*1)</f>
        <v>0</v>
      </c>
      <c r="V338" s="57">
        <f>U338-U340</f>
        <v>-314.50000000000006</v>
      </c>
      <c r="W338" s="58">
        <f t="shared" si="62"/>
        <v>-314.50000000000006</v>
      </c>
    </row>
    <row r="339" spans="2:23" s="30" customFormat="1" ht="15" customHeight="1" x14ac:dyDescent="0.15">
      <c r="B339" s="69"/>
      <c r="C339" s="73"/>
      <c r="D339" s="74"/>
      <c r="E339" s="74"/>
      <c r="F339" s="74"/>
      <c r="G339" s="74"/>
      <c r="H339" s="74"/>
      <c r="I339" s="74"/>
      <c r="J339" s="75"/>
      <c r="K339" s="46">
        <v>25.8</v>
      </c>
      <c r="L339" s="46">
        <v>56.4</v>
      </c>
      <c r="M339" s="46">
        <v>17.2</v>
      </c>
      <c r="N339" s="46">
        <v>0</v>
      </c>
      <c r="O339" s="46"/>
      <c r="P339" s="46"/>
      <c r="Q339" s="46"/>
      <c r="R339" s="46"/>
      <c r="S339" s="46"/>
      <c r="T339" s="46">
        <v>0.6</v>
      </c>
      <c r="U339" s="59">
        <f>(K339*4+L339*3+M339*2+N339*1)</f>
        <v>306.79999999999995</v>
      </c>
      <c r="V339" s="57">
        <f>U339-U340</f>
        <v>-7.7000000000001023</v>
      </c>
      <c r="W339" s="58">
        <f t="shared" si="62"/>
        <v>-7.7000000000001023</v>
      </c>
    </row>
    <row r="340" spans="2:23" ht="15" customHeight="1" thickBot="1" x14ac:dyDescent="0.2">
      <c r="B340" s="69"/>
      <c r="C340" s="76"/>
      <c r="D340" s="77"/>
      <c r="E340" s="77"/>
      <c r="F340" s="77"/>
      <c r="G340" s="77"/>
      <c r="H340" s="77"/>
      <c r="I340" s="77"/>
      <c r="J340" s="78"/>
      <c r="K340" s="48">
        <v>30.4</v>
      </c>
      <c r="L340" s="48">
        <v>55</v>
      </c>
      <c r="M340" s="48">
        <v>13.4</v>
      </c>
      <c r="N340" s="48">
        <v>1.1000000000000001</v>
      </c>
      <c r="O340" s="48"/>
      <c r="P340" s="48"/>
      <c r="Q340" s="48"/>
      <c r="R340" s="48"/>
      <c r="S340" s="48"/>
      <c r="T340" s="48">
        <v>0.1</v>
      </c>
      <c r="U340" s="60">
        <f>(K340*4+L340*3+M340*2+N340*1)</f>
        <v>314.50000000000006</v>
      </c>
      <c r="V340" s="61"/>
      <c r="W340" s="62">
        <f t="shared" si="62"/>
        <v>0</v>
      </c>
    </row>
    <row r="341" spans="2:23" ht="15" customHeight="1" x14ac:dyDescent="0.15">
      <c r="B341" s="69" t="s">
        <v>184</v>
      </c>
      <c r="C341" s="70" t="s">
        <v>185</v>
      </c>
      <c r="D341" s="71"/>
      <c r="E341" s="71"/>
      <c r="F341" s="71"/>
      <c r="G341" s="71"/>
      <c r="H341" s="71"/>
      <c r="I341" s="71"/>
      <c r="J341" s="72"/>
      <c r="K341" s="40"/>
      <c r="L341" s="41"/>
      <c r="M341" s="41"/>
      <c r="N341" s="41"/>
      <c r="O341" s="41"/>
      <c r="P341" s="41"/>
      <c r="Q341" s="41"/>
      <c r="R341" s="41"/>
      <c r="S341" s="41"/>
      <c r="T341" s="42"/>
      <c r="U341" s="53"/>
      <c r="V341" s="63"/>
      <c r="W341" s="55">
        <f t="shared" si="62"/>
        <v>0</v>
      </c>
    </row>
    <row r="342" spans="2:23" ht="15" customHeight="1" thickBot="1" x14ac:dyDescent="0.2">
      <c r="B342" s="69"/>
      <c r="C342" s="73"/>
      <c r="D342" s="74"/>
      <c r="E342" s="74"/>
      <c r="F342" s="74"/>
      <c r="G342" s="74"/>
      <c r="H342" s="74"/>
      <c r="I342" s="74"/>
      <c r="J342" s="75"/>
      <c r="K342" s="43"/>
      <c r="L342" s="44"/>
      <c r="M342" s="44"/>
      <c r="N342" s="44"/>
      <c r="O342" s="44"/>
      <c r="P342" s="44"/>
      <c r="Q342" s="44"/>
      <c r="R342" s="44"/>
      <c r="S342" s="44"/>
      <c r="T342" s="45"/>
      <c r="U342" s="56">
        <f>(K342*4+L342*3+M342*2+N342*1)</f>
        <v>0</v>
      </c>
      <c r="V342" s="57">
        <f>U342-U344</f>
        <v>-303.49999999999994</v>
      </c>
      <c r="W342" s="58">
        <f t="shared" si="62"/>
        <v>-303.49999999999994</v>
      </c>
    </row>
    <row r="343" spans="2:23" s="30" customFormat="1" ht="15" customHeight="1" x14ac:dyDescent="0.15">
      <c r="B343" s="69"/>
      <c r="C343" s="73"/>
      <c r="D343" s="74"/>
      <c r="E343" s="74"/>
      <c r="F343" s="74"/>
      <c r="G343" s="74"/>
      <c r="H343" s="74"/>
      <c r="I343" s="74"/>
      <c r="J343" s="75"/>
      <c r="K343" s="46">
        <v>22.1</v>
      </c>
      <c r="L343" s="46">
        <v>46.6</v>
      </c>
      <c r="M343" s="46">
        <v>28.8</v>
      </c>
      <c r="N343" s="46">
        <v>1.8</v>
      </c>
      <c r="O343" s="46"/>
      <c r="P343" s="46"/>
      <c r="Q343" s="46"/>
      <c r="R343" s="46"/>
      <c r="S343" s="46"/>
      <c r="T343" s="46">
        <v>0.6</v>
      </c>
      <c r="U343" s="59">
        <f>(K343*4+L343*3+M343*2+N343*1)</f>
        <v>287.60000000000002</v>
      </c>
      <c r="V343" s="57">
        <f>U343-U344</f>
        <v>-15.89999999999992</v>
      </c>
      <c r="W343" s="58">
        <f t="shared" si="62"/>
        <v>-15.89999999999992</v>
      </c>
    </row>
    <row r="344" spans="2:23" ht="15" customHeight="1" thickBot="1" x14ac:dyDescent="0.2">
      <c r="B344" s="69"/>
      <c r="C344" s="76"/>
      <c r="D344" s="77"/>
      <c r="E344" s="77"/>
      <c r="F344" s="77"/>
      <c r="G344" s="77"/>
      <c r="H344" s="77"/>
      <c r="I344" s="77"/>
      <c r="J344" s="78"/>
      <c r="K344" s="48">
        <v>28.1</v>
      </c>
      <c r="L344" s="48">
        <v>48.8</v>
      </c>
      <c r="M344" s="48">
        <v>21.7</v>
      </c>
      <c r="N344" s="48">
        <v>1.3</v>
      </c>
      <c r="O344" s="48"/>
      <c r="P344" s="48"/>
      <c r="Q344" s="48"/>
      <c r="R344" s="48"/>
      <c r="S344" s="48"/>
      <c r="T344" s="48">
        <v>0.1</v>
      </c>
      <c r="U344" s="60">
        <f>(K344*4+L344*3+M344*2+N344*1)</f>
        <v>303.49999999999994</v>
      </c>
      <c r="V344" s="61"/>
      <c r="W344" s="62">
        <f t="shared" si="62"/>
        <v>0</v>
      </c>
    </row>
    <row r="345" spans="2:23" ht="15" customHeight="1" x14ac:dyDescent="0.15">
      <c r="B345" s="69" t="s">
        <v>186</v>
      </c>
      <c r="C345" s="70" t="s">
        <v>187</v>
      </c>
      <c r="D345" s="71"/>
      <c r="E345" s="71"/>
      <c r="F345" s="71"/>
      <c r="G345" s="71"/>
      <c r="H345" s="71"/>
      <c r="I345" s="71"/>
      <c r="J345" s="72"/>
      <c r="K345" s="40"/>
      <c r="L345" s="41"/>
      <c r="M345" s="41"/>
      <c r="N345" s="41"/>
      <c r="O345" s="41"/>
      <c r="P345" s="41"/>
      <c r="Q345" s="41"/>
      <c r="R345" s="41"/>
      <c r="S345" s="41"/>
      <c r="T345" s="42"/>
      <c r="U345" s="53"/>
      <c r="V345" s="63"/>
      <c r="W345" s="55">
        <f t="shared" si="62"/>
        <v>0</v>
      </c>
    </row>
    <row r="346" spans="2:23" ht="15" customHeight="1" thickBot="1" x14ac:dyDescent="0.2">
      <c r="B346" s="69"/>
      <c r="C346" s="73"/>
      <c r="D346" s="74"/>
      <c r="E346" s="74"/>
      <c r="F346" s="74"/>
      <c r="G346" s="74"/>
      <c r="H346" s="74"/>
      <c r="I346" s="74"/>
      <c r="J346" s="75"/>
      <c r="K346" s="43"/>
      <c r="L346" s="44"/>
      <c r="M346" s="44"/>
      <c r="N346" s="44"/>
      <c r="O346" s="44"/>
      <c r="P346" s="44"/>
      <c r="Q346" s="44"/>
      <c r="R346" s="44"/>
      <c r="S346" s="44"/>
      <c r="T346" s="45"/>
      <c r="U346" s="56">
        <f>(K346*4+L346*3+M346*2+N346*1)</f>
        <v>0</v>
      </c>
      <c r="V346" s="57">
        <f>U346-U348</f>
        <v>-275.5</v>
      </c>
      <c r="W346" s="58">
        <f t="shared" si="62"/>
        <v>-275.5</v>
      </c>
    </row>
    <row r="347" spans="2:23" s="30" customFormat="1" ht="15" customHeight="1" x14ac:dyDescent="0.15">
      <c r="B347" s="69"/>
      <c r="C347" s="73"/>
      <c r="D347" s="74"/>
      <c r="E347" s="74"/>
      <c r="F347" s="74"/>
      <c r="G347" s="74"/>
      <c r="H347" s="74"/>
      <c r="I347" s="74"/>
      <c r="J347" s="75"/>
      <c r="K347" s="46">
        <v>12.3</v>
      </c>
      <c r="L347" s="46">
        <v>53.4</v>
      </c>
      <c r="M347" s="46">
        <v>31.9</v>
      </c>
      <c r="N347" s="46">
        <v>1.8</v>
      </c>
      <c r="O347" s="46"/>
      <c r="P347" s="46"/>
      <c r="Q347" s="46"/>
      <c r="R347" s="46"/>
      <c r="S347" s="46"/>
      <c r="T347" s="46">
        <v>0.6</v>
      </c>
      <c r="U347" s="59">
        <f>(K347*4+L347*3+M347*2+N347*1)</f>
        <v>275</v>
      </c>
      <c r="V347" s="57">
        <f>U347-U348</f>
        <v>-0.5</v>
      </c>
      <c r="W347" s="58">
        <f t="shared" si="62"/>
        <v>-0.5</v>
      </c>
    </row>
    <row r="348" spans="2:23" ht="15" customHeight="1" thickBot="1" x14ac:dyDescent="0.2">
      <c r="B348" s="69"/>
      <c r="C348" s="76"/>
      <c r="D348" s="77"/>
      <c r="E348" s="77"/>
      <c r="F348" s="77"/>
      <c r="G348" s="77"/>
      <c r="H348" s="77"/>
      <c r="I348" s="77"/>
      <c r="J348" s="78"/>
      <c r="K348" s="48">
        <v>12.8</v>
      </c>
      <c r="L348" s="48">
        <v>51.4</v>
      </c>
      <c r="M348" s="48">
        <v>34.4</v>
      </c>
      <c r="N348" s="48">
        <v>1.3</v>
      </c>
      <c r="O348" s="48"/>
      <c r="P348" s="48"/>
      <c r="Q348" s="48"/>
      <c r="R348" s="48"/>
      <c r="S348" s="48"/>
      <c r="T348" s="48">
        <v>0.1</v>
      </c>
      <c r="U348" s="60">
        <f>(K348*4+L348*3+M348*2+N348*1)</f>
        <v>275.5</v>
      </c>
      <c r="V348" s="61"/>
      <c r="W348" s="62">
        <f t="shared" si="62"/>
        <v>0</v>
      </c>
    </row>
    <row r="349" spans="2:23" ht="15" customHeight="1" x14ac:dyDescent="0.15">
      <c r="B349" s="69" t="s">
        <v>188</v>
      </c>
      <c r="C349" s="70" t="s">
        <v>189</v>
      </c>
      <c r="D349" s="71"/>
      <c r="E349" s="71"/>
      <c r="F349" s="71"/>
      <c r="G349" s="71"/>
      <c r="H349" s="71"/>
      <c r="I349" s="71"/>
      <c r="J349" s="72"/>
      <c r="K349" s="40"/>
      <c r="L349" s="41"/>
      <c r="M349" s="41"/>
      <c r="N349" s="41"/>
      <c r="O349" s="41"/>
      <c r="P349" s="41"/>
      <c r="Q349" s="41"/>
      <c r="R349" s="41"/>
      <c r="S349" s="41"/>
      <c r="T349" s="42"/>
      <c r="U349" s="53"/>
      <c r="V349" s="63"/>
      <c r="W349" s="55">
        <f t="shared" si="62"/>
        <v>0</v>
      </c>
    </row>
    <row r="350" spans="2:23" ht="15" customHeight="1" thickBot="1" x14ac:dyDescent="0.2">
      <c r="B350" s="69"/>
      <c r="C350" s="73"/>
      <c r="D350" s="74"/>
      <c r="E350" s="74"/>
      <c r="F350" s="74"/>
      <c r="G350" s="74"/>
      <c r="H350" s="74"/>
      <c r="I350" s="74"/>
      <c r="J350" s="75"/>
      <c r="K350" s="43"/>
      <c r="L350" s="44"/>
      <c r="M350" s="44"/>
      <c r="N350" s="44"/>
      <c r="O350" s="44"/>
      <c r="P350" s="44"/>
      <c r="Q350" s="44"/>
      <c r="R350" s="44"/>
      <c r="S350" s="44"/>
      <c r="T350" s="45"/>
      <c r="U350" s="56">
        <f>(K350*4+L350*3+M350*2+N350*1)</f>
        <v>0</v>
      </c>
      <c r="V350" s="57">
        <f>U350-U352</f>
        <v>-309.79999999999995</v>
      </c>
      <c r="W350" s="58">
        <f t="shared" si="62"/>
        <v>-309.79999999999995</v>
      </c>
    </row>
    <row r="351" spans="2:23" s="30" customFormat="1" ht="15" customHeight="1" x14ac:dyDescent="0.15">
      <c r="B351" s="69"/>
      <c r="C351" s="73"/>
      <c r="D351" s="74"/>
      <c r="E351" s="74"/>
      <c r="F351" s="74"/>
      <c r="G351" s="74"/>
      <c r="H351" s="74"/>
      <c r="I351" s="74"/>
      <c r="J351" s="75"/>
      <c r="K351" s="46">
        <v>19</v>
      </c>
      <c r="L351" s="46">
        <v>63.8</v>
      </c>
      <c r="M351" s="46">
        <v>16</v>
      </c>
      <c r="N351" s="46">
        <v>0.6</v>
      </c>
      <c r="O351" s="46"/>
      <c r="P351" s="46"/>
      <c r="Q351" s="46"/>
      <c r="R351" s="46"/>
      <c r="S351" s="46"/>
      <c r="T351" s="46">
        <v>0.6</v>
      </c>
      <c r="U351" s="59">
        <f>(K351*4+L351*3+M351*2+N351*1)</f>
        <v>300</v>
      </c>
      <c r="V351" s="57">
        <f>U351-U352</f>
        <v>-9.7999999999999545</v>
      </c>
      <c r="W351" s="58">
        <f t="shared" si="62"/>
        <v>-9.7999999999999545</v>
      </c>
    </row>
    <row r="352" spans="2:23" ht="15" customHeight="1" thickBot="1" x14ac:dyDescent="0.2">
      <c r="B352" s="69"/>
      <c r="C352" s="76"/>
      <c r="D352" s="77"/>
      <c r="E352" s="77"/>
      <c r="F352" s="77"/>
      <c r="G352" s="77"/>
      <c r="H352" s="77"/>
      <c r="I352" s="77"/>
      <c r="J352" s="78"/>
      <c r="K352" s="50">
        <v>25.8</v>
      </c>
      <c r="L352" s="50">
        <v>59</v>
      </c>
      <c r="M352" s="50">
        <v>14.6</v>
      </c>
      <c r="N352" s="50">
        <v>0.4</v>
      </c>
      <c r="O352" s="50"/>
      <c r="P352" s="50"/>
      <c r="Q352" s="50"/>
      <c r="R352" s="50"/>
      <c r="S352" s="50"/>
      <c r="T352" s="50">
        <v>0.1</v>
      </c>
      <c r="U352" s="60">
        <f>(K352*4+L352*3+M352*2+N352*1)</f>
        <v>309.79999999999995</v>
      </c>
      <c r="V352" s="61"/>
      <c r="W352" s="62">
        <f t="shared" si="62"/>
        <v>0</v>
      </c>
    </row>
    <row r="353" spans="2:23" ht="15" customHeight="1" x14ac:dyDescent="0.15">
      <c r="B353" s="69" t="s">
        <v>190</v>
      </c>
      <c r="C353" s="73" t="s">
        <v>191</v>
      </c>
      <c r="D353" s="74"/>
      <c r="E353" s="74"/>
      <c r="F353" s="74"/>
      <c r="G353" s="74"/>
      <c r="H353" s="74"/>
      <c r="I353" s="74"/>
      <c r="J353" s="75"/>
      <c r="K353" s="40"/>
      <c r="L353" s="41"/>
      <c r="M353" s="41"/>
      <c r="N353" s="41"/>
      <c r="O353" s="41"/>
      <c r="P353" s="41"/>
      <c r="Q353" s="41"/>
      <c r="R353" s="41"/>
      <c r="S353" s="41"/>
      <c r="T353" s="42"/>
      <c r="U353" s="53"/>
      <c r="V353" s="63"/>
      <c r="W353" s="55">
        <f t="shared" si="62"/>
        <v>0</v>
      </c>
    </row>
    <row r="354" spans="2:23" ht="15" customHeight="1" thickBot="1" x14ac:dyDescent="0.2">
      <c r="B354" s="69"/>
      <c r="C354" s="73"/>
      <c r="D354" s="74"/>
      <c r="E354" s="74"/>
      <c r="F354" s="74"/>
      <c r="G354" s="74"/>
      <c r="H354" s="74"/>
      <c r="I354" s="74"/>
      <c r="J354" s="75"/>
      <c r="K354" s="43"/>
      <c r="L354" s="44"/>
      <c r="M354" s="44"/>
      <c r="N354" s="44"/>
      <c r="O354" s="44"/>
      <c r="P354" s="44"/>
      <c r="Q354" s="44"/>
      <c r="R354" s="44"/>
      <c r="S354" s="44"/>
      <c r="T354" s="45"/>
      <c r="U354" s="56">
        <f>(K354*4+L354*3+M354*2+N354*1)</f>
        <v>0</v>
      </c>
      <c r="V354" s="57">
        <f>U354-U356</f>
        <v>-321.8</v>
      </c>
      <c r="W354" s="58">
        <f t="shared" si="62"/>
        <v>-321.8</v>
      </c>
    </row>
    <row r="355" spans="2:23" s="30" customFormat="1" ht="15" customHeight="1" x14ac:dyDescent="0.15">
      <c r="B355" s="69"/>
      <c r="C355" s="73"/>
      <c r="D355" s="74"/>
      <c r="E355" s="74"/>
      <c r="F355" s="74"/>
      <c r="G355" s="74"/>
      <c r="H355" s="74"/>
      <c r="I355" s="74"/>
      <c r="J355" s="75"/>
      <c r="K355" s="46">
        <v>43.6</v>
      </c>
      <c r="L355" s="46">
        <v>44.8</v>
      </c>
      <c r="M355" s="46">
        <v>9.8000000000000007</v>
      </c>
      <c r="N355" s="46">
        <v>1.2</v>
      </c>
      <c r="O355" s="46"/>
      <c r="P355" s="46"/>
      <c r="Q355" s="46"/>
      <c r="R355" s="46"/>
      <c r="S355" s="46"/>
      <c r="T355" s="46">
        <v>0.6</v>
      </c>
      <c r="U355" s="59">
        <f>(K355*4+L355*3+M355*2+N355*1)</f>
        <v>329.59999999999997</v>
      </c>
      <c r="V355" s="57">
        <f>U355-U356</f>
        <v>7.7999999999999545</v>
      </c>
      <c r="W355" s="58">
        <f t="shared" si="62"/>
        <v>7.7999999999999545</v>
      </c>
    </row>
    <row r="356" spans="2:23" ht="15" customHeight="1" thickBot="1" x14ac:dyDescent="0.2">
      <c r="B356" s="69"/>
      <c r="C356" s="76"/>
      <c r="D356" s="77"/>
      <c r="E356" s="77"/>
      <c r="F356" s="77"/>
      <c r="G356" s="77"/>
      <c r="H356" s="77"/>
      <c r="I356" s="77"/>
      <c r="J356" s="78"/>
      <c r="K356" s="48">
        <v>39.200000000000003</v>
      </c>
      <c r="L356" s="48">
        <v>45.6</v>
      </c>
      <c r="M356" s="48">
        <v>13.2</v>
      </c>
      <c r="N356" s="48">
        <v>1.8</v>
      </c>
      <c r="O356" s="48"/>
      <c r="P356" s="48"/>
      <c r="Q356" s="48"/>
      <c r="R356" s="48"/>
      <c r="S356" s="48"/>
      <c r="T356" s="48">
        <v>0.1</v>
      </c>
      <c r="U356" s="60">
        <f>(K356*4+L356*3+M356*2+N356*1)</f>
        <v>321.8</v>
      </c>
      <c r="V356" s="61"/>
      <c r="W356" s="62">
        <f t="shared" si="62"/>
        <v>0</v>
      </c>
    </row>
    <row r="357" spans="2:23" ht="15" customHeight="1" x14ac:dyDescent="0.15">
      <c r="B357" s="69" t="s">
        <v>192</v>
      </c>
      <c r="C357" s="70" t="s">
        <v>193</v>
      </c>
      <c r="D357" s="71"/>
      <c r="E357" s="71"/>
      <c r="F357" s="71"/>
      <c r="G357" s="71"/>
      <c r="H357" s="71"/>
      <c r="I357" s="71"/>
      <c r="J357" s="72"/>
      <c r="K357" s="40"/>
      <c r="L357" s="41"/>
      <c r="M357" s="41"/>
      <c r="N357" s="41"/>
      <c r="O357" s="41"/>
      <c r="P357" s="41"/>
      <c r="Q357" s="41"/>
      <c r="R357" s="41"/>
      <c r="S357" s="41"/>
      <c r="T357" s="42"/>
      <c r="U357" s="53"/>
      <c r="V357" s="63"/>
      <c r="W357" s="55">
        <f t="shared" si="62"/>
        <v>0</v>
      </c>
    </row>
    <row r="358" spans="2:23" ht="15" customHeight="1" thickBot="1" x14ac:dyDescent="0.2">
      <c r="B358" s="69"/>
      <c r="C358" s="73"/>
      <c r="D358" s="74"/>
      <c r="E358" s="74"/>
      <c r="F358" s="74"/>
      <c r="G358" s="74"/>
      <c r="H358" s="74"/>
      <c r="I358" s="74"/>
      <c r="J358" s="75"/>
      <c r="K358" s="43"/>
      <c r="L358" s="44"/>
      <c r="M358" s="44"/>
      <c r="N358" s="44"/>
      <c r="O358" s="44"/>
      <c r="P358" s="44"/>
      <c r="Q358" s="44"/>
      <c r="R358" s="44"/>
      <c r="S358" s="44"/>
      <c r="T358" s="45"/>
      <c r="U358" s="56">
        <f>(K358*4+L358*3+M358*2+N358*1)</f>
        <v>0</v>
      </c>
      <c r="V358" s="57">
        <f>U358-U360</f>
        <v>-325.60000000000002</v>
      </c>
      <c r="W358" s="58">
        <f t="shared" si="62"/>
        <v>-325.60000000000002</v>
      </c>
    </row>
    <row r="359" spans="2:23" s="30" customFormat="1" ht="15" customHeight="1" x14ac:dyDescent="0.15">
      <c r="B359" s="69"/>
      <c r="C359" s="73"/>
      <c r="D359" s="74"/>
      <c r="E359" s="74"/>
      <c r="F359" s="74"/>
      <c r="G359" s="74"/>
      <c r="H359" s="74"/>
      <c r="I359" s="74"/>
      <c r="J359" s="75"/>
      <c r="K359" s="46">
        <v>35.6</v>
      </c>
      <c r="L359" s="46">
        <v>47.9</v>
      </c>
      <c r="M359" s="46">
        <v>14.7</v>
      </c>
      <c r="N359" s="46">
        <v>1.2</v>
      </c>
      <c r="O359" s="46"/>
      <c r="P359" s="46"/>
      <c r="Q359" s="46"/>
      <c r="R359" s="46"/>
      <c r="S359" s="46"/>
      <c r="T359" s="46">
        <v>0.6</v>
      </c>
      <c r="U359" s="59">
        <f>(K359*4+L359*3+M359*2+N359*1)</f>
        <v>316.7</v>
      </c>
      <c r="V359" s="57">
        <f>U359-U360</f>
        <v>-8.9000000000000341</v>
      </c>
      <c r="W359" s="58">
        <f t="shared" si="62"/>
        <v>-8.9000000000000341</v>
      </c>
    </row>
    <row r="360" spans="2:23" ht="15" customHeight="1" thickBot="1" x14ac:dyDescent="0.2">
      <c r="B360" s="69"/>
      <c r="C360" s="76"/>
      <c r="D360" s="77"/>
      <c r="E360" s="77"/>
      <c r="F360" s="77"/>
      <c r="G360" s="77"/>
      <c r="H360" s="77"/>
      <c r="I360" s="77"/>
      <c r="J360" s="78"/>
      <c r="K360" s="48">
        <v>39.5</v>
      </c>
      <c r="L360" s="48">
        <v>47.2</v>
      </c>
      <c r="M360" s="48">
        <v>12.7</v>
      </c>
      <c r="N360" s="48">
        <v>0.6</v>
      </c>
      <c r="O360" s="48"/>
      <c r="P360" s="48"/>
      <c r="Q360" s="48"/>
      <c r="R360" s="48"/>
      <c r="S360" s="48"/>
      <c r="T360" s="48">
        <v>0.1</v>
      </c>
      <c r="U360" s="60">
        <f>(K360*4+L360*3+M360*2+N360*1)</f>
        <v>325.60000000000002</v>
      </c>
      <c r="V360" s="61"/>
      <c r="W360" s="62">
        <f t="shared" si="62"/>
        <v>0</v>
      </c>
    </row>
    <row r="361" spans="2:23" ht="15" customHeight="1" x14ac:dyDescent="0.15">
      <c r="B361" s="69" t="s">
        <v>194</v>
      </c>
      <c r="C361" s="70" t="s">
        <v>195</v>
      </c>
      <c r="D361" s="71"/>
      <c r="E361" s="71"/>
      <c r="F361" s="71"/>
      <c r="G361" s="71"/>
      <c r="H361" s="71"/>
      <c r="I361" s="71"/>
      <c r="J361" s="72"/>
      <c r="K361" s="40"/>
      <c r="L361" s="41"/>
      <c r="M361" s="41"/>
      <c r="N361" s="41"/>
      <c r="O361" s="41"/>
      <c r="P361" s="41"/>
      <c r="Q361" s="41"/>
      <c r="R361" s="41"/>
      <c r="S361" s="41"/>
      <c r="T361" s="42"/>
      <c r="U361" s="53"/>
      <c r="V361" s="63"/>
      <c r="W361" s="55">
        <f t="shared" si="62"/>
        <v>0</v>
      </c>
    </row>
    <row r="362" spans="2:23" ht="15" customHeight="1" thickBot="1" x14ac:dyDescent="0.2">
      <c r="B362" s="69"/>
      <c r="C362" s="73"/>
      <c r="D362" s="74"/>
      <c r="E362" s="74"/>
      <c r="F362" s="74"/>
      <c r="G362" s="74"/>
      <c r="H362" s="74"/>
      <c r="I362" s="74"/>
      <c r="J362" s="75"/>
      <c r="K362" s="43"/>
      <c r="L362" s="44"/>
      <c r="M362" s="44"/>
      <c r="N362" s="44"/>
      <c r="O362" s="44"/>
      <c r="P362" s="44"/>
      <c r="Q362" s="44"/>
      <c r="R362" s="44"/>
      <c r="S362" s="44"/>
      <c r="T362" s="45"/>
      <c r="U362" s="56">
        <f>(K362*4+L362*3+M362*2+N362*1)</f>
        <v>0</v>
      </c>
      <c r="V362" s="57">
        <f>U362-U364</f>
        <v>-332.20000000000005</v>
      </c>
      <c r="W362" s="58">
        <f t="shared" si="62"/>
        <v>-332.20000000000005</v>
      </c>
    </row>
    <row r="363" spans="2:23" s="30" customFormat="1" ht="15" customHeight="1" x14ac:dyDescent="0.15">
      <c r="B363" s="69"/>
      <c r="C363" s="73"/>
      <c r="D363" s="74"/>
      <c r="E363" s="74"/>
      <c r="F363" s="74"/>
      <c r="G363" s="74"/>
      <c r="H363" s="74"/>
      <c r="I363" s="74"/>
      <c r="J363" s="75"/>
      <c r="K363" s="46">
        <v>31.3</v>
      </c>
      <c r="L363" s="46">
        <v>57.7</v>
      </c>
      <c r="M363" s="46">
        <v>10.4</v>
      </c>
      <c r="N363" s="46">
        <v>0</v>
      </c>
      <c r="O363" s="46"/>
      <c r="P363" s="46"/>
      <c r="Q363" s="46"/>
      <c r="R363" s="46"/>
      <c r="S363" s="46"/>
      <c r="T363" s="46">
        <v>0.6</v>
      </c>
      <c r="U363" s="59">
        <f>(K363*4+L363*3+M363*2+N363*1)</f>
        <v>319.10000000000002</v>
      </c>
      <c r="V363" s="57">
        <f>U363-U364</f>
        <v>-13.100000000000023</v>
      </c>
      <c r="W363" s="58">
        <f t="shared" si="62"/>
        <v>-13.100000000000023</v>
      </c>
    </row>
    <row r="364" spans="2:23" ht="15" customHeight="1" thickBot="1" x14ac:dyDescent="0.2">
      <c r="B364" s="69"/>
      <c r="C364" s="76"/>
      <c r="D364" s="77"/>
      <c r="E364" s="77"/>
      <c r="F364" s="77"/>
      <c r="G364" s="77"/>
      <c r="H364" s="77"/>
      <c r="I364" s="77"/>
      <c r="J364" s="78"/>
      <c r="K364" s="48">
        <v>39.6</v>
      </c>
      <c r="L364" s="48">
        <v>53.1</v>
      </c>
      <c r="M364" s="48">
        <v>7.2</v>
      </c>
      <c r="N364" s="48">
        <v>0.1</v>
      </c>
      <c r="O364" s="48"/>
      <c r="P364" s="48"/>
      <c r="Q364" s="48"/>
      <c r="R364" s="48"/>
      <c r="S364" s="48"/>
      <c r="T364" s="48">
        <v>0.1</v>
      </c>
      <c r="U364" s="60">
        <f>(K364*4+L364*3+M364*2+N364*1)</f>
        <v>332.20000000000005</v>
      </c>
      <c r="V364" s="61"/>
      <c r="W364" s="62">
        <f t="shared" si="62"/>
        <v>0</v>
      </c>
    </row>
    <row r="365" spans="2:23" ht="15" customHeight="1" x14ac:dyDescent="0.15">
      <c r="B365" s="69" t="s">
        <v>196</v>
      </c>
      <c r="C365" s="70" t="s">
        <v>197</v>
      </c>
      <c r="D365" s="71"/>
      <c r="E365" s="71"/>
      <c r="F365" s="71"/>
      <c r="G365" s="71"/>
      <c r="H365" s="71"/>
      <c r="I365" s="71"/>
      <c r="J365" s="72"/>
      <c r="K365" s="40"/>
      <c r="L365" s="41"/>
      <c r="M365" s="41"/>
      <c r="N365" s="41"/>
      <c r="O365" s="41"/>
      <c r="P365" s="41"/>
      <c r="Q365" s="41"/>
      <c r="R365" s="41"/>
      <c r="S365" s="41"/>
      <c r="T365" s="42"/>
      <c r="U365" s="53"/>
      <c r="V365" s="63"/>
      <c r="W365" s="55">
        <f t="shared" si="62"/>
        <v>0</v>
      </c>
    </row>
    <row r="366" spans="2:23" ht="15" customHeight="1" thickBot="1" x14ac:dyDescent="0.2">
      <c r="B366" s="69"/>
      <c r="C366" s="73"/>
      <c r="D366" s="74"/>
      <c r="E366" s="74"/>
      <c r="F366" s="74"/>
      <c r="G366" s="74"/>
      <c r="H366" s="74"/>
      <c r="I366" s="74"/>
      <c r="J366" s="75"/>
      <c r="K366" s="43"/>
      <c r="L366" s="44"/>
      <c r="M366" s="44"/>
      <c r="N366" s="44"/>
      <c r="O366" s="44"/>
      <c r="P366" s="44"/>
      <c r="Q366" s="44"/>
      <c r="R366" s="44"/>
      <c r="S366" s="44"/>
      <c r="T366" s="45"/>
      <c r="U366" s="56">
        <f>(K366*4+L366*3+M366*2+N366*1)</f>
        <v>0</v>
      </c>
      <c r="V366" s="57">
        <f>U366-U368</f>
        <v>-81.5</v>
      </c>
      <c r="W366" s="58">
        <f t="shared" si="62"/>
        <v>-81.5</v>
      </c>
    </row>
    <row r="367" spans="2:23" s="30" customFormat="1" ht="15" customHeight="1" x14ac:dyDescent="0.15">
      <c r="B367" s="69"/>
      <c r="C367" s="73"/>
      <c r="D367" s="74"/>
      <c r="E367" s="74"/>
      <c r="F367" s="74"/>
      <c r="G367" s="74"/>
      <c r="H367" s="74"/>
      <c r="I367" s="74"/>
      <c r="J367" s="75"/>
      <c r="K367" s="46">
        <v>6.7</v>
      </c>
      <c r="L367" s="46">
        <v>4.3</v>
      </c>
      <c r="M367" s="46">
        <v>8</v>
      </c>
      <c r="N367" s="46">
        <v>14.1</v>
      </c>
      <c r="O367" s="46">
        <v>14.1</v>
      </c>
      <c r="P367" s="46">
        <v>22.7</v>
      </c>
      <c r="Q367" s="46">
        <v>22.7</v>
      </c>
      <c r="R367" s="46">
        <v>6.7</v>
      </c>
      <c r="S367" s="46">
        <v>0</v>
      </c>
      <c r="T367" s="46">
        <v>0.6</v>
      </c>
      <c r="U367" s="59">
        <f>(K367*4+L367*3+M367*2+N367*1)</f>
        <v>69.8</v>
      </c>
      <c r="V367" s="57">
        <f>U367-U368</f>
        <v>-11.700000000000003</v>
      </c>
      <c r="W367" s="58">
        <f t="shared" si="62"/>
        <v>-11.700000000000003</v>
      </c>
    </row>
    <row r="368" spans="2:23" ht="15" customHeight="1" thickBot="1" x14ac:dyDescent="0.2">
      <c r="B368" s="69"/>
      <c r="C368" s="76"/>
      <c r="D368" s="77"/>
      <c r="E368" s="77"/>
      <c r="F368" s="77"/>
      <c r="G368" s="77"/>
      <c r="H368" s="77"/>
      <c r="I368" s="77"/>
      <c r="J368" s="78"/>
      <c r="K368" s="48">
        <v>12.2</v>
      </c>
      <c r="L368" s="48">
        <v>3.2</v>
      </c>
      <c r="M368" s="48">
        <v>6.1</v>
      </c>
      <c r="N368" s="48">
        <v>10.9</v>
      </c>
      <c r="O368" s="48">
        <v>12.7</v>
      </c>
      <c r="P368" s="48">
        <v>18.7</v>
      </c>
      <c r="Q368" s="48">
        <v>25.6</v>
      </c>
      <c r="R368" s="48">
        <v>10</v>
      </c>
      <c r="S368" s="48">
        <v>0.4</v>
      </c>
      <c r="T368" s="48">
        <v>0.2</v>
      </c>
      <c r="U368" s="60">
        <f>(K368*4+L368*3+M368*2+N368*1)</f>
        <v>81.5</v>
      </c>
      <c r="V368" s="61"/>
      <c r="W368" s="62">
        <f t="shared" si="62"/>
        <v>0</v>
      </c>
    </row>
    <row r="369" spans="2:23" ht="15" customHeight="1" x14ac:dyDescent="0.15">
      <c r="B369" s="69" t="s">
        <v>198</v>
      </c>
      <c r="C369" s="70" t="s">
        <v>199</v>
      </c>
      <c r="D369" s="71"/>
      <c r="E369" s="71"/>
      <c r="F369" s="71"/>
      <c r="G369" s="71"/>
      <c r="H369" s="71"/>
      <c r="I369" s="71"/>
      <c r="J369" s="72"/>
      <c r="K369" s="40"/>
      <c r="L369" s="41"/>
      <c r="M369" s="41"/>
      <c r="N369" s="41"/>
      <c r="O369" s="41"/>
      <c r="P369" s="41"/>
      <c r="Q369" s="41"/>
      <c r="R369" s="41"/>
      <c r="S369" s="41"/>
      <c r="T369" s="42"/>
      <c r="U369" s="53"/>
      <c r="V369" s="63"/>
      <c r="W369" s="55">
        <f t="shared" si="62"/>
        <v>0</v>
      </c>
    </row>
    <row r="370" spans="2:23" ht="15" customHeight="1" thickBot="1" x14ac:dyDescent="0.2">
      <c r="B370" s="69"/>
      <c r="C370" s="73"/>
      <c r="D370" s="74"/>
      <c r="E370" s="74"/>
      <c r="F370" s="74"/>
      <c r="G370" s="74"/>
      <c r="H370" s="74"/>
      <c r="I370" s="74"/>
      <c r="J370" s="75"/>
      <c r="K370" s="43"/>
      <c r="L370" s="44"/>
      <c r="M370" s="44"/>
      <c r="N370" s="44"/>
      <c r="O370" s="44"/>
      <c r="P370" s="44"/>
      <c r="Q370" s="44"/>
      <c r="R370" s="44"/>
      <c r="S370" s="44"/>
      <c r="T370" s="45"/>
      <c r="U370" s="56">
        <f>(K370*4+L370*3+M370*2+N370*1)</f>
        <v>0</v>
      </c>
      <c r="V370" s="57">
        <f>U370-U372</f>
        <v>-314.39999999999998</v>
      </c>
      <c r="W370" s="58">
        <f t="shared" si="62"/>
        <v>-314.39999999999998</v>
      </c>
    </row>
    <row r="371" spans="2:23" s="30" customFormat="1" ht="15" customHeight="1" x14ac:dyDescent="0.15">
      <c r="B371" s="69"/>
      <c r="C371" s="73"/>
      <c r="D371" s="74"/>
      <c r="E371" s="74"/>
      <c r="F371" s="74"/>
      <c r="G371" s="74"/>
      <c r="H371" s="74"/>
      <c r="I371" s="74"/>
      <c r="J371" s="75"/>
      <c r="K371" s="46">
        <v>22.7</v>
      </c>
      <c r="L371" s="46">
        <v>65</v>
      </c>
      <c r="M371" s="46">
        <v>11.7</v>
      </c>
      <c r="N371" s="46">
        <v>0</v>
      </c>
      <c r="O371" s="46"/>
      <c r="P371" s="46"/>
      <c r="Q371" s="46"/>
      <c r="R371" s="46"/>
      <c r="S371" s="46"/>
      <c r="T371" s="46">
        <v>0.6</v>
      </c>
      <c r="U371" s="59">
        <f>(K371*4+L371*3+M371*2+N371*1)</f>
        <v>309.2</v>
      </c>
      <c r="V371" s="57">
        <f>U371-U372</f>
        <v>-5.1999999999999886</v>
      </c>
      <c r="W371" s="58">
        <f t="shared" si="62"/>
        <v>-5.1999999999999886</v>
      </c>
    </row>
    <row r="372" spans="2:23" ht="15" customHeight="1" thickBot="1" x14ac:dyDescent="0.2">
      <c r="B372" s="69"/>
      <c r="C372" s="76"/>
      <c r="D372" s="77"/>
      <c r="E372" s="77"/>
      <c r="F372" s="77"/>
      <c r="G372" s="77"/>
      <c r="H372" s="77"/>
      <c r="I372" s="77"/>
      <c r="J372" s="78"/>
      <c r="K372" s="48">
        <v>23.8</v>
      </c>
      <c r="L372" s="48">
        <v>67</v>
      </c>
      <c r="M372" s="48">
        <v>9.1</v>
      </c>
      <c r="N372" s="48">
        <v>0</v>
      </c>
      <c r="O372" s="48"/>
      <c r="P372" s="48"/>
      <c r="Q372" s="48"/>
      <c r="R372" s="48"/>
      <c r="S372" s="48"/>
      <c r="T372" s="48">
        <v>0.1</v>
      </c>
      <c r="U372" s="60">
        <f>(K372*4+L372*3+M372*2+N372*1)</f>
        <v>314.39999999999998</v>
      </c>
      <c r="V372" s="61"/>
      <c r="W372" s="62">
        <f t="shared" si="62"/>
        <v>0</v>
      </c>
    </row>
    <row r="373" spans="2:23" ht="15" customHeight="1" x14ac:dyDescent="0.15">
      <c r="B373" s="69" t="s">
        <v>200</v>
      </c>
      <c r="C373" s="73" t="s">
        <v>201</v>
      </c>
      <c r="D373" s="74"/>
      <c r="E373" s="74"/>
      <c r="F373" s="74"/>
      <c r="G373" s="74"/>
      <c r="H373" s="74"/>
      <c r="I373" s="74"/>
      <c r="J373" s="75"/>
      <c r="K373" s="40"/>
      <c r="L373" s="41"/>
      <c r="M373" s="41"/>
      <c r="N373" s="41"/>
      <c r="O373" s="41"/>
      <c r="P373" s="41"/>
      <c r="Q373" s="41"/>
      <c r="R373" s="41"/>
      <c r="S373" s="41"/>
      <c r="T373" s="42"/>
      <c r="U373" s="53"/>
      <c r="V373" s="63"/>
      <c r="W373" s="55">
        <f t="shared" si="62"/>
        <v>0</v>
      </c>
    </row>
    <row r="374" spans="2:23" ht="15" customHeight="1" thickBot="1" x14ac:dyDescent="0.2">
      <c r="B374" s="69"/>
      <c r="C374" s="73"/>
      <c r="D374" s="74"/>
      <c r="E374" s="74"/>
      <c r="F374" s="74"/>
      <c r="G374" s="74"/>
      <c r="H374" s="74"/>
      <c r="I374" s="74"/>
      <c r="J374" s="75"/>
      <c r="K374" s="43"/>
      <c r="L374" s="44"/>
      <c r="M374" s="44"/>
      <c r="N374" s="44"/>
      <c r="O374" s="44"/>
      <c r="P374" s="44"/>
      <c r="Q374" s="44"/>
      <c r="R374" s="44"/>
      <c r="S374" s="44"/>
      <c r="T374" s="45"/>
      <c r="U374" s="56">
        <f>(K374*9+L374*8+M374*7+N374*6+O374*5+P374*4+Q374*3+R374*2+S374*1)</f>
        <v>0</v>
      </c>
      <c r="V374" s="57">
        <f>U374-U376</f>
        <v>-827.5</v>
      </c>
      <c r="W374" s="58">
        <f t="shared" si="62"/>
        <v>-827.5</v>
      </c>
    </row>
    <row r="375" spans="2:23" s="30" customFormat="1" ht="15" customHeight="1" x14ac:dyDescent="0.15">
      <c r="B375" s="69"/>
      <c r="C375" s="73"/>
      <c r="D375" s="74"/>
      <c r="E375" s="74"/>
      <c r="F375" s="74"/>
      <c r="G375" s="74"/>
      <c r="H375" s="74"/>
      <c r="I375" s="74"/>
      <c r="J375" s="75"/>
      <c r="K375" s="46">
        <v>38.700000000000003</v>
      </c>
      <c r="L375" s="46">
        <v>54.6</v>
      </c>
      <c r="M375" s="46">
        <v>6.1</v>
      </c>
      <c r="N375" s="46">
        <v>0</v>
      </c>
      <c r="O375" s="46"/>
      <c r="P375" s="46"/>
      <c r="Q375" s="46"/>
      <c r="R375" s="46"/>
      <c r="S375" s="46"/>
      <c r="T375" s="46">
        <v>0.6</v>
      </c>
      <c r="U375" s="59">
        <f t="shared" ref="U375:U376" si="63">(K375*9+L375*8+M375*7+N375*6+O375*5+P375*4+Q375*3+R375*2+S375*1)</f>
        <v>827.80000000000007</v>
      </c>
      <c r="V375" s="57">
        <f>U375-U376</f>
        <v>0.30000000000006821</v>
      </c>
      <c r="W375" s="58">
        <f t="shared" si="62"/>
        <v>0.30000000000006821</v>
      </c>
    </row>
    <row r="376" spans="2:23" ht="15" customHeight="1" thickBot="1" x14ac:dyDescent="0.2">
      <c r="B376" s="69"/>
      <c r="C376" s="76"/>
      <c r="D376" s="77"/>
      <c r="E376" s="77"/>
      <c r="F376" s="77"/>
      <c r="G376" s="77"/>
      <c r="H376" s="77"/>
      <c r="I376" s="77"/>
      <c r="J376" s="78"/>
      <c r="K376" s="48">
        <v>34</v>
      </c>
      <c r="L376" s="48">
        <v>59.6</v>
      </c>
      <c r="M376" s="48">
        <v>6.3</v>
      </c>
      <c r="N376" s="48">
        <v>0.1</v>
      </c>
      <c r="O376" s="48"/>
      <c r="P376" s="48"/>
      <c r="Q376" s="48"/>
      <c r="R376" s="48"/>
      <c r="S376" s="48"/>
      <c r="T376" s="48">
        <v>0.1</v>
      </c>
      <c r="U376" s="60">
        <f t="shared" si="63"/>
        <v>827.5</v>
      </c>
      <c r="V376" s="61"/>
      <c r="W376" s="62">
        <f t="shared" si="62"/>
        <v>0</v>
      </c>
    </row>
    <row r="377" spans="2:23" ht="15" customHeight="1" x14ac:dyDescent="0.15">
      <c r="B377" s="69" t="s">
        <v>202</v>
      </c>
      <c r="C377" s="70" t="s">
        <v>203</v>
      </c>
      <c r="D377" s="71"/>
      <c r="E377" s="71"/>
      <c r="F377" s="71"/>
      <c r="G377" s="71"/>
      <c r="H377" s="71"/>
      <c r="I377" s="71"/>
      <c r="J377" s="72"/>
      <c r="K377" s="40"/>
      <c r="L377" s="41"/>
      <c r="M377" s="41"/>
      <c r="N377" s="41"/>
      <c r="O377" s="41"/>
      <c r="P377" s="41"/>
      <c r="Q377" s="41"/>
      <c r="R377" s="41"/>
      <c r="S377" s="41"/>
      <c r="T377" s="42"/>
      <c r="U377" s="53"/>
      <c r="V377" s="63"/>
      <c r="W377" s="55">
        <f t="shared" si="62"/>
        <v>0</v>
      </c>
    </row>
    <row r="378" spans="2:23" ht="15" customHeight="1" thickBot="1" x14ac:dyDescent="0.2">
      <c r="B378" s="69"/>
      <c r="C378" s="73"/>
      <c r="D378" s="74"/>
      <c r="E378" s="74"/>
      <c r="F378" s="74"/>
      <c r="G378" s="74"/>
      <c r="H378" s="74"/>
      <c r="I378" s="74"/>
      <c r="J378" s="75"/>
      <c r="K378" s="43"/>
      <c r="L378" s="44"/>
      <c r="M378" s="44"/>
      <c r="N378" s="44"/>
      <c r="O378" s="44"/>
      <c r="P378" s="44"/>
      <c r="Q378" s="44"/>
      <c r="R378" s="44"/>
      <c r="S378" s="44"/>
      <c r="T378" s="45"/>
      <c r="U378" s="56">
        <f>(K378*4+L378*3+M378*2+N378*1)</f>
        <v>0</v>
      </c>
      <c r="V378" s="57">
        <f>U378-U380</f>
        <v>-297.10000000000002</v>
      </c>
      <c r="W378" s="58">
        <f t="shared" si="62"/>
        <v>-297.10000000000002</v>
      </c>
    </row>
    <row r="379" spans="2:23" s="30" customFormat="1" ht="15" customHeight="1" x14ac:dyDescent="0.15">
      <c r="B379" s="69"/>
      <c r="C379" s="73"/>
      <c r="D379" s="74"/>
      <c r="E379" s="74"/>
      <c r="F379" s="74"/>
      <c r="G379" s="74"/>
      <c r="H379" s="74"/>
      <c r="I379" s="74"/>
      <c r="J379" s="75"/>
      <c r="K379" s="46">
        <v>11.7</v>
      </c>
      <c r="L379" s="46">
        <v>64.400000000000006</v>
      </c>
      <c r="M379" s="46">
        <v>23.3</v>
      </c>
      <c r="N379" s="46">
        <v>0</v>
      </c>
      <c r="O379" s="46"/>
      <c r="P379" s="46"/>
      <c r="Q379" s="46"/>
      <c r="R379" s="46"/>
      <c r="S379" s="46"/>
      <c r="T379" s="46">
        <v>0.6</v>
      </c>
      <c r="U379" s="59">
        <f>(K379*4+L379*3+M379*2+N379*1)</f>
        <v>286.60000000000002</v>
      </c>
      <c r="V379" s="57">
        <f>U379-U380</f>
        <v>-10.5</v>
      </c>
      <c r="W379" s="58">
        <f t="shared" si="62"/>
        <v>-10.5</v>
      </c>
    </row>
    <row r="380" spans="2:23" ht="15" customHeight="1" thickBot="1" x14ac:dyDescent="0.2">
      <c r="B380" s="69"/>
      <c r="C380" s="76"/>
      <c r="D380" s="77"/>
      <c r="E380" s="77"/>
      <c r="F380" s="77"/>
      <c r="G380" s="77"/>
      <c r="H380" s="77"/>
      <c r="I380" s="77"/>
      <c r="J380" s="78"/>
      <c r="K380" s="48">
        <v>15.1</v>
      </c>
      <c r="L380" s="48">
        <v>67.400000000000006</v>
      </c>
      <c r="M380" s="48">
        <v>17.100000000000001</v>
      </c>
      <c r="N380" s="48">
        <v>0.3</v>
      </c>
      <c r="O380" s="48"/>
      <c r="P380" s="48"/>
      <c r="Q380" s="48"/>
      <c r="R380" s="48"/>
      <c r="S380" s="48"/>
      <c r="T380" s="48">
        <v>0.1</v>
      </c>
      <c r="U380" s="60">
        <f>(K380*4+L380*3+M380*2+N380*1)</f>
        <v>297.10000000000002</v>
      </c>
      <c r="V380" s="61"/>
      <c r="W380" s="62">
        <f t="shared" si="62"/>
        <v>0</v>
      </c>
    </row>
    <row r="381" spans="2:23" ht="15" customHeight="1" x14ac:dyDescent="0.15">
      <c r="B381" s="69" t="s">
        <v>204</v>
      </c>
      <c r="C381" s="70" t="s">
        <v>205</v>
      </c>
      <c r="D381" s="71"/>
      <c r="E381" s="71"/>
      <c r="F381" s="71"/>
      <c r="G381" s="71"/>
      <c r="H381" s="71"/>
      <c r="I381" s="71"/>
      <c r="J381" s="72"/>
      <c r="K381" s="40"/>
      <c r="L381" s="41"/>
      <c r="M381" s="41"/>
      <c r="N381" s="41"/>
      <c r="O381" s="41"/>
      <c r="P381" s="41"/>
      <c r="Q381" s="41"/>
      <c r="R381" s="41"/>
      <c r="S381" s="41"/>
      <c r="T381" s="42"/>
      <c r="U381" s="53"/>
      <c r="V381" s="63"/>
      <c r="W381" s="55">
        <f t="shared" si="62"/>
        <v>0</v>
      </c>
    </row>
    <row r="382" spans="2:23" ht="15" customHeight="1" thickBot="1" x14ac:dyDescent="0.2">
      <c r="B382" s="69"/>
      <c r="C382" s="73"/>
      <c r="D382" s="74"/>
      <c r="E382" s="74"/>
      <c r="F382" s="74"/>
      <c r="G382" s="74"/>
      <c r="H382" s="74"/>
      <c r="I382" s="74"/>
      <c r="J382" s="75"/>
      <c r="K382" s="43"/>
      <c r="L382" s="44"/>
      <c r="M382" s="44"/>
      <c r="N382" s="44"/>
      <c r="O382" s="44"/>
      <c r="P382" s="44"/>
      <c r="Q382" s="44"/>
      <c r="R382" s="44"/>
      <c r="S382" s="44"/>
      <c r="T382" s="45"/>
      <c r="U382" s="56">
        <f>(K382*4+L382*3+M382*2+N382*1)</f>
        <v>0</v>
      </c>
      <c r="V382" s="57">
        <f>U382-U384</f>
        <v>-301.89999999999998</v>
      </c>
      <c r="W382" s="58">
        <f t="shared" si="62"/>
        <v>-301.89999999999998</v>
      </c>
    </row>
    <row r="383" spans="2:23" s="30" customFormat="1" ht="15" customHeight="1" x14ac:dyDescent="0.15">
      <c r="B383" s="69"/>
      <c r="C383" s="73"/>
      <c r="D383" s="74"/>
      <c r="E383" s="74"/>
      <c r="F383" s="74"/>
      <c r="G383" s="74"/>
      <c r="H383" s="74"/>
      <c r="I383" s="74"/>
      <c r="J383" s="75"/>
      <c r="K383" s="46">
        <v>14.1</v>
      </c>
      <c r="L383" s="46">
        <v>58.3</v>
      </c>
      <c r="M383" s="46">
        <v>26.4</v>
      </c>
      <c r="N383" s="46">
        <v>0.6</v>
      </c>
      <c r="O383" s="46"/>
      <c r="P383" s="46"/>
      <c r="Q383" s="46"/>
      <c r="R383" s="46"/>
      <c r="S383" s="46"/>
      <c r="T383" s="46">
        <v>0.6</v>
      </c>
      <c r="U383" s="59">
        <f>(K383*4+L383*3+M383*2+N383*1)</f>
        <v>284.7</v>
      </c>
      <c r="V383" s="57">
        <f>U383-U384</f>
        <v>-17.199999999999989</v>
      </c>
      <c r="W383" s="58">
        <f t="shared" si="62"/>
        <v>-17.199999999999989</v>
      </c>
    </row>
    <row r="384" spans="2:23" ht="15" customHeight="1" thickBot="1" x14ac:dyDescent="0.2">
      <c r="B384" s="69"/>
      <c r="C384" s="76"/>
      <c r="D384" s="77"/>
      <c r="E384" s="77"/>
      <c r="F384" s="77"/>
      <c r="G384" s="77"/>
      <c r="H384" s="77"/>
      <c r="I384" s="77"/>
      <c r="J384" s="78"/>
      <c r="K384" s="48">
        <v>21.8</v>
      </c>
      <c r="L384" s="48">
        <v>58.7</v>
      </c>
      <c r="M384" s="48">
        <v>19.100000000000001</v>
      </c>
      <c r="N384" s="48">
        <v>0.4</v>
      </c>
      <c r="O384" s="48"/>
      <c r="P384" s="48"/>
      <c r="Q384" s="48"/>
      <c r="R384" s="48"/>
      <c r="S384" s="48"/>
      <c r="T384" s="48">
        <v>0.1</v>
      </c>
      <c r="U384" s="60">
        <f>(K384*4+L384*3+M384*2+N384*1)</f>
        <v>301.89999999999998</v>
      </c>
      <c r="V384" s="61"/>
      <c r="W384" s="62">
        <f t="shared" si="62"/>
        <v>0</v>
      </c>
    </row>
    <row r="385" spans="2:23" ht="15" customHeight="1" x14ac:dyDescent="0.15">
      <c r="B385" s="69" t="s">
        <v>206</v>
      </c>
      <c r="C385" s="70" t="s">
        <v>207</v>
      </c>
      <c r="D385" s="71"/>
      <c r="E385" s="71"/>
      <c r="F385" s="71"/>
      <c r="G385" s="71"/>
      <c r="H385" s="71"/>
      <c r="I385" s="71"/>
      <c r="J385" s="72"/>
      <c r="K385" s="40"/>
      <c r="L385" s="41"/>
      <c r="M385" s="41"/>
      <c r="N385" s="41"/>
      <c r="O385" s="41"/>
      <c r="P385" s="41"/>
      <c r="Q385" s="41"/>
      <c r="R385" s="41"/>
      <c r="S385" s="41"/>
      <c r="T385" s="42"/>
      <c r="U385" s="53"/>
      <c r="V385" s="63"/>
      <c r="W385" s="55">
        <f t="shared" si="62"/>
        <v>0</v>
      </c>
    </row>
    <row r="386" spans="2:23" ht="15" customHeight="1" thickBot="1" x14ac:dyDescent="0.2">
      <c r="B386" s="69"/>
      <c r="C386" s="73"/>
      <c r="D386" s="74"/>
      <c r="E386" s="74"/>
      <c r="F386" s="74"/>
      <c r="G386" s="74"/>
      <c r="H386" s="74"/>
      <c r="I386" s="74"/>
      <c r="J386" s="75"/>
      <c r="K386" s="43"/>
      <c r="L386" s="44"/>
      <c r="M386" s="44"/>
      <c r="N386" s="44"/>
      <c r="O386" s="44"/>
      <c r="P386" s="44"/>
      <c r="Q386" s="44"/>
      <c r="R386" s="44"/>
      <c r="S386" s="44"/>
      <c r="T386" s="45"/>
      <c r="U386" s="56">
        <f>(K386*4+L386*3+M386*2+N386*1)</f>
        <v>0</v>
      </c>
      <c r="V386" s="57">
        <f>U386-U388</f>
        <v>-298.20000000000005</v>
      </c>
      <c r="W386" s="58">
        <f t="shared" si="62"/>
        <v>-298.20000000000005</v>
      </c>
    </row>
    <row r="387" spans="2:23" s="30" customFormat="1" ht="15" customHeight="1" x14ac:dyDescent="0.15">
      <c r="B387" s="69"/>
      <c r="C387" s="73"/>
      <c r="D387" s="74"/>
      <c r="E387" s="74"/>
      <c r="F387" s="74"/>
      <c r="G387" s="74"/>
      <c r="H387" s="74"/>
      <c r="I387" s="74"/>
      <c r="J387" s="75"/>
      <c r="K387" s="46">
        <v>16.600000000000001</v>
      </c>
      <c r="L387" s="46">
        <v>50.9</v>
      </c>
      <c r="M387" s="46">
        <v>31.3</v>
      </c>
      <c r="N387" s="46">
        <v>0.6</v>
      </c>
      <c r="O387" s="46"/>
      <c r="P387" s="46"/>
      <c r="Q387" s="46"/>
      <c r="R387" s="46"/>
      <c r="S387" s="46"/>
      <c r="T387" s="46">
        <v>0.6</v>
      </c>
      <c r="U387" s="59">
        <f>(K387*4+L387*3+M387*2+N387*1)</f>
        <v>282.3</v>
      </c>
      <c r="V387" s="57">
        <f>U387-U388</f>
        <v>-15.900000000000034</v>
      </c>
      <c r="W387" s="58">
        <f t="shared" si="62"/>
        <v>-15.900000000000034</v>
      </c>
    </row>
    <row r="388" spans="2:23" ht="15" customHeight="1" thickBot="1" x14ac:dyDescent="0.2">
      <c r="B388" s="69"/>
      <c r="C388" s="76"/>
      <c r="D388" s="77"/>
      <c r="E388" s="77"/>
      <c r="F388" s="77"/>
      <c r="G388" s="77"/>
      <c r="H388" s="77"/>
      <c r="I388" s="77"/>
      <c r="J388" s="78"/>
      <c r="K388" s="48">
        <v>23.2</v>
      </c>
      <c r="L388" s="48">
        <v>52.7</v>
      </c>
      <c r="M388" s="48">
        <v>23.3</v>
      </c>
      <c r="N388" s="48">
        <v>0.7</v>
      </c>
      <c r="O388" s="48"/>
      <c r="P388" s="48"/>
      <c r="Q388" s="48"/>
      <c r="R388" s="48"/>
      <c r="S388" s="48"/>
      <c r="T388" s="48">
        <v>0.1</v>
      </c>
      <c r="U388" s="60">
        <f>(K388*4+L388*3+M388*2+N388*1)</f>
        <v>298.20000000000005</v>
      </c>
      <c r="V388" s="61"/>
      <c r="W388" s="62">
        <f t="shared" si="62"/>
        <v>0</v>
      </c>
    </row>
    <row r="389" spans="2:23" ht="15" customHeight="1" x14ac:dyDescent="0.15">
      <c r="B389" s="69" t="s">
        <v>208</v>
      </c>
      <c r="C389" s="70" t="s">
        <v>209</v>
      </c>
      <c r="D389" s="71"/>
      <c r="E389" s="71"/>
      <c r="F389" s="71"/>
      <c r="G389" s="71"/>
      <c r="H389" s="71"/>
      <c r="I389" s="71"/>
      <c r="J389" s="72"/>
      <c r="K389" s="40"/>
      <c r="L389" s="41"/>
      <c r="M389" s="41"/>
      <c r="N389" s="41"/>
      <c r="O389" s="41"/>
      <c r="P389" s="41"/>
      <c r="Q389" s="41"/>
      <c r="R389" s="41"/>
      <c r="S389" s="41"/>
      <c r="T389" s="42"/>
      <c r="U389" s="53"/>
      <c r="V389" s="63"/>
      <c r="W389" s="55">
        <f t="shared" si="62"/>
        <v>0</v>
      </c>
    </row>
    <row r="390" spans="2:23" ht="15" customHeight="1" thickBot="1" x14ac:dyDescent="0.2">
      <c r="B390" s="69"/>
      <c r="C390" s="73"/>
      <c r="D390" s="74"/>
      <c r="E390" s="74"/>
      <c r="F390" s="74"/>
      <c r="G390" s="74"/>
      <c r="H390" s="74"/>
      <c r="I390" s="74"/>
      <c r="J390" s="75"/>
      <c r="K390" s="43"/>
      <c r="L390" s="44"/>
      <c r="M390" s="44"/>
      <c r="N390" s="44"/>
      <c r="O390" s="44"/>
      <c r="P390" s="44"/>
      <c r="Q390" s="44"/>
      <c r="R390" s="44"/>
      <c r="S390" s="44"/>
      <c r="T390" s="45"/>
      <c r="U390" s="56">
        <f>(K390*4+L390*3+M390*2+N390*1)</f>
        <v>0</v>
      </c>
      <c r="V390" s="57">
        <f>U390-U392</f>
        <v>-314.40000000000003</v>
      </c>
      <c r="W390" s="58">
        <f t="shared" si="62"/>
        <v>-314.40000000000003</v>
      </c>
    </row>
    <row r="391" spans="2:23" s="30" customFormat="1" ht="15" customHeight="1" x14ac:dyDescent="0.15">
      <c r="B391" s="79"/>
      <c r="C391" s="73"/>
      <c r="D391" s="74"/>
      <c r="E391" s="74"/>
      <c r="F391" s="74"/>
      <c r="G391" s="74"/>
      <c r="H391" s="74"/>
      <c r="I391" s="74"/>
      <c r="J391" s="75"/>
      <c r="K391" s="46">
        <v>18.399999999999999</v>
      </c>
      <c r="L391" s="46">
        <v>62</v>
      </c>
      <c r="M391" s="46">
        <v>18.399999999999999</v>
      </c>
      <c r="N391" s="46">
        <v>0.6</v>
      </c>
      <c r="O391" s="46"/>
      <c r="P391" s="46"/>
      <c r="Q391" s="46"/>
      <c r="R391" s="46"/>
      <c r="S391" s="46"/>
      <c r="T391" s="46">
        <v>0.6</v>
      </c>
      <c r="U391" s="59">
        <f>(K391*4+L391*3+M391*2+N391*1)</f>
        <v>297.00000000000006</v>
      </c>
      <c r="V391" s="57">
        <f>U391-U392</f>
        <v>-17.399999999999977</v>
      </c>
      <c r="W391" s="58">
        <f t="shared" si="62"/>
        <v>-17.399999999999977</v>
      </c>
    </row>
    <row r="392" spans="2:23" ht="15" customHeight="1" thickBot="1" x14ac:dyDescent="0.2">
      <c r="B392" s="79"/>
      <c r="C392" s="73"/>
      <c r="D392" s="74"/>
      <c r="E392" s="74"/>
      <c r="F392" s="74"/>
      <c r="G392" s="74"/>
      <c r="H392" s="74"/>
      <c r="I392" s="74"/>
      <c r="J392" s="75"/>
      <c r="K392" s="48">
        <v>29.7</v>
      </c>
      <c r="L392" s="48">
        <v>55.7</v>
      </c>
      <c r="M392" s="48">
        <v>14.1</v>
      </c>
      <c r="N392" s="48">
        <v>0.3</v>
      </c>
      <c r="O392" s="48"/>
      <c r="P392" s="48"/>
      <c r="Q392" s="48"/>
      <c r="R392" s="48"/>
      <c r="S392" s="48"/>
      <c r="T392" s="48">
        <v>0.1</v>
      </c>
      <c r="U392" s="60">
        <f>(K392*4+L392*3+M392*2+N392*1)</f>
        <v>314.40000000000003</v>
      </c>
      <c r="V392" s="61"/>
      <c r="W392" s="62">
        <f t="shared" si="62"/>
        <v>0</v>
      </c>
    </row>
    <row r="393" spans="2:23" ht="15" customHeight="1" x14ac:dyDescent="0.15">
      <c r="B393" s="69" t="s">
        <v>210</v>
      </c>
      <c r="C393" s="70" t="s">
        <v>211</v>
      </c>
      <c r="D393" s="71"/>
      <c r="E393" s="71"/>
      <c r="F393" s="71"/>
      <c r="G393" s="71"/>
      <c r="H393" s="71"/>
      <c r="I393" s="71"/>
      <c r="J393" s="72"/>
      <c r="K393" s="40"/>
      <c r="L393" s="41"/>
      <c r="M393" s="41"/>
      <c r="N393" s="41"/>
      <c r="O393" s="41"/>
      <c r="P393" s="41"/>
      <c r="Q393" s="41"/>
      <c r="R393" s="41"/>
      <c r="S393" s="41"/>
      <c r="T393" s="42"/>
      <c r="U393" s="53"/>
      <c r="V393" s="63"/>
      <c r="W393" s="55">
        <f t="shared" si="62"/>
        <v>0</v>
      </c>
    </row>
    <row r="394" spans="2:23" ht="15" customHeight="1" thickBot="1" x14ac:dyDescent="0.2">
      <c r="B394" s="69"/>
      <c r="C394" s="73"/>
      <c r="D394" s="74"/>
      <c r="E394" s="74"/>
      <c r="F394" s="74"/>
      <c r="G394" s="74"/>
      <c r="H394" s="74"/>
      <c r="I394" s="74"/>
      <c r="J394" s="75"/>
      <c r="K394" s="43"/>
      <c r="L394" s="44"/>
      <c r="M394" s="44"/>
      <c r="N394" s="44"/>
      <c r="O394" s="44"/>
      <c r="P394" s="44"/>
      <c r="Q394" s="44"/>
      <c r="R394" s="44"/>
      <c r="S394" s="44"/>
      <c r="T394" s="45"/>
      <c r="U394" s="56">
        <f>(K394*4+L394*3+M394*2+N394*1)</f>
        <v>0</v>
      </c>
      <c r="V394" s="57">
        <f>U394-U396</f>
        <v>-343.9</v>
      </c>
      <c r="W394" s="58">
        <f t="shared" si="62"/>
        <v>-343.9</v>
      </c>
    </row>
    <row r="395" spans="2:23" s="30" customFormat="1" ht="15" customHeight="1" x14ac:dyDescent="0.15">
      <c r="B395" s="69"/>
      <c r="C395" s="73"/>
      <c r="D395" s="74"/>
      <c r="E395" s="74"/>
      <c r="F395" s="74"/>
      <c r="G395" s="74"/>
      <c r="H395" s="74"/>
      <c r="I395" s="74"/>
      <c r="J395" s="75"/>
      <c r="K395" s="46">
        <v>46</v>
      </c>
      <c r="L395" s="46">
        <v>49.1</v>
      </c>
      <c r="M395" s="46">
        <v>4.3</v>
      </c>
      <c r="N395" s="46">
        <v>0</v>
      </c>
      <c r="O395" s="46"/>
      <c r="P395" s="46"/>
      <c r="Q395" s="46"/>
      <c r="R395" s="46"/>
      <c r="S395" s="46"/>
      <c r="T395" s="46">
        <v>0.6</v>
      </c>
      <c r="U395" s="59">
        <f>(K395*4+L395*3+M395*2+N395*1)</f>
        <v>339.90000000000003</v>
      </c>
      <c r="V395" s="57">
        <f>U395-U396</f>
        <v>-3.9999999999999432</v>
      </c>
      <c r="W395" s="58">
        <f t="shared" si="62"/>
        <v>-3.9999999999999432</v>
      </c>
    </row>
    <row r="396" spans="2:23" ht="15" customHeight="1" thickBot="1" x14ac:dyDescent="0.2">
      <c r="B396" s="69"/>
      <c r="C396" s="76"/>
      <c r="D396" s="77"/>
      <c r="E396" s="77"/>
      <c r="F396" s="77"/>
      <c r="G396" s="77"/>
      <c r="H396" s="77"/>
      <c r="I396" s="77"/>
      <c r="J396" s="78"/>
      <c r="K396" s="50">
        <v>46.8</v>
      </c>
      <c r="L396" s="50">
        <v>50.5</v>
      </c>
      <c r="M396" s="50">
        <v>2.6</v>
      </c>
      <c r="N396" s="50">
        <v>0</v>
      </c>
      <c r="O396" s="50"/>
      <c r="P396" s="50"/>
      <c r="Q396" s="50"/>
      <c r="R396" s="50"/>
      <c r="S396" s="50"/>
      <c r="T396" s="50">
        <v>0.1</v>
      </c>
      <c r="U396" s="60">
        <f>(K396*4+L396*3+M396*2+N396*1)</f>
        <v>343.9</v>
      </c>
      <c r="V396" s="61"/>
      <c r="W396" s="62">
        <f t="shared" si="62"/>
        <v>0</v>
      </c>
    </row>
    <row r="397" spans="2:23" ht="15" customHeight="1" x14ac:dyDescent="0.15">
      <c r="B397" s="69" t="s">
        <v>212</v>
      </c>
      <c r="C397" s="70" t="s">
        <v>213</v>
      </c>
      <c r="D397" s="71"/>
      <c r="E397" s="71"/>
      <c r="F397" s="71"/>
      <c r="G397" s="71"/>
      <c r="H397" s="71"/>
      <c r="I397" s="71"/>
      <c r="J397" s="72"/>
      <c r="K397" s="40"/>
      <c r="L397" s="41"/>
      <c r="M397" s="41"/>
      <c r="N397" s="41"/>
      <c r="O397" s="41"/>
      <c r="P397" s="41"/>
      <c r="Q397" s="41"/>
      <c r="R397" s="41"/>
      <c r="S397" s="41"/>
      <c r="T397" s="42"/>
      <c r="U397" s="53"/>
      <c r="V397" s="63"/>
      <c r="W397" s="55">
        <f t="shared" si="62"/>
        <v>0</v>
      </c>
    </row>
    <row r="398" spans="2:23" ht="15" customHeight="1" thickBot="1" x14ac:dyDescent="0.2">
      <c r="B398" s="69"/>
      <c r="C398" s="73"/>
      <c r="D398" s="74"/>
      <c r="E398" s="74"/>
      <c r="F398" s="74"/>
      <c r="G398" s="74"/>
      <c r="H398" s="74"/>
      <c r="I398" s="74"/>
      <c r="J398" s="75"/>
      <c r="K398" s="43"/>
      <c r="L398" s="44"/>
      <c r="M398" s="44"/>
      <c r="N398" s="44"/>
      <c r="O398" s="44"/>
      <c r="P398" s="44"/>
      <c r="Q398" s="44"/>
      <c r="R398" s="44"/>
      <c r="S398" s="44"/>
      <c r="T398" s="45"/>
      <c r="U398" s="56">
        <f>(K398*4+L398*3+M398*2+N398*1)</f>
        <v>0</v>
      </c>
      <c r="V398" s="57">
        <f>U398-U400</f>
        <v>-345.29999999999995</v>
      </c>
      <c r="W398" s="58">
        <f t="shared" ref="W398:W408" si="64">V398</f>
        <v>-345.29999999999995</v>
      </c>
    </row>
    <row r="399" spans="2:23" s="30" customFormat="1" ht="15" customHeight="1" x14ac:dyDescent="0.15">
      <c r="B399" s="69"/>
      <c r="C399" s="73"/>
      <c r="D399" s="74"/>
      <c r="E399" s="74"/>
      <c r="F399" s="74"/>
      <c r="G399" s="74"/>
      <c r="H399" s="74"/>
      <c r="I399" s="74"/>
      <c r="J399" s="75"/>
      <c r="K399" s="46">
        <v>52.8</v>
      </c>
      <c r="L399" s="46">
        <v>44.2</v>
      </c>
      <c r="M399" s="46">
        <v>2.5</v>
      </c>
      <c r="N399" s="46">
        <v>0</v>
      </c>
      <c r="O399" s="46"/>
      <c r="P399" s="46"/>
      <c r="Q399" s="46"/>
      <c r="R399" s="46"/>
      <c r="S399" s="46"/>
      <c r="T399" s="46">
        <v>0.6</v>
      </c>
      <c r="U399" s="59">
        <f>(K399*4+L399*3+M399*2+N399*1)</f>
        <v>348.8</v>
      </c>
      <c r="V399" s="57">
        <f>U399-U400</f>
        <v>3.5000000000000568</v>
      </c>
      <c r="W399" s="58">
        <f t="shared" si="64"/>
        <v>3.5000000000000568</v>
      </c>
    </row>
    <row r="400" spans="2:23" ht="15" customHeight="1" thickBot="1" x14ac:dyDescent="0.2">
      <c r="B400" s="69"/>
      <c r="C400" s="76"/>
      <c r="D400" s="77"/>
      <c r="E400" s="77"/>
      <c r="F400" s="77"/>
      <c r="G400" s="77"/>
      <c r="H400" s="77"/>
      <c r="I400" s="77"/>
      <c r="J400" s="78"/>
      <c r="K400" s="48">
        <v>48.3</v>
      </c>
      <c r="L400" s="48">
        <v>48.9</v>
      </c>
      <c r="M400" s="48">
        <v>2.7</v>
      </c>
      <c r="N400" s="48">
        <v>0</v>
      </c>
      <c r="O400" s="48"/>
      <c r="P400" s="48"/>
      <c r="Q400" s="48"/>
      <c r="R400" s="48"/>
      <c r="S400" s="48"/>
      <c r="T400" s="48">
        <v>0.1</v>
      </c>
      <c r="U400" s="60">
        <f>(K400*4+L400*3+M400*2+N400*1)</f>
        <v>345.29999999999995</v>
      </c>
      <c r="V400" s="61"/>
      <c r="W400" s="62">
        <f t="shared" si="64"/>
        <v>0</v>
      </c>
    </row>
    <row r="401" spans="1:23" ht="15" customHeight="1" x14ac:dyDescent="0.15">
      <c r="B401" s="69" t="s">
        <v>214</v>
      </c>
      <c r="C401" s="70" t="s">
        <v>215</v>
      </c>
      <c r="D401" s="71"/>
      <c r="E401" s="71"/>
      <c r="F401" s="71"/>
      <c r="G401" s="71"/>
      <c r="H401" s="71"/>
      <c r="I401" s="71"/>
      <c r="J401" s="72"/>
      <c r="K401" s="40"/>
      <c r="L401" s="41"/>
      <c r="M401" s="41"/>
      <c r="N401" s="41"/>
      <c r="O401" s="41"/>
      <c r="P401" s="41"/>
      <c r="Q401" s="41"/>
      <c r="R401" s="41"/>
      <c r="S401" s="41"/>
      <c r="T401" s="42"/>
      <c r="U401" s="53"/>
      <c r="V401" s="63"/>
      <c r="W401" s="55">
        <f t="shared" si="64"/>
        <v>0</v>
      </c>
    </row>
    <row r="402" spans="1:23" ht="15" customHeight="1" thickBot="1" x14ac:dyDescent="0.2">
      <c r="B402" s="69"/>
      <c r="C402" s="73"/>
      <c r="D402" s="74"/>
      <c r="E402" s="74"/>
      <c r="F402" s="74"/>
      <c r="G402" s="74"/>
      <c r="H402" s="74"/>
      <c r="I402" s="74"/>
      <c r="J402" s="75"/>
      <c r="K402" s="43"/>
      <c r="L402" s="44"/>
      <c r="M402" s="44"/>
      <c r="N402" s="44"/>
      <c r="O402" s="44"/>
      <c r="P402" s="44"/>
      <c r="Q402" s="44"/>
      <c r="R402" s="44"/>
      <c r="S402" s="44"/>
      <c r="T402" s="45"/>
      <c r="U402" s="56">
        <f>(K402*4+L402*3+M402*2+N402*1)</f>
        <v>0</v>
      </c>
      <c r="V402" s="57">
        <f>U402-U404</f>
        <v>-339.9</v>
      </c>
      <c r="W402" s="58">
        <f t="shared" si="64"/>
        <v>-339.9</v>
      </c>
    </row>
    <row r="403" spans="1:23" s="30" customFormat="1" ht="15" customHeight="1" x14ac:dyDescent="0.15">
      <c r="B403" s="69"/>
      <c r="C403" s="73"/>
      <c r="D403" s="74"/>
      <c r="E403" s="74"/>
      <c r="F403" s="74"/>
      <c r="G403" s="74"/>
      <c r="H403" s="74"/>
      <c r="I403" s="74"/>
      <c r="J403" s="75"/>
      <c r="K403" s="46">
        <v>46</v>
      </c>
      <c r="L403" s="46">
        <v>47.9</v>
      </c>
      <c r="M403" s="46">
        <v>5.5</v>
      </c>
      <c r="N403" s="46">
        <v>0</v>
      </c>
      <c r="O403" s="46"/>
      <c r="P403" s="46"/>
      <c r="Q403" s="46"/>
      <c r="R403" s="46"/>
      <c r="S403" s="46"/>
      <c r="T403" s="46">
        <v>0.6</v>
      </c>
      <c r="U403" s="59">
        <f>(K403*4+L403*3+M403*2+N403*1)</f>
        <v>338.7</v>
      </c>
      <c r="V403" s="57">
        <f>U403-U404</f>
        <v>-1.1999999999999886</v>
      </c>
      <c r="W403" s="58">
        <f t="shared" si="64"/>
        <v>-1.1999999999999886</v>
      </c>
    </row>
    <row r="404" spans="1:23" ht="15" customHeight="1" thickBot="1" x14ac:dyDescent="0.2">
      <c r="B404" s="69"/>
      <c r="C404" s="73"/>
      <c r="D404" s="74"/>
      <c r="E404" s="74"/>
      <c r="F404" s="74"/>
      <c r="G404" s="74"/>
      <c r="H404" s="74"/>
      <c r="I404" s="74"/>
      <c r="J404" s="75"/>
      <c r="K404" s="48">
        <v>44.5</v>
      </c>
      <c r="L404" s="48">
        <v>51.3</v>
      </c>
      <c r="M404" s="48">
        <v>4</v>
      </c>
      <c r="N404" s="48">
        <v>0</v>
      </c>
      <c r="O404" s="48"/>
      <c r="P404" s="48"/>
      <c r="Q404" s="48"/>
      <c r="R404" s="48"/>
      <c r="S404" s="48"/>
      <c r="T404" s="48">
        <v>0.1</v>
      </c>
      <c r="U404" s="60">
        <f>(K404*4+L404*3+M404*2+N404*1)</f>
        <v>339.9</v>
      </c>
      <c r="V404" s="61"/>
      <c r="W404" s="62">
        <f t="shared" si="64"/>
        <v>0</v>
      </c>
    </row>
    <row r="405" spans="1:23" ht="15" customHeight="1" x14ac:dyDescent="0.15">
      <c r="B405" s="69" t="s">
        <v>216</v>
      </c>
      <c r="C405" s="70" t="s">
        <v>217</v>
      </c>
      <c r="D405" s="71"/>
      <c r="E405" s="71"/>
      <c r="F405" s="71"/>
      <c r="G405" s="71"/>
      <c r="H405" s="71"/>
      <c r="I405" s="71"/>
      <c r="J405" s="72"/>
      <c r="K405" s="40"/>
      <c r="L405" s="41"/>
      <c r="M405" s="41"/>
      <c r="N405" s="41"/>
      <c r="O405" s="41"/>
      <c r="P405" s="41"/>
      <c r="Q405" s="41"/>
      <c r="R405" s="41"/>
      <c r="S405" s="41"/>
      <c r="T405" s="42"/>
      <c r="U405" s="53"/>
      <c r="V405" s="63"/>
      <c r="W405" s="55">
        <f t="shared" si="64"/>
        <v>0</v>
      </c>
    </row>
    <row r="406" spans="1:23" ht="15" customHeight="1" thickBot="1" x14ac:dyDescent="0.2">
      <c r="B406" s="69"/>
      <c r="C406" s="73"/>
      <c r="D406" s="74"/>
      <c r="E406" s="74"/>
      <c r="F406" s="74"/>
      <c r="G406" s="74"/>
      <c r="H406" s="74"/>
      <c r="I406" s="74"/>
      <c r="J406" s="75"/>
      <c r="K406" s="43"/>
      <c r="L406" s="44"/>
      <c r="M406" s="44"/>
      <c r="N406" s="44"/>
      <c r="O406" s="44"/>
      <c r="P406" s="44"/>
      <c r="Q406" s="44"/>
      <c r="R406" s="44"/>
      <c r="S406" s="44"/>
      <c r="T406" s="45"/>
      <c r="U406" s="56">
        <f>(K406*4+L406*3+M406*2+N406*1)</f>
        <v>0</v>
      </c>
      <c r="V406" s="57">
        <f>U406-U408</f>
        <v>-316.10000000000002</v>
      </c>
      <c r="W406" s="58">
        <f t="shared" si="64"/>
        <v>-316.10000000000002</v>
      </c>
    </row>
    <row r="407" spans="1:23" s="30" customFormat="1" ht="15" customHeight="1" x14ac:dyDescent="0.15">
      <c r="B407" s="79"/>
      <c r="C407" s="73"/>
      <c r="D407" s="74"/>
      <c r="E407" s="74"/>
      <c r="F407" s="74"/>
      <c r="G407" s="74"/>
      <c r="H407" s="74"/>
      <c r="I407" s="74"/>
      <c r="J407" s="75"/>
      <c r="K407" s="46">
        <v>34.4</v>
      </c>
      <c r="L407" s="46">
        <v>44.2</v>
      </c>
      <c r="M407" s="46">
        <v>20.2</v>
      </c>
      <c r="N407" s="46">
        <v>0.6</v>
      </c>
      <c r="O407" s="46"/>
      <c r="P407" s="46"/>
      <c r="Q407" s="46"/>
      <c r="R407" s="46"/>
      <c r="S407" s="46"/>
      <c r="T407" s="46">
        <v>0.6</v>
      </c>
      <c r="U407" s="59">
        <f>(K407*4+L407*3+M407*2+N407*1)</f>
        <v>311.20000000000005</v>
      </c>
      <c r="V407" s="57">
        <f>U407-U408</f>
        <v>-4.8999999999999773</v>
      </c>
      <c r="W407" s="58">
        <f t="shared" si="64"/>
        <v>-4.8999999999999773</v>
      </c>
    </row>
    <row r="408" spans="1:23" ht="15" customHeight="1" x14ac:dyDescent="0.15">
      <c r="B408" s="112"/>
      <c r="C408" s="104"/>
      <c r="D408" s="105"/>
      <c r="E408" s="105"/>
      <c r="F408" s="105"/>
      <c r="G408" s="105"/>
      <c r="H408" s="105"/>
      <c r="I408" s="105"/>
      <c r="J408" s="106"/>
      <c r="K408" s="50">
        <v>39.799999999999997</v>
      </c>
      <c r="L408" s="50">
        <v>39.5</v>
      </c>
      <c r="M408" s="50">
        <v>18.899999999999999</v>
      </c>
      <c r="N408" s="50">
        <v>0.6</v>
      </c>
      <c r="O408" s="50"/>
      <c r="P408" s="50"/>
      <c r="Q408" s="50"/>
      <c r="R408" s="50"/>
      <c r="S408" s="50"/>
      <c r="T408" s="50">
        <v>1.1000000000000001</v>
      </c>
      <c r="U408" s="60">
        <f>(K408*4+L408*3+M408*2+N408*1)</f>
        <v>316.10000000000002</v>
      </c>
      <c r="V408" s="61"/>
      <c r="W408" s="62">
        <f t="shared" si="64"/>
        <v>0</v>
      </c>
    </row>
    <row r="410" spans="1:23" customFormat="1" ht="18.75" x14ac:dyDescent="0.15">
      <c r="A410" s="64" t="s">
        <v>228</v>
      </c>
      <c r="K410" s="65"/>
      <c r="S410" s="66"/>
    </row>
    <row r="411" spans="1:23" customFormat="1" ht="20.25" customHeight="1" x14ac:dyDescent="0.15">
      <c r="B411" s="68" t="s">
        <v>229</v>
      </c>
      <c r="C411" s="68"/>
      <c r="D411" s="68"/>
      <c r="E411" s="68"/>
      <c r="F411" s="68"/>
      <c r="G411" s="68"/>
      <c r="H411" s="68"/>
      <c r="I411" s="68"/>
      <c r="J411" s="68"/>
      <c r="K411" s="68"/>
      <c r="L411" s="68"/>
      <c r="M411" s="68"/>
      <c r="N411" s="68"/>
      <c r="O411" s="68"/>
      <c r="P411" s="68"/>
      <c r="Q411" s="68" t="s">
        <v>230</v>
      </c>
      <c r="R411" s="68"/>
      <c r="S411" s="68"/>
      <c r="T411" s="68"/>
      <c r="U411" s="68"/>
      <c r="V411" s="68"/>
      <c r="W411" s="68"/>
    </row>
    <row r="412" spans="1:23" customFormat="1" x14ac:dyDescent="0.15">
      <c r="B412" s="67"/>
      <c r="C412" s="67"/>
      <c r="D412" s="67"/>
      <c r="E412" s="67"/>
      <c r="F412" s="67"/>
      <c r="G412" s="67"/>
      <c r="H412" s="67"/>
      <c r="I412" s="67"/>
      <c r="J412" s="67"/>
      <c r="K412" s="67"/>
      <c r="L412" s="67"/>
      <c r="M412" s="67"/>
      <c r="N412" s="67"/>
      <c r="O412" s="67"/>
      <c r="P412" s="67"/>
      <c r="Q412" s="67"/>
      <c r="R412" s="67"/>
      <c r="S412" s="67"/>
      <c r="T412" s="67"/>
      <c r="U412" s="67"/>
      <c r="V412" s="67"/>
      <c r="W412" s="67"/>
    </row>
    <row r="413" spans="1:23" customFormat="1" x14ac:dyDescent="0.15">
      <c r="B413" s="67"/>
      <c r="C413" s="67"/>
      <c r="D413" s="67"/>
      <c r="E413" s="67"/>
      <c r="F413" s="67"/>
      <c r="G413" s="67"/>
      <c r="H413" s="67"/>
      <c r="I413" s="67"/>
      <c r="J413" s="67"/>
      <c r="K413" s="67"/>
      <c r="L413" s="67"/>
      <c r="M413" s="67"/>
      <c r="N413" s="67"/>
      <c r="O413" s="67"/>
      <c r="P413" s="67"/>
      <c r="Q413" s="67"/>
      <c r="R413" s="67"/>
      <c r="S413" s="67"/>
      <c r="T413" s="67"/>
      <c r="U413" s="67"/>
      <c r="V413" s="67"/>
      <c r="W413" s="67"/>
    </row>
    <row r="414" spans="1:23" customFormat="1" x14ac:dyDescent="0.15">
      <c r="B414" s="67"/>
      <c r="C414" s="67"/>
      <c r="D414" s="67"/>
      <c r="E414" s="67"/>
      <c r="F414" s="67"/>
      <c r="G414" s="67"/>
      <c r="H414" s="67"/>
      <c r="I414" s="67"/>
      <c r="J414" s="67"/>
      <c r="K414" s="67"/>
      <c r="L414" s="67"/>
      <c r="M414" s="67"/>
      <c r="N414" s="67"/>
      <c r="O414" s="67"/>
      <c r="P414" s="67"/>
      <c r="Q414" s="67"/>
      <c r="R414" s="67"/>
      <c r="S414" s="67"/>
      <c r="T414" s="67"/>
      <c r="U414" s="67"/>
      <c r="V414" s="67"/>
      <c r="W414" s="67"/>
    </row>
    <row r="415" spans="1:23" customFormat="1" x14ac:dyDescent="0.15">
      <c r="B415" s="67"/>
      <c r="C415" s="67"/>
      <c r="D415" s="67"/>
      <c r="E415" s="67"/>
      <c r="F415" s="67"/>
      <c r="G415" s="67"/>
      <c r="H415" s="67"/>
      <c r="I415" s="67"/>
      <c r="J415" s="67"/>
      <c r="K415" s="67"/>
      <c r="L415" s="67"/>
      <c r="M415" s="67"/>
      <c r="N415" s="67"/>
      <c r="O415" s="67"/>
      <c r="P415" s="67"/>
      <c r="Q415" s="67"/>
      <c r="R415" s="67"/>
      <c r="S415" s="67"/>
      <c r="T415" s="67"/>
      <c r="U415" s="67"/>
      <c r="V415" s="67"/>
      <c r="W415" s="67"/>
    </row>
    <row r="416" spans="1:23" customFormat="1" x14ac:dyDescent="0.15">
      <c r="B416" s="67"/>
      <c r="C416" s="67"/>
      <c r="D416" s="67"/>
      <c r="E416" s="67"/>
      <c r="F416" s="67"/>
      <c r="G416" s="67"/>
      <c r="H416" s="67"/>
      <c r="I416" s="67"/>
      <c r="J416" s="67"/>
      <c r="K416" s="67"/>
      <c r="L416" s="67"/>
      <c r="M416" s="67"/>
      <c r="N416" s="67"/>
      <c r="O416" s="67"/>
      <c r="P416" s="67"/>
      <c r="Q416" s="67"/>
      <c r="R416" s="67"/>
      <c r="S416" s="67"/>
      <c r="T416" s="67"/>
      <c r="U416" s="67"/>
      <c r="V416" s="67"/>
      <c r="W416" s="67"/>
    </row>
    <row r="417" spans="2:23" customFormat="1" x14ac:dyDescent="0.15">
      <c r="B417" s="67"/>
      <c r="C417" s="67"/>
      <c r="D417" s="67"/>
      <c r="E417" s="67"/>
      <c r="F417" s="67"/>
      <c r="G417" s="67"/>
      <c r="H417" s="67"/>
      <c r="I417" s="67"/>
      <c r="J417" s="67"/>
      <c r="K417" s="67"/>
      <c r="L417" s="67"/>
      <c r="M417" s="67"/>
      <c r="N417" s="67"/>
      <c r="O417" s="67"/>
      <c r="P417" s="67"/>
      <c r="Q417" s="67"/>
      <c r="R417" s="67"/>
      <c r="S417" s="67"/>
      <c r="T417" s="67"/>
      <c r="U417" s="67"/>
      <c r="V417" s="67"/>
      <c r="W417" s="67"/>
    </row>
    <row r="418" spans="2:23" customFormat="1" x14ac:dyDescent="0.15">
      <c r="B418" s="67"/>
      <c r="C418" s="67"/>
      <c r="D418" s="67"/>
      <c r="E418" s="67"/>
      <c r="F418" s="67"/>
      <c r="G418" s="67"/>
      <c r="H418" s="67"/>
      <c r="I418" s="67"/>
      <c r="J418" s="67"/>
      <c r="K418" s="67"/>
      <c r="L418" s="67"/>
      <c r="M418" s="67"/>
      <c r="N418" s="67"/>
      <c r="O418" s="67"/>
      <c r="P418" s="67"/>
      <c r="Q418" s="67"/>
      <c r="R418" s="67"/>
      <c r="S418" s="67"/>
      <c r="T418" s="67"/>
      <c r="U418" s="67"/>
      <c r="V418" s="67"/>
      <c r="W418" s="67"/>
    </row>
    <row r="419" spans="2:23" customFormat="1" x14ac:dyDescent="0.15">
      <c r="B419" s="67"/>
      <c r="C419" s="67"/>
      <c r="D419" s="67"/>
      <c r="E419" s="67"/>
      <c r="F419" s="67"/>
      <c r="G419" s="67"/>
      <c r="H419" s="67"/>
      <c r="I419" s="67"/>
      <c r="J419" s="67"/>
      <c r="K419" s="67"/>
      <c r="L419" s="67"/>
      <c r="M419" s="67"/>
      <c r="N419" s="67"/>
      <c r="O419" s="67"/>
      <c r="P419" s="67"/>
      <c r="Q419" s="67"/>
      <c r="R419" s="67"/>
      <c r="S419" s="67"/>
      <c r="T419" s="67"/>
      <c r="U419" s="67"/>
      <c r="V419" s="67"/>
      <c r="W419" s="67"/>
    </row>
    <row r="420" spans="2:23" customFormat="1" x14ac:dyDescent="0.15">
      <c r="B420" s="67"/>
      <c r="C420" s="67"/>
      <c r="D420" s="67"/>
      <c r="E420" s="67"/>
      <c r="F420" s="67"/>
      <c r="G420" s="67"/>
      <c r="H420" s="67"/>
      <c r="I420" s="67"/>
      <c r="J420" s="67"/>
      <c r="K420" s="67"/>
      <c r="L420" s="67"/>
      <c r="M420" s="67"/>
      <c r="N420" s="67"/>
      <c r="O420" s="67"/>
      <c r="P420" s="67"/>
      <c r="Q420" s="67"/>
      <c r="R420" s="67"/>
      <c r="S420" s="67"/>
      <c r="T420" s="67"/>
      <c r="U420" s="67"/>
      <c r="V420" s="67"/>
      <c r="W420" s="67"/>
    </row>
    <row r="421" spans="2:23" customFormat="1" x14ac:dyDescent="0.15">
      <c r="B421" s="67"/>
      <c r="C421" s="67"/>
      <c r="D421" s="67"/>
      <c r="E421" s="67"/>
      <c r="F421" s="67"/>
      <c r="G421" s="67"/>
      <c r="H421" s="67"/>
      <c r="I421" s="67"/>
      <c r="J421" s="67"/>
      <c r="K421" s="67"/>
      <c r="L421" s="67"/>
      <c r="M421" s="67"/>
      <c r="N421" s="67"/>
      <c r="O421" s="67"/>
      <c r="P421" s="67"/>
      <c r="Q421" s="67"/>
      <c r="R421" s="67"/>
      <c r="S421" s="67"/>
      <c r="T421" s="67"/>
      <c r="U421" s="67"/>
      <c r="V421" s="67"/>
      <c r="W421" s="67"/>
    </row>
    <row r="422" spans="2:23" customFormat="1" x14ac:dyDescent="0.15">
      <c r="B422" s="67"/>
      <c r="C422" s="67"/>
      <c r="D422" s="67"/>
      <c r="E422" s="67"/>
      <c r="F422" s="67"/>
      <c r="G422" s="67"/>
      <c r="H422" s="67"/>
      <c r="I422" s="67"/>
      <c r="J422" s="67"/>
      <c r="K422" s="67"/>
      <c r="L422" s="67"/>
      <c r="M422" s="67"/>
      <c r="N422" s="67"/>
      <c r="O422" s="67"/>
      <c r="P422" s="67"/>
      <c r="Q422" s="67"/>
      <c r="R422" s="67"/>
      <c r="S422" s="67"/>
      <c r="T422" s="67"/>
      <c r="U422" s="67"/>
      <c r="V422" s="67"/>
      <c r="W422" s="67"/>
    </row>
    <row r="423" spans="2:23" customFormat="1" x14ac:dyDescent="0.15">
      <c r="B423" s="67"/>
      <c r="C423" s="67"/>
      <c r="D423" s="67"/>
      <c r="E423" s="67"/>
      <c r="F423" s="67"/>
      <c r="G423" s="67"/>
      <c r="H423" s="67"/>
      <c r="I423" s="67"/>
      <c r="J423" s="67"/>
      <c r="K423" s="67"/>
      <c r="L423" s="67"/>
      <c r="M423" s="67"/>
      <c r="N423" s="67"/>
      <c r="O423" s="67"/>
      <c r="P423" s="67"/>
      <c r="Q423" s="67"/>
      <c r="R423" s="67"/>
      <c r="S423" s="67"/>
      <c r="T423" s="67"/>
      <c r="U423" s="67"/>
      <c r="V423" s="67"/>
      <c r="W423" s="67"/>
    </row>
    <row r="424" spans="2:23" customFormat="1" ht="20.25" customHeight="1" x14ac:dyDescent="0.15">
      <c r="B424" s="68" t="s">
        <v>231</v>
      </c>
      <c r="C424" s="68"/>
      <c r="D424" s="68"/>
      <c r="E424" s="68"/>
      <c r="F424" s="68"/>
      <c r="G424" s="68"/>
      <c r="H424" s="68"/>
      <c r="I424" s="68"/>
      <c r="J424" s="68"/>
      <c r="K424" s="68"/>
      <c r="L424" s="68"/>
      <c r="M424" s="68"/>
      <c r="N424" s="68"/>
      <c r="O424" s="68"/>
      <c r="P424" s="68"/>
      <c r="Q424" s="68" t="s">
        <v>230</v>
      </c>
      <c r="R424" s="68"/>
      <c r="S424" s="68"/>
      <c r="T424" s="68"/>
      <c r="U424" s="68"/>
      <c r="V424" s="68"/>
      <c r="W424" s="68"/>
    </row>
    <row r="425" spans="2:23" customFormat="1" x14ac:dyDescent="0.15">
      <c r="B425" s="67"/>
      <c r="C425" s="67"/>
      <c r="D425" s="67"/>
      <c r="E425" s="67"/>
      <c r="F425" s="67"/>
      <c r="G425" s="67"/>
      <c r="H425" s="67"/>
      <c r="I425" s="67"/>
      <c r="J425" s="67"/>
      <c r="K425" s="67"/>
      <c r="L425" s="67"/>
      <c r="M425" s="67"/>
      <c r="N425" s="67"/>
      <c r="O425" s="67"/>
      <c r="P425" s="67"/>
      <c r="Q425" s="67"/>
      <c r="R425" s="67"/>
      <c r="S425" s="67"/>
      <c r="T425" s="67"/>
      <c r="U425" s="67"/>
      <c r="V425" s="67"/>
      <c r="W425" s="67"/>
    </row>
    <row r="426" spans="2:23" customFormat="1" x14ac:dyDescent="0.15">
      <c r="B426" s="67"/>
      <c r="C426" s="67"/>
      <c r="D426" s="67"/>
      <c r="E426" s="67"/>
      <c r="F426" s="67"/>
      <c r="G426" s="67"/>
      <c r="H426" s="67"/>
      <c r="I426" s="67"/>
      <c r="J426" s="67"/>
      <c r="K426" s="67"/>
      <c r="L426" s="67"/>
      <c r="M426" s="67"/>
      <c r="N426" s="67"/>
      <c r="O426" s="67"/>
      <c r="P426" s="67"/>
      <c r="Q426" s="67"/>
      <c r="R426" s="67"/>
      <c r="S426" s="67"/>
      <c r="T426" s="67"/>
      <c r="U426" s="67"/>
      <c r="V426" s="67"/>
      <c r="W426" s="67"/>
    </row>
    <row r="427" spans="2:23" customFormat="1" x14ac:dyDescent="0.15">
      <c r="B427" s="67"/>
      <c r="C427" s="67"/>
      <c r="D427" s="67"/>
      <c r="E427" s="67"/>
      <c r="F427" s="67"/>
      <c r="G427" s="67"/>
      <c r="H427" s="67"/>
      <c r="I427" s="67"/>
      <c r="J427" s="67"/>
      <c r="K427" s="67"/>
      <c r="L427" s="67"/>
      <c r="M427" s="67"/>
      <c r="N427" s="67"/>
      <c r="O427" s="67"/>
      <c r="P427" s="67"/>
      <c r="Q427" s="67"/>
      <c r="R427" s="67"/>
      <c r="S427" s="67"/>
      <c r="T427" s="67"/>
      <c r="U427" s="67"/>
      <c r="V427" s="67"/>
      <c r="W427" s="67"/>
    </row>
    <row r="428" spans="2:23" customFormat="1" x14ac:dyDescent="0.15">
      <c r="B428" s="67"/>
      <c r="C428" s="67"/>
      <c r="D428" s="67"/>
      <c r="E428" s="67"/>
      <c r="F428" s="67"/>
      <c r="G428" s="67"/>
      <c r="H428" s="67"/>
      <c r="I428" s="67"/>
      <c r="J428" s="67"/>
      <c r="K428" s="67"/>
      <c r="L428" s="67"/>
      <c r="M428" s="67"/>
      <c r="N428" s="67"/>
      <c r="O428" s="67"/>
      <c r="P428" s="67"/>
      <c r="Q428" s="67"/>
      <c r="R428" s="67"/>
      <c r="S428" s="67"/>
      <c r="T428" s="67"/>
      <c r="U428" s="67"/>
      <c r="V428" s="67"/>
      <c r="W428" s="67"/>
    </row>
    <row r="429" spans="2:23" customFormat="1" x14ac:dyDescent="0.15">
      <c r="B429" s="67"/>
      <c r="C429" s="67"/>
      <c r="D429" s="67"/>
      <c r="E429" s="67"/>
      <c r="F429" s="67"/>
      <c r="G429" s="67"/>
      <c r="H429" s="67"/>
      <c r="I429" s="67"/>
      <c r="J429" s="67"/>
      <c r="K429" s="67"/>
      <c r="L429" s="67"/>
      <c r="M429" s="67"/>
      <c r="N429" s="67"/>
      <c r="O429" s="67"/>
      <c r="P429" s="67"/>
      <c r="Q429" s="67"/>
      <c r="R429" s="67"/>
      <c r="S429" s="67"/>
      <c r="T429" s="67"/>
      <c r="U429" s="67"/>
      <c r="V429" s="67"/>
      <c r="W429" s="67"/>
    </row>
    <row r="430" spans="2:23" customFormat="1" x14ac:dyDescent="0.15">
      <c r="B430" s="67"/>
      <c r="C430" s="67"/>
      <c r="D430" s="67"/>
      <c r="E430" s="67"/>
      <c r="F430" s="67"/>
      <c r="G430" s="67"/>
      <c r="H430" s="67"/>
      <c r="I430" s="67"/>
      <c r="J430" s="67"/>
      <c r="K430" s="67"/>
      <c r="L430" s="67"/>
      <c r="M430" s="67"/>
      <c r="N430" s="67"/>
      <c r="O430" s="67"/>
      <c r="P430" s="67"/>
      <c r="Q430" s="67"/>
      <c r="R430" s="67"/>
      <c r="S430" s="67"/>
      <c r="T430" s="67"/>
      <c r="U430" s="67"/>
      <c r="V430" s="67"/>
      <c r="W430" s="67"/>
    </row>
    <row r="431" spans="2:23" customFormat="1" x14ac:dyDescent="0.15">
      <c r="B431" s="67"/>
      <c r="C431" s="67"/>
      <c r="D431" s="67"/>
      <c r="E431" s="67"/>
      <c r="F431" s="67"/>
      <c r="G431" s="67"/>
      <c r="H431" s="67"/>
      <c r="I431" s="67"/>
      <c r="J431" s="67"/>
      <c r="K431" s="67"/>
      <c r="L431" s="67"/>
      <c r="M431" s="67"/>
      <c r="N431" s="67"/>
      <c r="O431" s="67"/>
      <c r="P431" s="67"/>
      <c r="Q431" s="67"/>
      <c r="R431" s="67"/>
      <c r="S431" s="67"/>
      <c r="T431" s="67"/>
      <c r="U431" s="67"/>
      <c r="V431" s="67"/>
      <c r="W431" s="67"/>
    </row>
    <row r="432" spans="2:23" customFormat="1" x14ac:dyDescent="0.15">
      <c r="B432" s="67"/>
      <c r="C432" s="67"/>
      <c r="D432" s="67"/>
      <c r="E432" s="67"/>
      <c r="F432" s="67"/>
      <c r="G432" s="67"/>
      <c r="H432" s="67"/>
      <c r="I432" s="67"/>
      <c r="J432" s="67"/>
      <c r="K432" s="67"/>
      <c r="L432" s="67"/>
      <c r="M432" s="67"/>
      <c r="N432" s="67"/>
      <c r="O432" s="67"/>
      <c r="P432" s="67"/>
      <c r="Q432" s="67"/>
      <c r="R432" s="67"/>
      <c r="S432" s="67"/>
      <c r="T432" s="67"/>
      <c r="U432" s="67"/>
      <c r="V432" s="67"/>
      <c r="W432" s="67"/>
    </row>
    <row r="433" spans="2:23" customFormat="1" x14ac:dyDescent="0.15">
      <c r="B433" s="67"/>
      <c r="C433" s="67"/>
      <c r="D433" s="67"/>
      <c r="E433" s="67"/>
      <c r="F433" s="67"/>
      <c r="G433" s="67"/>
      <c r="H433" s="67"/>
      <c r="I433" s="67"/>
      <c r="J433" s="67"/>
      <c r="K433" s="67"/>
      <c r="L433" s="67"/>
      <c r="M433" s="67"/>
      <c r="N433" s="67"/>
      <c r="O433" s="67"/>
      <c r="P433" s="67"/>
      <c r="Q433" s="67"/>
      <c r="R433" s="67"/>
      <c r="S433" s="67"/>
      <c r="T433" s="67"/>
      <c r="U433" s="67"/>
      <c r="V433" s="67"/>
      <c r="W433" s="67"/>
    </row>
    <row r="434" spans="2:23" customFormat="1" x14ac:dyDescent="0.15">
      <c r="B434" s="67"/>
      <c r="C434" s="67"/>
      <c r="D434" s="67"/>
      <c r="E434" s="67"/>
      <c r="F434" s="67"/>
      <c r="G434" s="67"/>
      <c r="H434" s="67"/>
      <c r="I434" s="67"/>
      <c r="J434" s="67"/>
      <c r="K434" s="67"/>
      <c r="L434" s="67"/>
      <c r="M434" s="67"/>
      <c r="N434" s="67"/>
      <c r="O434" s="67"/>
      <c r="P434" s="67"/>
      <c r="Q434" s="67"/>
      <c r="R434" s="67"/>
      <c r="S434" s="67"/>
      <c r="T434" s="67"/>
      <c r="U434" s="67"/>
      <c r="V434" s="67"/>
      <c r="W434" s="67"/>
    </row>
    <row r="435" spans="2:23" customFormat="1" x14ac:dyDescent="0.15">
      <c r="B435" s="67"/>
      <c r="C435" s="67"/>
      <c r="D435" s="67"/>
      <c r="E435" s="67"/>
      <c r="F435" s="67"/>
      <c r="G435" s="67"/>
      <c r="H435" s="67"/>
      <c r="I435" s="67"/>
      <c r="J435" s="67"/>
      <c r="K435" s="67"/>
      <c r="L435" s="67"/>
      <c r="M435" s="67"/>
      <c r="N435" s="67"/>
      <c r="O435" s="67"/>
      <c r="P435" s="67"/>
      <c r="Q435" s="67"/>
      <c r="R435" s="67"/>
      <c r="S435" s="67"/>
      <c r="T435" s="67"/>
      <c r="U435" s="67"/>
      <c r="V435" s="67"/>
      <c r="W435" s="67"/>
    </row>
    <row r="436" spans="2:23" customFormat="1" x14ac:dyDescent="0.15">
      <c r="B436" s="67"/>
      <c r="C436" s="67"/>
      <c r="D436" s="67"/>
      <c r="E436" s="67"/>
      <c r="F436" s="67"/>
      <c r="G436" s="67"/>
      <c r="H436" s="67"/>
      <c r="I436" s="67"/>
      <c r="J436" s="67"/>
      <c r="K436" s="67"/>
      <c r="L436" s="67"/>
      <c r="M436" s="67"/>
      <c r="N436" s="67"/>
      <c r="O436" s="67"/>
      <c r="P436" s="67"/>
      <c r="Q436" s="67"/>
      <c r="R436" s="67"/>
      <c r="S436" s="67"/>
      <c r="T436" s="67"/>
      <c r="U436" s="67"/>
      <c r="V436" s="67"/>
      <c r="W436" s="67"/>
    </row>
  </sheetData>
  <mergeCells count="225">
    <mergeCell ref="U11:V11"/>
    <mergeCell ref="V12:W12"/>
    <mergeCell ref="B401:B404"/>
    <mergeCell ref="C401:J404"/>
    <mergeCell ref="B405:B408"/>
    <mergeCell ref="C405:J408"/>
    <mergeCell ref="B349:B352"/>
    <mergeCell ref="C349:J352"/>
    <mergeCell ref="B337:B340"/>
    <mergeCell ref="C337:J340"/>
    <mergeCell ref="B341:B344"/>
    <mergeCell ref="C341:J344"/>
    <mergeCell ref="B393:B396"/>
    <mergeCell ref="C393:J396"/>
    <mergeCell ref="B397:B400"/>
    <mergeCell ref="C397:J400"/>
    <mergeCell ref="B381:B384"/>
    <mergeCell ref="C381:J384"/>
    <mergeCell ref="B385:B388"/>
    <mergeCell ref="C385:J388"/>
    <mergeCell ref="B369:B372"/>
    <mergeCell ref="B389:B392"/>
    <mergeCell ref="C389:J392"/>
    <mergeCell ref="C369:J372"/>
    <mergeCell ref="B373:B376"/>
    <mergeCell ref="C373:J376"/>
    <mergeCell ref="B325:B328"/>
    <mergeCell ref="C325:J328"/>
    <mergeCell ref="B321:B324"/>
    <mergeCell ref="C321:J324"/>
    <mergeCell ref="B333:B336"/>
    <mergeCell ref="C333:J336"/>
    <mergeCell ref="B329:B332"/>
    <mergeCell ref="C329:J332"/>
    <mergeCell ref="B345:B348"/>
    <mergeCell ref="C345:J348"/>
    <mergeCell ref="B317:B320"/>
    <mergeCell ref="C317:J320"/>
    <mergeCell ref="B301:B304"/>
    <mergeCell ref="C301:J304"/>
    <mergeCell ref="B305:B308"/>
    <mergeCell ref="C305:J308"/>
    <mergeCell ref="B309:B312"/>
    <mergeCell ref="C309:J312"/>
    <mergeCell ref="B313:B316"/>
    <mergeCell ref="C313:J316"/>
    <mergeCell ref="B285:B288"/>
    <mergeCell ref="C285:J288"/>
    <mergeCell ref="B281:B284"/>
    <mergeCell ref="C281:J284"/>
    <mergeCell ref="B277:B280"/>
    <mergeCell ref="C277:J280"/>
    <mergeCell ref="B297:B300"/>
    <mergeCell ref="C297:J300"/>
    <mergeCell ref="B293:B296"/>
    <mergeCell ref="C293:J296"/>
    <mergeCell ref="B289:B292"/>
    <mergeCell ref="C289:J292"/>
    <mergeCell ref="B261:B264"/>
    <mergeCell ref="C261:J264"/>
    <mergeCell ref="B257:B260"/>
    <mergeCell ref="C257:J260"/>
    <mergeCell ref="B253:B256"/>
    <mergeCell ref="C253:J256"/>
    <mergeCell ref="B273:B276"/>
    <mergeCell ref="C273:J276"/>
    <mergeCell ref="B269:B272"/>
    <mergeCell ref="C269:J272"/>
    <mergeCell ref="B265:B268"/>
    <mergeCell ref="C265:J268"/>
    <mergeCell ref="B237:B240"/>
    <mergeCell ref="C237:J240"/>
    <mergeCell ref="B233:B236"/>
    <mergeCell ref="C233:J236"/>
    <mergeCell ref="B229:B232"/>
    <mergeCell ref="C229:J232"/>
    <mergeCell ref="B249:B252"/>
    <mergeCell ref="C249:J252"/>
    <mergeCell ref="B245:B248"/>
    <mergeCell ref="C245:J248"/>
    <mergeCell ref="B241:B244"/>
    <mergeCell ref="C241:J244"/>
    <mergeCell ref="B213:B216"/>
    <mergeCell ref="C213:J216"/>
    <mergeCell ref="B209:B212"/>
    <mergeCell ref="C209:J212"/>
    <mergeCell ref="B205:B208"/>
    <mergeCell ref="C205:J208"/>
    <mergeCell ref="B225:B228"/>
    <mergeCell ref="C225:J228"/>
    <mergeCell ref="B221:B224"/>
    <mergeCell ref="C221:J224"/>
    <mergeCell ref="B217:B220"/>
    <mergeCell ref="C217:J220"/>
    <mergeCell ref="B189:B192"/>
    <mergeCell ref="C189:J192"/>
    <mergeCell ref="B185:B188"/>
    <mergeCell ref="C185:J188"/>
    <mergeCell ref="B181:B184"/>
    <mergeCell ref="C181:J184"/>
    <mergeCell ref="B201:B204"/>
    <mergeCell ref="C201:J204"/>
    <mergeCell ref="B197:B200"/>
    <mergeCell ref="C197:J200"/>
    <mergeCell ref="B193:B196"/>
    <mergeCell ref="C193:J196"/>
    <mergeCell ref="B165:B168"/>
    <mergeCell ref="C165:J168"/>
    <mergeCell ref="B161:B164"/>
    <mergeCell ref="C161:J164"/>
    <mergeCell ref="B157:B160"/>
    <mergeCell ref="C157:J160"/>
    <mergeCell ref="B177:B180"/>
    <mergeCell ref="C177:J180"/>
    <mergeCell ref="B173:B176"/>
    <mergeCell ref="C173:J176"/>
    <mergeCell ref="B169:B172"/>
    <mergeCell ref="C169:J172"/>
    <mergeCell ref="B141:B144"/>
    <mergeCell ref="C141:J144"/>
    <mergeCell ref="B137:B140"/>
    <mergeCell ref="C137:J140"/>
    <mergeCell ref="B133:B136"/>
    <mergeCell ref="C133:J136"/>
    <mergeCell ref="B153:B156"/>
    <mergeCell ref="C153:J156"/>
    <mergeCell ref="B149:B152"/>
    <mergeCell ref="C149:J152"/>
    <mergeCell ref="B145:B148"/>
    <mergeCell ref="C145:J148"/>
    <mergeCell ref="B117:B120"/>
    <mergeCell ref="C117:J120"/>
    <mergeCell ref="B113:B116"/>
    <mergeCell ref="C113:J116"/>
    <mergeCell ref="B109:B112"/>
    <mergeCell ref="C109:J112"/>
    <mergeCell ref="B129:B132"/>
    <mergeCell ref="C129:J132"/>
    <mergeCell ref="B125:B128"/>
    <mergeCell ref="C125:J128"/>
    <mergeCell ref="B121:B124"/>
    <mergeCell ref="C121:J124"/>
    <mergeCell ref="B93:B96"/>
    <mergeCell ref="C93:J96"/>
    <mergeCell ref="B89:B92"/>
    <mergeCell ref="C89:J92"/>
    <mergeCell ref="B85:B88"/>
    <mergeCell ref="C85:J88"/>
    <mergeCell ref="B105:B108"/>
    <mergeCell ref="C105:J108"/>
    <mergeCell ref="B101:B104"/>
    <mergeCell ref="C101:J104"/>
    <mergeCell ref="B97:B100"/>
    <mergeCell ref="C97:J100"/>
    <mergeCell ref="B69:B72"/>
    <mergeCell ref="C69:J72"/>
    <mergeCell ref="B65:B68"/>
    <mergeCell ref="C65:J68"/>
    <mergeCell ref="B61:B64"/>
    <mergeCell ref="C61:J64"/>
    <mergeCell ref="B81:B84"/>
    <mergeCell ref="C81:J84"/>
    <mergeCell ref="B77:B80"/>
    <mergeCell ref="C77:J80"/>
    <mergeCell ref="B73:B76"/>
    <mergeCell ref="C73:J76"/>
    <mergeCell ref="B37:B40"/>
    <mergeCell ref="C37:J40"/>
    <mergeCell ref="B57:B60"/>
    <mergeCell ref="C57:J60"/>
    <mergeCell ref="B53:B56"/>
    <mergeCell ref="C53:J56"/>
    <mergeCell ref="B49:B52"/>
    <mergeCell ref="C49:J52"/>
    <mergeCell ref="B5:T5"/>
    <mergeCell ref="C11:J12"/>
    <mergeCell ref="B13:B16"/>
    <mergeCell ref="T11:T12"/>
    <mergeCell ref="B11:B12"/>
    <mergeCell ref="K11:S11"/>
    <mergeCell ref="C13:J16"/>
    <mergeCell ref="H8:J8"/>
    <mergeCell ref="B8:G8"/>
    <mergeCell ref="H7:J7"/>
    <mergeCell ref="B7:G7"/>
    <mergeCell ref="B377:B380"/>
    <mergeCell ref="C377:J380"/>
    <mergeCell ref="B357:B360"/>
    <mergeCell ref="C357:J360"/>
    <mergeCell ref="B361:B364"/>
    <mergeCell ref="C361:J364"/>
    <mergeCell ref="B365:B368"/>
    <mergeCell ref="C365:J368"/>
    <mergeCell ref="B17:B20"/>
    <mergeCell ref="C17:J20"/>
    <mergeCell ref="B353:B356"/>
    <mergeCell ref="C353:J356"/>
    <mergeCell ref="B25:B28"/>
    <mergeCell ref="C25:J28"/>
    <mergeCell ref="B21:B24"/>
    <mergeCell ref="C21:J24"/>
    <mergeCell ref="B33:B36"/>
    <mergeCell ref="C33:J36"/>
    <mergeCell ref="B45:B48"/>
    <mergeCell ref="C45:J48"/>
    <mergeCell ref="B29:B32"/>
    <mergeCell ref="C29:J32"/>
    <mergeCell ref="B41:B44"/>
    <mergeCell ref="C41:J44"/>
    <mergeCell ref="B425:P428"/>
    <mergeCell ref="Q425:W428"/>
    <mergeCell ref="B429:P432"/>
    <mergeCell ref="Q429:W432"/>
    <mergeCell ref="B433:P436"/>
    <mergeCell ref="Q433:W436"/>
    <mergeCell ref="B411:P411"/>
    <mergeCell ref="Q411:W411"/>
    <mergeCell ref="B412:P415"/>
    <mergeCell ref="Q412:W415"/>
    <mergeCell ref="B416:P419"/>
    <mergeCell ref="Q416:W419"/>
    <mergeCell ref="B420:P423"/>
    <mergeCell ref="Q420:W423"/>
    <mergeCell ref="B424:P424"/>
    <mergeCell ref="Q424:W424"/>
  </mergeCells>
  <phoneticPr fontId="2"/>
  <conditionalFormatting sqref="K14:R14">
    <cfRule type="top10" dxfId="491" priority="1098" rank="1"/>
  </conditionalFormatting>
  <conditionalFormatting sqref="K15:T16">
    <cfRule type="top10" dxfId="490" priority="1097" rank="1"/>
  </conditionalFormatting>
  <conditionalFormatting sqref="K15:T15">
    <cfRule type="top10" dxfId="489" priority="1096" rank="1"/>
  </conditionalFormatting>
  <conditionalFormatting sqref="K19:T20">
    <cfRule type="top10" dxfId="487" priority="1094" rank="1"/>
  </conditionalFormatting>
  <conditionalFormatting sqref="K19:T19">
    <cfRule type="top10" dxfId="486" priority="1093" rank="1"/>
  </conditionalFormatting>
  <conditionalFormatting sqref="K23:T24">
    <cfRule type="top10" dxfId="484" priority="1091" rank="1"/>
  </conditionalFormatting>
  <conditionalFormatting sqref="K23:T23">
    <cfRule type="top10" dxfId="483" priority="1090" rank="1"/>
  </conditionalFormatting>
  <conditionalFormatting sqref="K27:T27">
    <cfRule type="top10" dxfId="481" priority="1088" rank="1"/>
  </conditionalFormatting>
  <conditionalFormatting sqref="K27:T27">
    <cfRule type="top10" dxfId="480" priority="1087" rank="1"/>
  </conditionalFormatting>
  <conditionalFormatting sqref="K31:T32">
    <cfRule type="top10" dxfId="478" priority="1085" rank="1"/>
  </conditionalFormatting>
  <conditionalFormatting sqref="K31:T31">
    <cfRule type="top10" dxfId="477" priority="1084" rank="1"/>
  </conditionalFormatting>
  <conditionalFormatting sqref="K35:T36">
    <cfRule type="top10" dxfId="475" priority="1082" rank="1"/>
  </conditionalFormatting>
  <conditionalFormatting sqref="K35:T35">
    <cfRule type="top10" dxfId="474" priority="1081" rank="1"/>
  </conditionalFormatting>
  <conditionalFormatting sqref="K39:T40">
    <cfRule type="top10" dxfId="472" priority="1079" rank="1"/>
  </conditionalFormatting>
  <conditionalFormatting sqref="K39:T39">
    <cfRule type="top10" dxfId="471" priority="1078" rank="1"/>
  </conditionalFormatting>
  <conditionalFormatting sqref="K43:T44">
    <cfRule type="top10" dxfId="469" priority="1076" rank="1"/>
  </conditionalFormatting>
  <conditionalFormatting sqref="K43:T43">
    <cfRule type="top10" dxfId="468" priority="1075" rank="1"/>
  </conditionalFormatting>
  <conditionalFormatting sqref="K47:T48">
    <cfRule type="top10" dxfId="466" priority="1073" rank="1"/>
  </conditionalFormatting>
  <conditionalFormatting sqref="K47:T47">
    <cfRule type="top10" dxfId="465" priority="1072" rank="1"/>
  </conditionalFormatting>
  <conditionalFormatting sqref="K51:T52">
    <cfRule type="top10" dxfId="463" priority="1070" rank="1"/>
  </conditionalFormatting>
  <conditionalFormatting sqref="K51:T51">
    <cfRule type="top10" dxfId="462" priority="1069" rank="1"/>
  </conditionalFormatting>
  <conditionalFormatting sqref="K55:T55">
    <cfRule type="top10" dxfId="460" priority="1067" rank="1"/>
  </conditionalFormatting>
  <conditionalFormatting sqref="K55:T55">
    <cfRule type="top10" dxfId="459" priority="1066" rank="1"/>
  </conditionalFormatting>
  <conditionalFormatting sqref="K59:T59">
    <cfRule type="top10" dxfId="457" priority="1064" rank="1"/>
  </conditionalFormatting>
  <conditionalFormatting sqref="K59:T59">
    <cfRule type="top10" dxfId="456" priority="1063" rank="1"/>
  </conditionalFormatting>
  <conditionalFormatting sqref="K63:T63">
    <cfRule type="top10" dxfId="454" priority="1061" rank="1"/>
  </conditionalFormatting>
  <conditionalFormatting sqref="K63:T63">
    <cfRule type="top10" dxfId="453" priority="1060" rank="1"/>
  </conditionalFormatting>
  <conditionalFormatting sqref="K67:T67">
    <cfRule type="top10" dxfId="451" priority="1058" rank="1"/>
  </conditionalFormatting>
  <conditionalFormatting sqref="K67:T67">
    <cfRule type="top10" dxfId="450" priority="1057" rank="1"/>
  </conditionalFormatting>
  <conditionalFormatting sqref="K71:T71">
    <cfRule type="top10" dxfId="448" priority="1055" rank="1"/>
  </conditionalFormatting>
  <conditionalFormatting sqref="K71:T71">
    <cfRule type="top10" dxfId="447" priority="1054" rank="1"/>
  </conditionalFormatting>
  <conditionalFormatting sqref="K56:T56">
    <cfRule type="top10" dxfId="446" priority="1053" rank="1"/>
  </conditionalFormatting>
  <conditionalFormatting sqref="K60:T60">
    <cfRule type="top10" dxfId="445" priority="1052" rank="1"/>
  </conditionalFormatting>
  <conditionalFormatting sqref="K64:T64">
    <cfRule type="top10" dxfId="444" priority="1051" rank="1"/>
  </conditionalFormatting>
  <conditionalFormatting sqref="K68:T68">
    <cfRule type="top10" dxfId="443" priority="1050" rank="1"/>
  </conditionalFormatting>
  <conditionalFormatting sqref="K72:T72">
    <cfRule type="top10" dxfId="442" priority="1049" rank="1"/>
  </conditionalFormatting>
  <conditionalFormatting sqref="K75:T76">
    <cfRule type="top10" dxfId="440" priority="1047" rank="1"/>
  </conditionalFormatting>
  <conditionalFormatting sqref="K75:T75">
    <cfRule type="top10" dxfId="439" priority="1046" rank="1"/>
  </conditionalFormatting>
  <conditionalFormatting sqref="K79:T79">
    <cfRule type="top10" dxfId="437" priority="1044" rank="1"/>
  </conditionalFormatting>
  <conditionalFormatting sqref="K79:T79">
    <cfRule type="top10" dxfId="436" priority="1043" rank="1"/>
  </conditionalFormatting>
  <conditionalFormatting sqref="K83:T83">
    <cfRule type="top10" dxfId="434" priority="1041" rank="1"/>
  </conditionalFormatting>
  <conditionalFormatting sqref="K83:T83">
    <cfRule type="top10" dxfId="433" priority="1040" rank="1"/>
  </conditionalFormatting>
  <conditionalFormatting sqref="K87:T87">
    <cfRule type="top10" dxfId="431" priority="1038" rank="1"/>
  </conditionalFormatting>
  <conditionalFormatting sqref="K87:T87">
    <cfRule type="top10" dxfId="430" priority="1037" rank="1"/>
  </conditionalFormatting>
  <conditionalFormatting sqref="K91:T91">
    <cfRule type="top10" dxfId="428" priority="1035" rank="1"/>
  </conditionalFormatting>
  <conditionalFormatting sqref="K91:T91">
    <cfRule type="top10" dxfId="427" priority="1034" rank="1"/>
  </conditionalFormatting>
  <conditionalFormatting sqref="K95:T95">
    <cfRule type="top10" dxfId="425" priority="1032" rank="1"/>
  </conditionalFormatting>
  <conditionalFormatting sqref="K95:T95">
    <cfRule type="top10" dxfId="424" priority="1031" rank="1"/>
  </conditionalFormatting>
  <conditionalFormatting sqref="K80:T80">
    <cfRule type="top10" dxfId="423" priority="1030" rank="1"/>
  </conditionalFormatting>
  <conditionalFormatting sqref="K84:T84">
    <cfRule type="top10" dxfId="422" priority="1029" rank="1"/>
  </conditionalFormatting>
  <conditionalFormatting sqref="K88:T88">
    <cfRule type="top10" dxfId="421" priority="1028" rank="1"/>
  </conditionalFormatting>
  <conditionalFormatting sqref="K92:T92">
    <cfRule type="top10" dxfId="420" priority="1027" rank="1"/>
  </conditionalFormatting>
  <conditionalFormatting sqref="K96:T96">
    <cfRule type="top10" dxfId="419" priority="1026" rank="1"/>
  </conditionalFormatting>
  <conditionalFormatting sqref="K99:T99">
    <cfRule type="top10" dxfId="417" priority="1024" rank="1"/>
  </conditionalFormatting>
  <conditionalFormatting sqref="K99:T99">
    <cfRule type="top10" dxfId="416" priority="1023" rank="1"/>
  </conditionalFormatting>
  <conditionalFormatting sqref="K103:T103">
    <cfRule type="top10" dxfId="414" priority="1021" rank="1"/>
  </conditionalFormatting>
  <conditionalFormatting sqref="K103:T103">
    <cfRule type="top10" dxfId="413" priority="1020" rank="1"/>
  </conditionalFormatting>
  <conditionalFormatting sqref="K107:T107">
    <cfRule type="top10" dxfId="411" priority="1018" rank="1"/>
  </conditionalFormatting>
  <conditionalFormatting sqref="K107:T107">
    <cfRule type="top10" dxfId="410" priority="1017" rank="1"/>
  </conditionalFormatting>
  <conditionalFormatting sqref="K111:T111">
    <cfRule type="top10" dxfId="408" priority="1015" rank="1"/>
  </conditionalFormatting>
  <conditionalFormatting sqref="K111:T111">
    <cfRule type="top10" dxfId="407" priority="1014" rank="1"/>
  </conditionalFormatting>
  <conditionalFormatting sqref="K115:T115">
    <cfRule type="top10" dxfId="405" priority="1012" rank="1"/>
  </conditionalFormatting>
  <conditionalFormatting sqref="K115:T115">
    <cfRule type="top10" dxfId="404" priority="1011" rank="1"/>
  </conditionalFormatting>
  <conditionalFormatting sqref="K119:T119">
    <cfRule type="top10" dxfId="402" priority="1009" rank="1"/>
  </conditionalFormatting>
  <conditionalFormatting sqref="K119:T119">
    <cfRule type="top10" dxfId="401" priority="1008" rank="1"/>
  </conditionalFormatting>
  <conditionalFormatting sqref="K104:T104">
    <cfRule type="top10" dxfId="400" priority="1007" rank="1"/>
  </conditionalFormatting>
  <conditionalFormatting sqref="K108:T108">
    <cfRule type="top10" dxfId="399" priority="1006" rank="1"/>
  </conditionalFormatting>
  <conditionalFormatting sqref="K112:T112">
    <cfRule type="top10" dxfId="398" priority="1005" rank="1"/>
  </conditionalFormatting>
  <conditionalFormatting sqref="K116:T116">
    <cfRule type="top10" dxfId="397" priority="1004" rank="1"/>
  </conditionalFormatting>
  <conditionalFormatting sqref="K120:T120">
    <cfRule type="top10" dxfId="396" priority="1003" rank="1"/>
  </conditionalFormatting>
  <conditionalFormatting sqref="K100:T100">
    <cfRule type="top10" dxfId="395" priority="1002" rank="1"/>
  </conditionalFormatting>
  <conditionalFormatting sqref="K123:T123">
    <cfRule type="top10" dxfId="393" priority="1000" rank="1"/>
  </conditionalFormatting>
  <conditionalFormatting sqref="K123:T123">
    <cfRule type="top10" dxfId="392" priority="999" rank="1"/>
  </conditionalFormatting>
  <conditionalFormatting sqref="K127:T127">
    <cfRule type="top10" dxfId="390" priority="997" rank="1"/>
  </conditionalFormatting>
  <conditionalFormatting sqref="K127:T127">
    <cfRule type="top10" dxfId="389" priority="996" rank="1"/>
  </conditionalFormatting>
  <conditionalFormatting sqref="K124:T124">
    <cfRule type="top10" dxfId="388" priority="995" rank="1"/>
  </conditionalFormatting>
  <conditionalFormatting sqref="K128:T128">
    <cfRule type="top10" dxfId="387" priority="994" rank="1"/>
  </conditionalFormatting>
  <conditionalFormatting sqref="K131:T131">
    <cfRule type="top10" dxfId="385" priority="992" rank="1"/>
  </conditionalFormatting>
  <conditionalFormatting sqref="K131:T131">
    <cfRule type="top10" dxfId="384" priority="991" rank="1"/>
  </conditionalFormatting>
  <conditionalFormatting sqref="K135:T135">
    <cfRule type="top10" dxfId="382" priority="989" rank="1"/>
  </conditionalFormatting>
  <conditionalFormatting sqref="K135:T135">
    <cfRule type="top10" dxfId="381" priority="988" rank="1"/>
  </conditionalFormatting>
  <conditionalFormatting sqref="K132:T132">
    <cfRule type="top10" dxfId="380" priority="987" rank="1"/>
  </conditionalFormatting>
  <conditionalFormatting sqref="K136:T136">
    <cfRule type="top10" dxfId="379" priority="986" rank="1"/>
  </conditionalFormatting>
  <conditionalFormatting sqref="K139:T139">
    <cfRule type="top10" dxfId="377" priority="984" rank="1"/>
  </conditionalFormatting>
  <conditionalFormatting sqref="K139:T139">
    <cfRule type="top10" dxfId="376" priority="983" rank="1"/>
  </conditionalFormatting>
  <conditionalFormatting sqref="K143:T143">
    <cfRule type="top10" dxfId="374" priority="981" rank="1"/>
  </conditionalFormatting>
  <conditionalFormatting sqref="K143:T143">
    <cfRule type="top10" dxfId="373" priority="980" rank="1"/>
  </conditionalFormatting>
  <conditionalFormatting sqref="K140:T140">
    <cfRule type="top10" dxfId="372" priority="979" rank="1"/>
  </conditionalFormatting>
  <conditionalFormatting sqref="K144:T144">
    <cfRule type="top10" dxfId="371" priority="978" rank="1"/>
  </conditionalFormatting>
  <conditionalFormatting sqref="K147:T147">
    <cfRule type="top10" dxfId="369" priority="976" rank="1"/>
  </conditionalFormatting>
  <conditionalFormatting sqref="K147:T147">
    <cfRule type="top10" dxfId="368" priority="975" rank="1"/>
  </conditionalFormatting>
  <conditionalFormatting sqref="K151:T151">
    <cfRule type="top10" dxfId="366" priority="973" rank="1"/>
  </conditionalFormatting>
  <conditionalFormatting sqref="K151:T151">
    <cfRule type="top10" dxfId="365" priority="972" rank="1"/>
  </conditionalFormatting>
  <conditionalFormatting sqref="K148:T148">
    <cfRule type="top10" dxfId="364" priority="971" rank="1"/>
  </conditionalFormatting>
  <conditionalFormatting sqref="K152:T152">
    <cfRule type="top10" dxfId="363" priority="970" rank="1"/>
  </conditionalFormatting>
  <conditionalFormatting sqref="K155:T155">
    <cfRule type="top10" dxfId="361" priority="968" rank="1"/>
  </conditionalFormatting>
  <conditionalFormatting sqref="K155:T155">
    <cfRule type="top10" dxfId="360" priority="967" rank="1"/>
  </conditionalFormatting>
  <conditionalFormatting sqref="K159:T159">
    <cfRule type="top10" dxfId="358" priority="965" rank="1"/>
  </conditionalFormatting>
  <conditionalFormatting sqref="K159:T159">
    <cfRule type="top10" dxfId="357" priority="964" rank="1"/>
  </conditionalFormatting>
  <conditionalFormatting sqref="K156:T156">
    <cfRule type="top10" dxfId="356" priority="963" rank="1"/>
  </conditionalFormatting>
  <conditionalFormatting sqref="K160:T160">
    <cfRule type="top10" dxfId="355" priority="962" rank="1"/>
  </conditionalFormatting>
  <conditionalFormatting sqref="K163:T163">
    <cfRule type="top10" dxfId="353" priority="960" rank="1"/>
  </conditionalFormatting>
  <conditionalFormatting sqref="K163:T163">
    <cfRule type="top10" dxfId="352" priority="959" rank="1"/>
  </conditionalFormatting>
  <conditionalFormatting sqref="K167:T167">
    <cfRule type="top10" dxfId="350" priority="957" rank="1"/>
  </conditionalFormatting>
  <conditionalFormatting sqref="K167:T167">
    <cfRule type="top10" dxfId="349" priority="956" rank="1"/>
  </conditionalFormatting>
  <conditionalFormatting sqref="K164:T164">
    <cfRule type="top10" dxfId="348" priority="955" rank="1"/>
  </conditionalFormatting>
  <conditionalFormatting sqref="K168:T168">
    <cfRule type="top10" dxfId="347" priority="954" rank="1"/>
  </conditionalFormatting>
  <conditionalFormatting sqref="K171:T171">
    <cfRule type="top10" dxfId="345" priority="952" rank="1"/>
  </conditionalFormatting>
  <conditionalFormatting sqref="K171:T171">
    <cfRule type="top10" dxfId="344" priority="951" rank="1"/>
  </conditionalFormatting>
  <conditionalFormatting sqref="K175:T175">
    <cfRule type="top10" dxfId="342" priority="949" rank="1"/>
  </conditionalFormatting>
  <conditionalFormatting sqref="K175:T175">
    <cfRule type="top10" dxfId="341" priority="948" rank="1"/>
  </conditionalFormatting>
  <conditionalFormatting sqref="K172:T172">
    <cfRule type="top10" dxfId="340" priority="947" rank="1"/>
  </conditionalFormatting>
  <conditionalFormatting sqref="K176:T176">
    <cfRule type="top10" dxfId="339" priority="946" rank="1"/>
  </conditionalFormatting>
  <conditionalFormatting sqref="K179:T179">
    <cfRule type="top10" dxfId="337" priority="944" rank="1"/>
  </conditionalFormatting>
  <conditionalFormatting sqref="K179:T179">
    <cfRule type="top10" dxfId="336" priority="943" rank="1"/>
  </conditionalFormatting>
  <conditionalFormatting sqref="K183:T183">
    <cfRule type="top10" dxfId="334" priority="941" rank="1"/>
  </conditionalFormatting>
  <conditionalFormatting sqref="K183:T183">
    <cfRule type="top10" dxfId="333" priority="940" rank="1"/>
  </conditionalFormatting>
  <conditionalFormatting sqref="K180:T180">
    <cfRule type="top10" dxfId="332" priority="939" rank="1"/>
  </conditionalFormatting>
  <conditionalFormatting sqref="K184:T184">
    <cfRule type="top10" dxfId="331" priority="938" rank="1"/>
  </conditionalFormatting>
  <conditionalFormatting sqref="K187:T187">
    <cfRule type="top10" dxfId="329" priority="936" rank="1"/>
  </conditionalFormatting>
  <conditionalFormatting sqref="K187:T187">
    <cfRule type="top10" dxfId="328" priority="935" rank="1"/>
  </conditionalFormatting>
  <conditionalFormatting sqref="K191:T191">
    <cfRule type="top10" dxfId="326" priority="933" rank="1"/>
  </conditionalFormatting>
  <conditionalFormatting sqref="K191:T191">
    <cfRule type="top10" dxfId="325" priority="932" rank="1"/>
  </conditionalFormatting>
  <conditionalFormatting sqref="K188:T188">
    <cfRule type="top10" dxfId="324" priority="931" rank="1"/>
  </conditionalFormatting>
  <conditionalFormatting sqref="K192:T192">
    <cfRule type="top10" dxfId="323" priority="930" rank="1"/>
  </conditionalFormatting>
  <conditionalFormatting sqref="K195:T195">
    <cfRule type="top10" dxfId="321" priority="928" rank="1"/>
  </conditionalFormatting>
  <conditionalFormatting sqref="K195:T195">
    <cfRule type="top10" dxfId="320" priority="927" rank="1"/>
  </conditionalFormatting>
  <conditionalFormatting sqref="K199:T199">
    <cfRule type="top10" dxfId="318" priority="925" rank="1"/>
  </conditionalFormatting>
  <conditionalFormatting sqref="K199:T199">
    <cfRule type="top10" dxfId="317" priority="924" rank="1"/>
  </conditionalFormatting>
  <conditionalFormatting sqref="K196:T196">
    <cfRule type="top10" dxfId="316" priority="923" rank="1"/>
  </conditionalFormatting>
  <conditionalFormatting sqref="K200:T200">
    <cfRule type="top10" dxfId="315" priority="922" rank="1"/>
  </conditionalFormatting>
  <conditionalFormatting sqref="K203:T203">
    <cfRule type="top10" dxfId="313" priority="920" rank="1"/>
  </conditionalFormatting>
  <conditionalFormatting sqref="K203:T203">
    <cfRule type="top10" dxfId="312" priority="919" rank="1"/>
  </conditionalFormatting>
  <conditionalFormatting sqref="K207:T207">
    <cfRule type="top10" dxfId="310" priority="917" rank="1"/>
  </conditionalFormatting>
  <conditionalFormatting sqref="K207:T207">
    <cfRule type="top10" dxfId="309" priority="916" rank="1"/>
  </conditionalFormatting>
  <conditionalFormatting sqref="K204:T204">
    <cfRule type="top10" dxfId="308" priority="915" rank="1"/>
  </conditionalFormatting>
  <conditionalFormatting sqref="K208:T208">
    <cfRule type="top10" dxfId="307" priority="914" rank="1"/>
  </conditionalFormatting>
  <conditionalFormatting sqref="K211:T211">
    <cfRule type="top10" dxfId="305" priority="912" rank="1"/>
  </conditionalFormatting>
  <conditionalFormatting sqref="K211:T211">
    <cfRule type="top10" dxfId="304" priority="911" rank="1"/>
  </conditionalFormatting>
  <conditionalFormatting sqref="K215:T215">
    <cfRule type="top10" dxfId="302" priority="909" rank="1"/>
  </conditionalFormatting>
  <conditionalFormatting sqref="K215:T215">
    <cfRule type="top10" dxfId="301" priority="908" rank="1"/>
  </conditionalFormatting>
  <conditionalFormatting sqref="K212:T212">
    <cfRule type="top10" dxfId="300" priority="907" rank="1"/>
  </conditionalFormatting>
  <conditionalFormatting sqref="K216:T216">
    <cfRule type="top10" dxfId="299" priority="906" rank="1"/>
  </conditionalFormatting>
  <conditionalFormatting sqref="K219:T219">
    <cfRule type="top10" dxfId="297" priority="904" rank="1"/>
  </conditionalFormatting>
  <conditionalFormatting sqref="K219:T219">
    <cfRule type="top10" dxfId="296" priority="903" rank="1"/>
  </conditionalFormatting>
  <conditionalFormatting sqref="K223:T223">
    <cfRule type="top10" dxfId="294" priority="901" rank="1"/>
  </conditionalFormatting>
  <conditionalFormatting sqref="K223:T223">
    <cfRule type="top10" dxfId="293" priority="900" rank="1"/>
  </conditionalFormatting>
  <conditionalFormatting sqref="K220:T220">
    <cfRule type="top10" dxfId="292" priority="899" rank="1"/>
  </conditionalFormatting>
  <conditionalFormatting sqref="K224:T224">
    <cfRule type="top10" dxfId="291" priority="898" rank="1"/>
  </conditionalFormatting>
  <conditionalFormatting sqref="K227:T227">
    <cfRule type="top10" dxfId="289" priority="896" rank="1"/>
  </conditionalFormatting>
  <conditionalFormatting sqref="K227:T227">
    <cfRule type="top10" dxfId="288" priority="895" rank="1"/>
  </conditionalFormatting>
  <conditionalFormatting sqref="K231:T231">
    <cfRule type="top10" dxfId="286" priority="893" rank="1"/>
  </conditionalFormatting>
  <conditionalFormatting sqref="K231:T231">
    <cfRule type="top10" dxfId="285" priority="892" rank="1"/>
  </conditionalFormatting>
  <conditionalFormatting sqref="K228:T228">
    <cfRule type="top10" dxfId="284" priority="891" rank="1"/>
  </conditionalFormatting>
  <conditionalFormatting sqref="K232:T232">
    <cfRule type="top10" dxfId="283" priority="890" rank="1"/>
  </conditionalFormatting>
  <conditionalFormatting sqref="K235:T235">
    <cfRule type="top10" dxfId="281" priority="888" rank="1"/>
  </conditionalFormatting>
  <conditionalFormatting sqref="K235:T235">
    <cfRule type="top10" dxfId="280" priority="887" rank="1"/>
  </conditionalFormatting>
  <conditionalFormatting sqref="K239:T239">
    <cfRule type="top10" dxfId="278" priority="885" rank="1"/>
  </conditionalFormatting>
  <conditionalFormatting sqref="K239:T239">
    <cfRule type="top10" dxfId="277" priority="884" rank="1"/>
  </conditionalFormatting>
  <conditionalFormatting sqref="K236:T236">
    <cfRule type="top10" dxfId="276" priority="883" rank="1"/>
  </conditionalFormatting>
  <conditionalFormatting sqref="K240:T240">
    <cfRule type="top10" dxfId="275" priority="882" rank="1"/>
  </conditionalFormatting>
  <conditionalFormatting sqref="K243:T243">
    <cfRule type="top10" dxfId="273" priority="880" rank="1"/>
  </conditionalFormatting>
  <conditionalFormatting sqref="K243:T243">
    <cfRule type="top10" dxfId="272" priority="879" rank="1"/>
  </conditionalFormatting>
  <conditionalFormatting sqref="K247:T247">
    <cfRule type="top10" dxfId="270" priority="877" rank="1"/>
  </conditionalFormatting>
  <conditionalFormatting sqref="K247:T247">
    <cfRule type="top10" dxfId="269" priority="876" rank="1"/>
  </conditionalFormatting>
  <conditionalFormatting sqref="K244:T244">
    <cfRule type="top10" dxfId="268" priority="875" rank="1"/>
  </conditionalFormatting>
  <conditionalFormatting sqref="K248:T248">
    <cfRule type="top10" dxfId="267" priority="874" rank="1"/>
  </conditionalFormatting>
  <conditionalFormatting sqref="K251:T251">
    <cfRule type="top10" dxfId="265" priority="872" rank="1"/>
  </conditionalFormatting>
  <conditionalFormatting sqref="K251:T251">
    <cfRule type="top10" dxfId="264" priority="871" rank="1"/>
  </conditionalFormatting>
  <conditionalFormatting sqref="K255:T255">
    <cfRule type="top10" dxfId="262" priority="869" rank="1"/>
  </conditionalFormatting>
  <conditionalFormatting sqref="K255:T255">
    <cfRule type="top10" dxfId="261" priority="868" rank="1"/>
  </conditionalFormatting>
  <conditionalFormatting sqref="K252:T252">
    <cfRule type="top10" dxfId="260" priority="867" rank="1"/>
  </conditionalFormatting>
  <conditionalFormatting sqref="K256:T256">
    <cfRule type="top10" dxfId="259" priority="866" rank="1"/>
  </conditionalFormatting>
  <conditionalFormatting sqref="K259:T259">
    <cfRule type="top10" dxfId="257" priority="864" rank="1"/>
  </conditionalFormatting>
  <conditionalFormatting sqref="K259:T259">
    <cfRule type="top10" dxfId="256" priority="863" rank="1"/>
  </conditionalFormatting>
  <conditionalFormatting sqref="K263:T263">
    <cfRule type="top10" dxfId="254" priority="861" rank="1"/>
  </conditionalFormatting>
  <conditionalFormatting sqref="K263:T263">
    <cfRule type="top10" dxfId="253" priority="860" rank="1"/>
  </conditionalFormatting>
  <conditionalFormatting sqref="K260:T260">
    <cfRule type="top10" dxfId="252" priority="859" rank="1"/>
  </conditionalFormatting>
  <conditionalFormatting sqref="K264:T264">
    <cfRule type="top10" dxfId="251" priority="858" rank="1"/>
  </conditionalFormatting>
  <conditionalFormatting sqref="K267:T267">
    <cfRule type="top10" dxfId="249" priority="856" rank="1"/>
  </conditionalFormatting>
  <conditionalFormatting sqref="K267:T267">
    <cfRule type="top10" dxfId="248" priority="855" rank="1"/>
  </conditionalFormatting>
  <conditionalFormatting sqref="K271:T271">
    <cfRule type="top10" dxfId="246" priority="853" rank="1"/>
  </conditionalFormatting>
  <conditionalFormatting sqref="K271:T271">
    <cfRule type="top10" dxfId="245" priority="852" rank="1"/>
  </conditionalFormatting>
  <conditionalFormatting sqref="K268:T268">
    <cfRule type="top10" dxfId="244" priority="851" rank="1"/>
  </conditionalFormatting>
  <conditionalFormatting sqref="K272:T272">
    <cfRule type="top10" dxfId="243" priority="850" rank="1"/>
  </conditionalFormatting>
  <conditionalFormatting sqref="K275:T275">
    <cfRule type="top10" dxfId="241" priority="848" rank="1"/>
  </conditionalFormatting>
  <conditionalFormatting sqref="K275:T275">
    <cfRule type="top10" dxfId="240" priority="847" rank="1"/>
  </conditionalFormatting>
  <conditionalFormatting sqref="K279:T279">
    <cfRule type="top10" dxfId="238" priority="845" rank="1"/>
  </conditionalFormatting>
  <conditionalFormatting sqref="K279:T279">
    <cfRule type="top10" dxfId="237" priority="844" rank="1"/>
  </conditionalFormatting>
  <conditionalFormatting sqref="K276:T276">
    <cfRule type="top10" dxfId="236" priority="843" rank="1"/>
  </conditionalFormatting>
  <conditionalFormatting sqref="K280:T280">
    <cfRule type="top10" dxfId="235" priority="842" rank="1"/>
  </conditionalFormatting>
  <conditionalFormatting sqref="K283:T283">
    <cfRule type="top10" dxfId="233" priority="840" rank="1"/>
  </conditionalFormatting>
  <conditionalFormatting sqref="K283:T283">
    <cfRule type="top10" dxfId="232" priority="839" rank="1"/>
  </conditionalFormatting>
  <conditionalFormatting sqref="K287:T287">
    <cfRule type="top10" dxfId="230" priority="837" rank="1"/>
  </conditionalFormatting>
  <conditionalFormatting sqref="K287:T287">
    <cfRule type="top10" dxfId="229" priority="836" rank="1"/>
  </conditionalFormatting>
  <conditionalFormatting sqref="K284:T284">
    <cfRule type="top10" dxfId="228" priority="835" rank="1"/>
  </conditionalFormatting>
  <conditionalFormatting sqref="K288:T288">
    <cfRule type="top10" dxfId="227" priority="834" rank="1"/>
  </conditionalFormatting>
  <conditionalFormatting sqref="K291:T291">
    <cfRule type="top10" dxfId="225" priority="832" rank="1"/>
  </conditionalFormatting>
  <conditionalFormatting sqref="K291:T291">
    <cfRule type="top10" dxfId="224" priority="831" rank="1"/>
  </conditionalFormatting>
  <conditionalFormatting sqref="K295:T295">
    <cfRule type="top10" dxfId="222" priority="829" rank="1"/>
  </conditionalFormatting>
  <conditionalFormatting sqref="K295:T295">
    <cfRule type="top10" dxfId="221" priority="828" rank="1"/>
  </conditionalFormatting>
  <conditionalFormatting sqref="K292:T292">
    <cfRule type="top10" dxfId="220" priority="827" rank="1"/>
  </conditionalFormatting>
  <conditionalFormatting sqref="K296:T296">
    <cfRule type="top10" dxfId="219" priority="826" rank="1"/>
  </conditionalFormatting>
  <conditionalFormatting sqref="K299:T299">
    <cfRule type="top10" dxfId="217" priority="824" rank="1"/>
  </conditionalFormatting>
  <conditionalFormatting sqref="K299:T299">
    <cfRule type="top10" dxfId="216" priority="823" rank="1"/>
  </conditionalFormatting>
  <conditionalFormatting sqref="K303:T303">
    <cfRule type="top10" dxfId="214" priority="821" rank="1"/>
  </conditionalFormatting>
  <conditionalFormatting sqref="K303:T303">
    <cfRule type="top10" dxfId="213" priority="820" rank="1"/>
  </conditionalFormatting>
  <conditionalFormatting sqref="K300:T300">
    <cfRule type="top10" dxfId="212" priority="819" rank="1"/>
  </conditionalFormatting>
  <conditionalFormatting sqref="K304:T304">
    <cfRule type="top10" dxfId="211" priority="818" rank="1"/>
  </conditionalFormatting>
  <conditionalFormatting sqref="K307:T307">
    <cfRule type="top10" dxfId="209" priority="816" rank="1"/>
  </conditionalFormatting>
  <conditionalFormatting sqref="K307:T307">
    <cfRule type="top10" dxfId="208" priority="815" rank="1"/>
  </conditionalFormatting>
  <conditionalFormatting sqref="K308:T308">
    <cfRule type="top10" dxfId="207" priority="814" rank="1"/>
  </conditionalFormatting>
  <conditionalFormatting sqref="K28:T28">
    <cfRule type="top10" dxfId="206" priority="813" rank="1"/>
  </conditionalFormatting>
  <conditionalFormatting sqref="K311:T311">
    <cfRule type="top10" dxfId="204" priority="811" rank="1"/>
  </conditionalFormatting>
  <conditionalFormatting sqref="K311:T311">
    <cfRule type="top10" dxfId="203" priority="810" rank="1"/>
  </conditionalFormatting>
  <conditionalFormatting sqref="K315:T315">
    <cfRule type="top10" dxfId="201" priority="808" rank="1"/>
  </conditionalFormatting>
  <conditionalFormatting sqref="K315:T315">
    <cfRule type="top10" dxfId="200" priority="807" rank="1"/>
  </conditionalFormatting>
  <conditionalFormatting sqref="K312:T312">
    <cfRule type="top10" dxfId="199" priority="806" rank="1"/>
  </conditionalFormatting>
  <conditionalFormatting sqref="K316:T316">
    <cfRule type="top10" dxfId="198" priority="805" rank="1"/>
  </conditionalFormatting>
  <conditionalFormatting sqref="K319:T319">
    <cfRule type="top10" dxfId="196" priority="803" rank="1"/>
  </conditionalFormatting>
  <conditionalFormatting sqref="K319:T319">
    <cfRule type="top10" dxfId="195" priority="802" rank="1"/>
  </conditionalFormatting>
  <conditionalFormatting sqref="K323:T323">
    <cfRule type="top10" dxfId="193" priority="800" rank="1"/>
  </conditionalFormatting>
  <conditionalFormatting sqref="K323:T323">
    <cfRule type="top10" dxfId="192" priority="799" rank="1"/>
  </conditionalFormatting>
  <conditionalFormatting sqref="K320:T320">
    <cfRule type="top10" dxfId="191" priority="798" rank="1"/>
  </conditionalFormatting>
  <conditionalFormatting sqref="K324:T324">
    <cfRule type="top10" dxfId="190" priority="797" rank="1"/>
  </conditionalFormatting>
  <conditionalFormatting sqref="K327:T327">
    <cfRule type="top10" dxfId="188" priority="795" rank="1"/>
  </conditionalFormatting>
  <conditionalFormatting sqref="K327:T327">
    <cfRule type="top10" dxfId="187" priority="794" rank="1"/>
  </conditionalFormatting>
  <conditionalFormatting sqref="K331:T331">
    <cfRule type="top10" dxfId="185" priority="792" rank="1"/>
  </conditionalFormatting>
  <conditionalFormatting sqref="K331:T331">
    <cfRule type="top10" dxfId="184" priority="791" rank="1"/>
  </conditionalFormatting>
  <conditionalFormatting sqref="K328:T328">
    <cfRule type="top10" dxfId="183" priority="790" rank="1"/>
  </conditionalFormatting>
  <conditionalFormatting sqref="K332:T332">
    <cfRule type="top10" dxfId="182" priority="789" rank="1"/>
  </conditionalFormatting>
  <conditionalFormatting sqref="K335:T335">
    <cfRule type="top10" dxfId="180" priority="787" rank="1"/>
  </conditionalFormatting>
  <conditionalFormatting sqref="K335:T335">
    <cfRule type="top10" dxfId="179" priority="786" rank="1"/>
  </conditionalFormatting>
  <conditionalFormatting sqref="K339:T339">
    <cfRule type="top10" dxfId="177" priority="784" rank="1"/>
  </conditionalFormatting>
  <conditionalFormatting sqref="K339:T339">
    <cfRule type="top10" dxfId="176" priority="783" rank="1"/>
  </conditionalFormatting>
  <conditionalFormatting sqref="K336:T336">
    <cfRule type="top10" dxfId="175" priority="782" rank="1"/>
  </conditionalFormatting>
  <conditionalFormatting sqref="K340:T340">
    <cfRule type="top10" dxfId="174" priority="781" rank="1"/>
  </conditionalFormatting>
  <conditionalFormatting sqref="K343:T343">
    <cfRule type="top10" dxfId="172" priority="779" rank="1"/>
  </conditionalFormatting>
  <conditionalFormatting sqref="K343:T343">
    <cfRule type="top10" dxfId="171" priority="778" rank="1"/>
  </conditionalFormatting>
  <conditionalFormatting sqref="K347:T347">
    <cfRule type="top10" dxfId="169" priority="776" rank="1"/>
  </conditionalFormatting>
  <conditionalFormatting sqref="K347:T347">
    <cfRule type="top10" dxfId="168" priority="775" rank="1"/>
  </conditionalFormatting>
  <conditionalFormatting sqref="K344:T344">
    <cfRule type="top10" dxfId="167" priority="774" rank="1"/>
  </conditionalFormatting>
  <conditionalFormatting sqref="K348:T348">
    <cfRule type="top10" dxfId="166" priority="773" rank="1"/>
  </conditionalFormatting>
  <conditionalFormatting sqref="K351:T351">
    <cfRule type="top10" dxfId="164" priority="771" rank="1"/>
  </conditionalFormatting>
  <conditionalFormatting sqref="K351:T351">
    <cfRule type="top10" dxfId="163" priority="770" rank="1"/>
  </conditionalFormatting>
  <conditionalFormatting sqref="K352:T352">
    <cfRule type="top10" dxfId="162" priority="769" rank="1"/>
  </conditionalFormatting>
  <conditionalFormatting sqref="K355:T355">
    <cfRule type="top10" dxfId="160" priority="767" rank="1"/>
  </conditionalFormatting>
  <conditionalFormatting sqref="K355:T355">
    <cfRule type="top10" dxfId="159" priority="766" rank="1"/>
  </conditionalFormatting>
  <conditionalFormatting sqref="K359:T359">
    <cfRule type="top10" dxfId="157" priority="764" rank="1"/>
  </conditionalFormatting>
  <conditionalFormatting sqref="K359:T359">
    <cfRule type="top10" dxfId="156" priority="763" rank="1"/>
  </conditionalFormatting>
  <conditionalFormatting sqref="K356:T356">
    <cfRule type="top10" dxfId="155" priority="762" rank="1"/>
  </conditionalFormatting>
  <conditionalFormatting sqref="K360:T360">
    <cfRule type="top10" dxfId="154" priority="761" rank="1"/>
  </conditionalFormatting>
  <conditionalFormatting sqref="K363:T363">
    <cfRule type="top10" dxfId="152" priority="759" rank="1"/>
  </conditionalFormatting>
  <conditionalFormatting sqref="K363:T363">
    <cfRule type="top10" dxfId="151" priority="758" rank="1"/>
  </conditionalFormatting>
  <conditionalFormatting sqref="K367:T367">
    <cfRule type="top10" dxfId="149" priority="756" rank="1"/>
  </conditionalFormatting>
  <conditionalFormatting sqref="K367:T367">
    <cfRule type="top10" dxfId="148" priority="755" rank="1"/>
  </conditionalFormatting>
  <conditionalFormatting sqref="K364:T364">
    <cfRule type="top10" dxfId="147" priority="754" rank="1"/>
  </conditionalFormatting>
  <conditionalFormatting sqref="K368:T368">
    <cfRule type="top10" dxfId="146" priority="753" rank="1"/>
  </conditionalFormatting>
  <conditionalFormatting sqref="K371:T371">
    <cfRule type="top10" dxfId="144" priority="751" rank="1"/>
  </conditionalFormatting>
  <conditionalFormatting sqref="K371:T371">
    <cfRule type="top10" dxfId="143" priority="750" rank="1"/>
  </conditionalFormatting>
  <conditionalFormatting sqref="K375:T375">
    <cfRule type="top10" dxfId="141" priority="748" rank="1"/>
  </conditionalFormatting>
  <conditionalFormatting sqref="K375:T375">
    <cfRule type="top10" dxfId="140" priority="747" rank="1"/>
  </conditionalFormatting>
  <conditionalFormatting sqref="K372:T372">
    <cfRule type="top10" dxfId="139" priority="746" rank="1"/>
  </conditionalFormatting>
  <conditionalFormatting sqref="K376:T376">
    <cfRule type="top10" dxfId="138" priority="745" rank="1"/>
  </conditionalFormatting>
  <conditionalFormatting sqref="K379:T379">
    <cfRule type="top10" dxfId="136" priority="743" rank="1"/>
  </conditionalFormatting>
  <conditionalFormatting sqref="K379:T379">
    <cfRule type="top10" dxfId="135" priority="742" rank="1"/>
  </conditionalFormatting>
  <conditionalFormatting sqref="K383:T383">
    <cfRule type="top10" dxfId="133" priority="740" rank="1"/>
  </conditionalFormatting>
  <conditionalFormatting sqref="K383:T383">
    <cfRule type="top10" dxfId="132" priority="739" rank="1"/>
  </conditionalFormatting>
  <conditionalFormatting sqref="K380:T380">
    <cfRule type="top10" dxfId="131" priority="738" rank="1"/>
  </conditionalFormatting>
  <conditionalFormatting sqref="K384:T384">
    <cfRule type="top10" dxfId="130" priority="737" rank="1"/>
  </conditionalFormatting>
  <conditionalFormatting sqref="K387:T387">
    <cfRule type="top10" dxfId="128" priority="735" rank="1"/>
  </conditionalFormatting>
  <conditionalFormatting sqref="K387:T387">
    <cfRule type="top10" dxfId="127" priority="734" rank="1"/>
  </conditionalFormatting>
  <conditionalFormatting sqref="K391:T391">
    <cfRule type="top10" dxfId="125" priority="732" rank="1"/>
  </conditionalFormatting>
  <conditionalFormatting sqref="K391:T391">
    <cfRule type="top10" dxfId="124" priority="731" rank="1"/>
  </conditionalFormatting>
  <conditionalFormatting sqref="K388:T388">
    <cfRule type="top10" dxfId="123" priority="730" rank="1"/>
  </conditionalFormatting>
  <conditionalFormatting sqref="K392:T392">
    <cfRule type="top10" dxfId="122" priority="729" rank="1"/>
  </conditionalFormatting>
  <conditionalFormatting sqref="K395:T395">
    <cfRule type="top10" dxfId="120" priority="727" rank="1"/>
  </conditionalFormatting>
  <conditionalFormatting sqref="K395:T395">
    <cfRule type="top10" dxfId="119" priority="726" rank="1"/>
  </conditionalFormatting>
  <conditionalFormatting sqref="K396:T396">
    <cfRule type="top10" dxfId="118" priority="725" rank="1"/>
  </conditionalFormatting>
  <conditionalFormatting sqref="K399:T399">
    <cfRule type="top10" dxfId="116" priority="723" rank="1"/>
  </conditionalFormatting>
  <conditionalFormatting sqref="K399:T399">
    <cfRule type="top10" dxfId="115" priority="722" rank="1"/>
  </conditionalFormatting>
  <conditionalFormatting sqref="K403:T403">
    <cfRule type="top10" dxfId="113" priority="720" rank="1"/>
  </conditionalFormatting>
  <conditionalFormatting sqref="K403:T403">
    <cfRule type="top10" dxfId="112" priority="719" rank="1"/>
  </conditionalFormatting>
  <conditionalFormatting sqref="K400:T400">
    <cfRule type="top10" dxfId="111" priority="718" rank="1"/>
  </conditionalFormatting>
  <conditionalFormatting sqref="K404:T404">
    <cfRule type="top10" dxfId="110" priority="717" rank="1"/>
  </conditionalFormatting>
  <conditionalFormatting sqref="K407:T407">
    <cfRule type="top10" dxfId="108" priority="715" rank="1"/>
  </conditionalFormatting>
  <conditionalFormatting sqref="K407:T407">
    <cfRule type="top10" dxfId="107" priority="714" rank="1"/>
  </conditionalFormatting>
  <conditionalFormatting sqref="K408:T408">
    <cfRule type="top10" dxfId="106" priority="710" rank="1"/>
  </conditionalFormatting>
  <conditionalFormatting sqref="W69">
    <cfRule type="dataBar" priority="358">
      <dataBar showValue="0">
        <cfvo type="num" val="-25"/>
        <cfvo type="num" val="25"/>
        <color rgb="FF638EC6"/>
      </dataBar>
      <extLst>
        <ext xmlns:x14="http://schemas.microsoft.com/office/spreadsheetml/2009/9/main" uri="{B025F937-C7B1-47D3-B67F-A62EFF666E3E}">
          <x14:id>{D47A6FBE-19CD-4D60-B09A-7364BE6DF371}</x14:id>
        </ext>
      </extLst>
    </cfRule>
  </conditionalFormatting>
  <conditionalFormatting sqref="W72">
    <cfRule type="dataBar" priority="357">
      <dataBar showValue="0">
        <cfvo type="num" val="-25"/>
        <cfvo type="num" val="25"/>
        <color rgb="FF638EC6"/>
      </dataBar>
      <extLst>
        <ext xmlns:x14="http://schemas.microsoft.com/office/spreadsheetml/2009/9/main" uri="{B025F937-C7B1-47D3-B67F-A62EFF666E3E}">
          <x14:id>{B3A00E7F-45DD-472C-8488-78532DEF9351}</x14:id>
        </ext>
      </extLst>
    </cfRule>
  </conditionalFormatting>
  <conditionalFormatting sqref="W61">
    <cfRule type="dataBar" priority="364">
      <dataBar showValue="0">
        <cfvo type="num" val="-25"/>
        <cfvo type="num" val="25"/>
        <color rgb="FF638EC6"/>
      </dataBar>
      <extLst>
        <ext xmlns:x14="http://schemas.microsoft.com/office/spreadsheetml/2009/9/main" uri="{B025F937-C7B1-47D3-B67F-A62EFF666E3E}">
          <x14:id>{C20FC359-E495-4CC2-8B7C-A150EA41F484}</x14:id>
        </ext>
      </extLst>
    </cfRule>
  </conditionalFormatting>
  <conditionalFormatting sqref="W64">
    <cfRule type="dataBar" priority="363">
      <dataBar showValue="0">
        <cfvo type="num" val="-25"/>
        <cfvo type="num" val="25"/>
        <color rgb="FF638EC6"/>
      </dataBar>
      <extLst>
        <ext xmlns:x14="http://schemas.microsoft.com/office/spreadsheetml/2009/9/main" uri="{B025F937-C7B1-47D3-B67F-A62EFF666E3E}">
          <x14:id>{5304C066-CDA2-4565-9E59-0DACDF9FB9AD}</x14:id>
        </ext>
      </extLst>
    </cfRule>
  </conditionalFormatting>
  <conditionalFormatting sqref="W65">
    <cfRule type="dataBar" priority="361">
      <dataBar showValue="0">
        <cfvo type="num" val="-25"/>
        <cfvo type="num" val="25"/>
        <color rgb="FF638EC6"/>
      </dataBar>
      <extLst>
        <ext xmlns:x14="http://schemas.microsoft.com/office/spreadsheetml/2009/9/main" uri="{B025F937-C7B1-47D3-B67F-A62EFF666E3E}">
          <x14:id>{FF4A82F4-0914-4061-887E-86CA869A3F8C}</x14:id>
        </ext>
      </extLst>
    </cfRule>
  </conditionalFormatting>
  <conditionalFormatting sqref="W68">
    <cfRule type="dataBar" priority="360">
      <dataBar showValue="0">
        <cfvo type="num" val="-25"/>
        <cfvo type="num" val="25"/>
        <color rgb="FF638EC6"/>
      </dataBar>
      <extLst>
        <ext xmlns:x14="http://schemas.microsoft.com/office/spreadsheetml/2009/9/main" uri="{B025F937-C7B1-47D3-B67F-A62EFF666E3E}">
          <x14:id>{00C9DD6E-ECFB-45E5-997E-BDC2580AC5F2}</x14:id>
        </ext>
      </extLst>
    </cfRule>
  </conditionalFormatting>
  <conditionalFormatting sqref="W53">
    <cfRule type="dataBar" priority="370">
      <dataBar showValue="0">
        <cfvo type="num" val="-25"/>
        <cfvo type="num" val="25"/>
        <color rgb="FF638EC6"/>
      </dataBar>
      <extLst>
        <ext xmlns:x14="http://schemas.microsoft.com/office/spreadsheetml/2009/9/main" uri="{B025F937-C7B1-47D3-B67F-A62EFF666E3E}">
          <x14:id>{A712CDB6-CBB0-49CD-9A04-7792A77BC91E}</x14:id>
        </ext>
      </extLst>
    </cfRule>
  </conditionalFormatting>
  <conditionalFormatting sqref="W56">
    <cfRule type="dataBar" priority="369">
      <dataBar showValue="0">
        <cfvo type="num" val="-25"/>
        <cfvo type="num" val="25"/>
        <color rgb="FF638EC6"/>
      </dataBar>
      <extLst>
        <ext xmlns:x14="http://schemas.microsoft.com/office/spreadsheetml/2009/9/main" uri="{B025F937-C7B1-47D3-B67F-A62EFF666E3E}">
          <x14:id>{F1D6BF07-284A-4469-BEB8-925DFFF8C6C1}</x14:id>
        </ext>
      </extLst>
    </cfRule>
  </conditionalFormatting>
  <conditionalFormatting sqref="W49">
    <cfRule type="dataBar" priority="373">
      <dataBar showValue="0">
        <cfvo type="num" val="-25"/>
        <cfvo type="num" val="25"/>
        <color rgb="FF638EC6"/>
      </dataBar>
      <extLst>
        <ext xmlns:x14="http://schemas.microsoft.com/office/spreadsheetml/2009/9/main" uri="{B025F937-C7B1-47D3-B67F-A62EFF666E3E}">
          <x14:id>{4C821846-0C80-4B1A-B33A-AA43646A1D69}</x14:id>
        </ext>
      </extLst>
    </cfRule>
  </conditionalFormatting>
  <conditionalFormatting sqref="W52">
    <cfRule type="dataBar" priority="372">
      <dataBar showValue="0">
        <cfvo type="num" val="-25"/>
        <cfvo type="num" val="25"/>
        <color rgb="FF638EC6"/>
      </dataBar>
      <extLst>
        <ext xmlns:x14="http://schemas.microsoft.com/office/spreadsheetml/2009/9/main" uri="{B025F937-C7B1-47D3-B67F-A62EFF666E3E}">
          <x14:id>{B9AC11FE-3EA6-483A-AD5B-57EE00C22FCE}</x14:id>
        </ext>
      </extLst>
    </cfRule>
  </conditionalFormatting>
  <conditionalFormatting sqref="W37">
    <cfRule type="dataBar" priority="382">
      <dataBar showValue="0">
        <cfvo type="num" val="-25"/>
        <cfvo type="num" val="25"/>
        <color rgb="FF638EC6"/>
      </dataBar>
      <extLst>
        <ext xmlns:x14="http://schemas.microsoft.com/office/spreadsheetml/2009/9/main" uri="{B025F937-C7B1-47D3-B67F-A62EFF666E3E}">
          <x14:id>{1AF16062-4532-44CA-BE7D-0C2A4B81BE82}</x14:id>
        </ext>
      </extLst>
    </cfRule>
  </conditionalFormatting>
  <conditionalFormatting sqref="W40">
    <cfRule type="dataBar" priority="381">
      <dataBar showValue="0">
        <cfvo type="num" val="-25"/>
        <cfvo type="num" val="25"/>
        <color rgb="FF638EC6"/>
      </dataBar>
      <extLst>
        <ext xmlns:x14="http://schemas.microsoft.com/office/spreadsheetml/2009/9/main" uri="{B025F937-C7B1-47D3-B67F-A62EFF666E3E}">
          <x14:id>{FB1835D4-9764-4E27-9D13-61D76AE50ADE}</x14:id>
        </ext>
      </extLst>
    </cfRule>
  </conditionalFormatting>
  <conditionalFormatting sqref="W41">
    <cfRule type="dataBar" priority="379">
      <dataBar showValue="0">
        <cfvo type="num" val="-25"/>
        <cfvo type="num" val="25"/>
        <color rgb="FF638EC6"/>
      </dataBar>
      <extLst>
        <ext xmlns:x14="http://schemas.microsoft.com/office/spreadsheetml/2009/9/main" uri="{B025F937-C7B1-47D3-B67F-A62EFF666E3E}">
          <x14:id>{49D48F37-8F6D-41DD-AA1D-C45D4F5F2057}</x14:id>
        </ext>
      </extLst>
    </cfRule>
  </conditionalFormatting>
  <conditionalFormatting sqref="W44">
    <cfRule type="dataBar" priority="378">
      <dataBar showValue="0">
        <cfvo type="num" val="-25"/>
        <cfvo type="num" val="25"/>
        <color rgb="FF638EC6"/>
      </dataBar>
      <extLst>
        <ext xmlns:x14="http://schemas.microsoft.com/office/spreadsheetml/2009/9/main" uri="{B025F937-C7B1-47D3-B67F-A62EFF666E3E}">
          <x14:id>{EC398B5F-D92E-4CE9-B7E8-CB7B64D5ED86}</x14:id>
        </ext>
      </extLst>
    </cfRule>
  </conditionalFormatting>
  <conditionalFormatting sqref="W45">
    <cfRule type="dataBar" priority="376">
      <dataBar showValue="0">
        <cfvo type="num" val="-25"/>
        <cfvo type="num" val="25"/>
        <color rgb="FF638EC6"/>
      </dataBar>
      <extLst>
        <ext xmlns:x14="http://schemas.microsoft.com/office/spreadsheetml/2009/9/main" uri="{B025F937-C7B1-47D3-B67F-A62EFF666E3E}">
          <x14:id>{AF3DC9B9-A0E7-4EEB-9F47-11847FA2CA68}</x14:id>
        </ext>
      </extLst>
    </cfRule>
  </conditionalFormatting>
  <conditionalFormatting sqref="W48">
    <cfRule type="dataBar" priority="375">
      <dataBar showValue="0">
        <cfvo type="num" val="-25"/>
        <cfvo type="num" val="25"/>
        <color rgb="FF638EC6"/>
      </dataBar>
      <extLst>
        <ext xmlns:x14="http://schemas.microsoft.com/office/spreadsheetml/2009/9/main" uri="{B025F937-C7B1-47D3-B67F-A62EFF666E3E}">
          <x14:id>{54802259-5A9D-41E6-8FAA-B8333863FAC1}</x14:id>
        </ext>
      </extLst>
    </cfRule>
  </conditionalFormatting>
  <conditionalFormatting sqref="W29">
    <cfRule type="dataBar" priority="388">
      <dataBar showValue="0">
        <cfvo type="num" val="-25"/>
        <cfvo type="num" val="25"/>
        <color rgb="FF638EC6"/>
      </dataBar>
      <extLst>
        <ext xmlns:x14="http://schemas.microsoft.com/office/spreadsheetml/2009/9/main" uri="{B025F937-C7B1-47D3-B67F-A62EFF666E3E}">
          <x14:id>{D79E1AC1-27A4-4F49-8FE5-D4D1051C1FD4}</x14:id>
        </ext>
      </extLst>
    </cfRule>
  </conditionalFormatting>
  <conditionalFormatting sqref="W32">
    <cfRule type="dataBar" priority="387">
      <dataBar showValue="0">
        <cfvo type="num" val="-25"/>
        <cfvo type="num" val="25"/>
        <color rgb="FF638EC6"/>
      </dataBar>
      <extLst>
        <ext xmlns:x14="http://schemas.microsoft.com/office/spreadsheetml/2009/9/main" uri="{B025F937-C7B1-47D3-B67F-A62EFF666E3E}">
          <x14:id>{9B915B5F-1BE8-450D-8CF6-3CC67DC749AD}</x14:id>
        </ext>
      </extLst>
    </cfRule>
  </conditionalFormatting>
  <conditionalFormatting sqref="W14:W15">
    <cfRule type="dataBar" priority="401">
      <dataBar showValue="0">
        <cfvo type="num" val="-150"/>
        <cfvo type="num" val="150"/>
        <color rgb="FF638EC6"/>
      </dataBar>
      <extLst>
        <ext xmlns:x14="http://schemas.microsoft.com/office/spreadsheetml/2009/9/main" uri="{B025F937-C7B1-47D3-B67F-A62EFF666E3E}">
          <x14:id>{D535C62C-7649-450D-8D33-4EC5FEB96EA2}</x14:id>
        </ext>
      </extLst>
    </cfRule>
  </conditionalFormatting>
  <conditionalFormatting sqref="W13">
    <cfRule type="dataBar" priority="400">
      <dataBar showValue="0">
        <cfvo type="num" val="-25"/>
        <cfvo type="num" val="25"/>
        <color rgb="FF638EC6"/>
      </dataBar>
      <extLst>
        <ext xmlns:x14="http://schemas.microsoft.com/office/spreadsheetml/2009/9/main" uri="{B025F937-C7B1-47D3-B67F-A62EFF666E3E}">
          <x14:id>{11AF0401-78F6-4640-B100-96586E778071}</x14:id>
        </ext>
      </extLst>
    </cfRule>
  </conditionalFormatting>
  <conditionalFormatting sqref="W16">
    <cfRule type="dataBar" priority="399">
      <dataBar showValue="0">
        <cfvo type="num" val="-25"/>
        <cfvo type="num" val="25"/>
        <color rgb="FF638EC6"/>
      </dataBar>
      <extLst>
        <ext xmlns:x14="http://schemas.microsoft.com/office/spreadsheetml/2009/9/main" uri="{B025F937-C7B1-47D3-B67F-A62EFF666E3E}">
          <x14:id>{7C6701DB-7EF5-447E-89B5-40D533303986}</x14:id>
        </ext>
      </extLst>
    </cfRule>
  </conditionalFormatting>
  <conditionalFormatting sqref="W18:W19">
    <cfRule type="dataBar" priority="398">
      <dataBar showValue="0">
        <cfvo type="num" val="-150"/>
        <cfvo type="num" val="150"/>
        <color rgb="FF638EC6"/>
      </dataBar>
      <extLst>
        <ext xmlns:x14="http://schemas.microsoft.com/office/spreadsheetml/2009/9/main" uri="{B025F937-C7B1-47D3-B67F-A62EFF666E3E}">
          <x14:id>{72B8ED60-C3C1-4EF8-B8CC-B28D7CDB2813}</x14:id>
        </ext>
      </extLst>
    </cfRule>
  </conditionalFormatting>
  <conditionalFormatting sqref="W17">
    <cfRule type="dataBar" priority="397">
      <dataBar showValue="0">
        <cfvo type="num" val="-25"/>
        <cfvo type="num" val="25"/>
        <color rgb="FF638EC6"/>
      </dataBar>
      <extLst>
        <ext xmlns:x14="http://schemas.microsoft.com/office/spreadsheetml/2009/9/main" uri="{B025F937-C7B1-47D3-B67F-A62EFF666E3E}">
          <x14:id>{44E3B880-9E67-4262-85BE-3D172DECC64A}</x14:id>
        </ext>
      </extLst>
    </cfRule>
  </conditionalFormatting>
  <conditionalFormatting sqref="W20">
    <cfRule type="dataBar" priority="396">
      <dataBar showValue="0">
        <cfvo type="num" val="-25"/>
        <cfvo type="num" val="25"/>
        <color rgb="FF638EC6"/>
      </dataBar>
      <extLst>
        <ext xmlns:x14="http://schemas.microsoft.com/office/spreadsheetml/2009/9/main" uri="{B025F937-C7B1-47D3-B67F-A62EFF666E3E}">
          <x14:id>{8A0026F5-FF9E-44F3-8E49-9923D97E11E6}</x14:id>
        </ext>
      </extLst>
    </cfRule>
  </conditionalFormatting>
  <conditionalFormatting sqref="W22:W23">
    <cfRule type="dataBar" priority="395">
      <dataBar showValue="0">
        <cfvo type="num" val="-150"/>
        <cfvo type="num" val="150"/>
        <color rgb="FF638EC6"/>
      </dataBar>
      <extLst>
        <ext xmlns:x14="http://schemas.microsoft.com/office/spreadsheetml/2009/9/main" uri="{B025F937-C7B1-47D3-B67F-A62EFF666E3E}">
          <x14:id>{2D8EF04B-CB33-4CD1-9E0D-6CCF3CA16270}</x14:id>
        </ext>
      </extLst>
    </cfRule>
  </conditionalFormatting>
  <conditionalFormatting sqref="W21">
    <cfRule type="dataBar" priority="394">
      <dataBar showValue="0">
        <cfvo type="num" val="-25"/>
        <cfvo type="num" val="25"/>
        <color rgb="FF638EC6"/>
      </dataBar>
      <extLst>
        <ext xmlns:x14="http://schemas.microsoft.com/office/spreadsheetml/2009/9/main" uri="{B025F937-C7B1-47D3-B67F-A62EFF666E3E}">
          <x14:id>{CAC7FCBB-1D0B-43E6-9991-C24607186109}</x14:id>
        </ext>
      </extLst>
    </cfRule>
  </conditionalFormatting>
  <conditionalFormatting sqref="W24">
    <cfRule type="dataBar" priority="393">
      <dataBar showValue="0">
        <cfvo type="num" val="-25"/>
        <cfvo type="num" val="25"/>
        <color rgb="FF638EC6"/>
      </dataBar>
      <extLst>
        <ext xmlns:x14="http://schemas.microsoft.com/office/spreadsheetml/2009/9/main" uri="{B025F937-C7B1-47D3-B67F-A62EFF666E3E}">
          <x14:id>{8E2BD192-6EA9-4F58-B401-B441F9050440}</x14:id>
        </ext>
      </extLst>
    </cfRule>
  </conditionalFormatting>
  <conditionalFormatting sqref="W26:W27">
    <cfRule type="dataBar" priority="392">
      <dataBar showValue="0">
        <cfvo type="num" val="-150"/>
        <cfvo type="num" val="150"/>
        <color rgb="FF638EC6"/>
      </dataBar>
      <extLst>
        <ext xmlns:x14="http://schemas.microsoft.com/office/spreadsheetml/2009/9/main" uri="{B025F937-C7B1-47D3-B67F-A62EFF666E3E}">
          <x14:id>{2B4C7947-567F-4B03-BAF0-97039E689467}</x14:id>
        </ext>
      </extLst>
    </cfRule>
  </conditionalFormatting>
  <conditionalFormatting sqref="W25">
    <cfRule type="dataBar" priority="391">
      <dataBar showValue="0">
        <cfvo type="num" val="-25"/>
        <cfvo type="num" val="25"/>
        <color rgb="FF638EC6"/>
      </dataBar>
      <extLst>
        <ext xmlns:x14="http://schemas.microsoft.com/office/spreadsheetml/2009/9/main" uri="{B025F937-C7B1-47D3-B67F-A62EFF666E3E}">
          <x14:id>{1F21CAF9-6F95-4B3E-AB11-5DF1431A86C4}</x14:id>
        </ext>
      </extLst>
    </cfRule>
  </conditionalFormatting>
  <conditionalFormatting sqref="W28">
    <cfRule type="dataBar" priority="390">
      <dataBar showValue="0">
        <cfvo type="num" val="-25"/>
        <cfvo type="num" val="25"/>
        <color rgb="FF638EC6"/>
      </dataBar>
      <extLst>
        <ext xmlns:x14="http://schemas.microsoft.com/office/spreadsheetml/2009/9/main" uri="{B025F937-C7B1-47D3-B67F-A62EFF666E3E}">
          <x14:id>{E4D7398E-54EA-4084-AE65-2A2A47F4C521}</x14:id>
        </ext>
      </extLst>
    </cfRule>
  </conditionalFormatting>
  <conditionalFormatting sqref="W30:W31">
    <cfRule type="dataBar" priority="389">
      <dataBar showValue="0">
        <cfvo type="num" val="-150"/>
        <cfvo type="num" val="150"/>
        <color rgb="FF638EC6"/>
      </dataBar>
      <extLst>
        <ext xmlns:x14="http://schemas.microsoft.com/office/spreadsheetml/2009/9/main" uri="{B025F937-C7B1-47D3-B67F-A62EFF666E3E}">
          <x14:id>{7BDEC325-FF09-4ABB-9296-5897E4A03495}</x14:id>
        </ext>
      </extLst>
    </cfRule>
  </conditionalFormatting>
  <conditionalFormatting sqref="W34:W35">
    <cfRule type="dataBar" priority="386">
      <dataBar showValue="0">
        <cfvo type="num" val="-150"/>
        <cfvo type="num" val="150"/>
        <color rgb="FF638EC6"/>
      </dataBar>
      <extLst>
        <ext xmlns:x14="http://schemas.microsoft.com/office/spreadsheetml/2009/9/main" uri="{B025F937-C7B1-47D3-B67F-A62EFF666E3E}">
          <x14:id>{E8407C81-B244-476B-879C-D73A93776FFB}</x14:id>
        </ext>
      </extLst>
    </cfRule>
  </conditionalFormatting>
  <conditionalFormatting sqref="W33">
    <cfRule type="dataBar" priority="385">
      <dataBar showValue="0">
        <cfvo type="num" val="-25"/>
        <cfvo type="num" val="25"/>
        <color rgb="FF638EC6"/>
      </dataBar>
      <extLst>
        <ext xmlns:x14="http://schemas.microsoft.com/office/spreadsheetml/2009/9/main" uri="{B025F937-C7B1-47D3-B67F-A62EFF666E3E}">
          <x14:id>{B0CDEAE2-51AB-4083-A333-DE7A830DCE08}</x14:id>
        </ext>
      </extLst>
    </cfRule>
  </conditionalFormatting>
  <conditionalFormatting sqref="W36">
    <cfRule type="dataBar" priority="384">
      <dataBar showValue="0">
        <cfvo type="num" val="-25"/>
        <cfvo type="num" val="25"/>
        <color rgb="FF638EC6"/>
      </dataBar>
      <extLst>
        <ext xmlns:x14="http://schemas.microsoft.com/office/spreadsheetml/2009/9/main" uri="{B025F937-C7B1-47D3-B67F-A62EFF666E3E}">
          <x14:id>{5A251F13-B0E0-4A0A-BC5F-DCC9B109A39C}</x14:id>
        </ext>
      </extLst>
    </cfRule>
  </conditionalFormatting>
  <conditionalFormatting sqref="W38:W39">
    <cfRule type="dataBar" priority="383">
      <dataBar showValue="0">
        <cfvo type="num" val="-150"/>
        <cfvo type="num" val="150"/>
        <color rgb="FF638EC6"/>
      </dataBar>
      <extLst>
        <ext xmlns:x14="http://schemas.microsoft.com/office/spreadsheetml/2009/9/main" uri="{B025F937-C7B1-47D3-B67F-A62EFF666E3E}">
          <x14:id>{00F719A4-EB59-4658-A6EB-C0D5583A668D}</x14:id>
        </ext>
      </extLst>
    </cfRule>
  </conditionalFormatting>
  <conditionalFormatting sqref="W42:W43">
    <cfRule type="dataBar" priority="380">
      <dataBar showValue="0">
        <cfvo type="num" val="-150"/>
        <cfvo type="num" val="150"/>
        <color rgb="FF638EC6"/>
      </dataBar>
      <extLst>
        <ext xmlns:x14="http://schemas.microsoft.com/office/spreadsheetml/2009/9/main" uri="{B025F937-C7B1-47D3-B67F-A62EFF666E3E}">
          <x14:id>{95FC8A73-9B16-4D09-AA49-351BD1B23F3B}</x14:id>
        </ext>
      </extLst>
    </cfRule>
  </conditionalFormatting>
  <conditionalFormatting sqref="W46:W47">
    <cfRule type="dataBar" priority="377">
      <dataBar showValue="0">
        <cfvo type="num" val="-150"/>
        <cfvo type="num" val="150"/>
        <color rgb="FF638EC6"/>
      </dataBar>
      <extLst>
        <ext xmlns:x14="http://schemas.microsoft.com/office/spreadsheetml/2009/9/main" uri="{B025F937-C7B1-47D3-B67F-A62EFF666E3E}">
          <x14:id>{D2576A77-9A83-4CA9-AEAF-F73802BE445E}</x14:id>
        </ext>
      </extLst>
    </cfRule>
  </conditionalFormatting>
  <conditionalFormatting sqref="W50:W51">
    <cfRule type="dataBar" priority="374">
      <dataBar showValue="0">
        <cfvo type="num" val="-150"/>
        <cfvo type="num" val="150"/>
        <color rgb="FF638EC6"/>
      </dataBar>
      <extLst>
        <ext xmlns:x14="http://schemas.microsoft.com/office/spreadsheetml/2009/9/main" uri="{B025F937-C7B1-47D3-B67F-A62EFF666E3E}">
          <x14:id>{924DA954-42C3-4BBA-AF27-A4072FBEE1CF}</x14:id>
        </ext>
      </extLst>
    </cfRule>
  </conditionalFormatting>
  <conditionalFormatting sqref="W54:W55">
    <cfRule type="dataBar" priority="371">
      <dataBar showValue="0">
        <cfvo type="num" val="-150"/>
        <cfvo type="num" val="150"/>
        <color rgb="FF638EC6"/>
      </dataBar>
      <extLst>
        <ext xmlns:x14="http://schemas.microsoft.com/office/spreadsheetml/2009/9/main" uri="{B025F937-C7B1-47D3-B67F-A62EFF666E3E}">
          <x14:id>{66F03E4D-2005-49A8-8DCD-25E95D61396B}</x14:id>
        </ext>
      </extLst>
    </cfRule>
  </conditionalFormatting>
  <conditionalFormatting sqref="W58:W59">
    <cfRule type="dataBar" priority="368">
      <dataBar showValue="0">
        <cfvo type="num" val="-150"/>
        <cfvo type="num" val="150"/>
        <color rgb="FF638EC6"/>
      </dataBar>
      <extLst>
        <ext xmlns:x14="http://schemas.microsoft.com/office/spreadsheetml/2009/9/main" uri="{B025F937-C7B1-47D3-B67F-A62EFF666E3E}">
          <x14:id>{170579C0-E97A-482B-B1EA-DF8417CBAE8F}</x14:id>
        </ext>
      </extLst>
    </cfRule>
  </conditionalFormatting>
  <conditionalFormatting sqref="W57">
    <cfRule type="dataBar" priority="367">
      <dataBar showValue="0">
        <cfvo type="num" val="-25"/>
        <cfvo type="num" val="25"/>
        <color rgb="FF638EC6"/>
      </dataBar>
      <extLst>
        <ext xmlns:x14="http://schemas.microsoft.com/office/spreadsheetml/2009/9/main" uri="{B025F937-C7B1-47D3-B67F-A62EFF666E3E}">
          <x14:id>{83C2CAC5-FB05-4ECF-92AB-FC8327F2B743}</x14:id>
        </ext>
      </extLst>
    </cfRule>
  </conditionalFormatting>
  <conditionalFormatting sqref="W60">
    <cfRule type="dataBar" priority="366">
      <dataBar showValue="0">
        <cfvo type="num" val="-25"/>
        <cfvo type="num" val="25"/>
        <color rgb="FF638EC6"/>
      </dataBar>
      <extLst>
        <ext xmlns:x14="http://schemas.microsoft.com/office/spreadsheetml/2009/9/main" uri="{B025F937-C7B1-47D3-B67F-A62EFF666E3E}">
          <x14:id>{D7C27A0E-47EA-47B0-A13A-63260A4EA234}</x14:id>
        </ext>
      </extLst>
    </cfRule>
  </conditionalFormatting>
  <conditionalFormatting sqref="W62:W63">
    <cfRule type="dataBar" priority="365">
      <dataBar showValue="0">
        <cfvo type="num" val="-150"/>
        <cfvo type="num" val="150"/>
        <color rgb="FF638EC6"/>
      </dataBar>
      <extLst>
        <ext xmlns:x14="http://schemas.microsoft.com/office/spreadsheetml/2009/9/main" uri="{B025F937-C7B1-47D3-B67F-A62EFF666E3E}">
          <x14:id>{0A92A537-6F7D-45AD-A717-4592B283E633}</x14:id>
        </ext>
      </extLst>
    </cfRule>
  </conditionalFormatting>
  <conditionalFormatting sqref="W66:W67">
    <cfRule type="dataBar" priority="362">
      <dataBar showValue="0">
        <cfvo type="num" val="-150"/>
        <cfvo type="num" val="150"/>
        <color rgb="FF638EC6"/>
      </dataBar>
      <extLst>
        <ext xmlns:x14="http://schemas.microsoft.com/office/spreadsheetml/2009/9/main" uri="{B025F937-C7B1-47D3-B67F-A62EFF666E3E}">
          <x14:id>{1874E947-F0B0-414A-8287-57CF0706F6D6}</x14:id>
        </ext>
      </extLst>
    </cfRule>
  </conditionalFormatting>
  <conditionalFormatting sqref="W70:W71">
    <cfRule type="dataBar" priority="359">
      <dataBar showValue="0">
        <cfvo type="num" val="-100"/>
        <cfvo type="num" val="100"/>
        <color rgb="FF638EC6"/>
      </dataBar>
      <extLst>
        <ext xmlns:x14="http://schemas.microsoft.com/office/spreadsheetml/2009/9/main" uri="{B025F937-C7B1-47D3-B67F-A62EFF666E3E}">
          <x14:id>{7F57FDA1-33C9-4E98-BCC0-DCFA1F94CAA0}</x14:id>
        </ext>
      </extLst>
    </cfRule>
  </conditionalFormatting>
  <conditionalFormatting sqref="W189">
    <cfRule type="dataBar" priority="268">
      <dataBar showValue="0">
        <cfvo type="num" val="-25"/>
        <cfvo type="num" val="25"/>
        <color rgb="FF638EC6"/>
      </dataBar>
      <extLst>
        <ext xmlns:x14="http://schemas.microsoft.com/office/spreadsheetml/2009/9/main" uri="{B025F937-C7B1-47D3-B67F-A62EFF666E3E}">
          <x14:id>{E295960E-8A9A-4ED7-917B-1354BF75BA97}</x14:id>
        </ext>
      </extLst>
    </cfRule>
  </conditionalFormatting>
  <conditionalFormatting sqref="W192">
    <cfRule type="dataBar" priority="267">
      <dataBar showValue="0">
        <cfvo type="num" val="-25"/>
        <cfvo type="num" val="25"/>
        <color rgb="FF638EC6"/>
      </dataBar>
      <extLst>
        <ext xmlns:x14="http://schemas.microsoft.com/office/spreadsheetml/2009/9/main" uri="{B025F937-C7B1-47D3-B67F-A62EFF666E3E}">
          <x14:id>{FBE2D9B5-00B3-47D2-8173-666122D3A9C7}</x14:id>
        </ext>
      </extLst>
    </cfRule>
  </conditionalFormatting>
  <conditionalFormatting sqref="W193">
    <cfRule type="dataBar" priority="265">
      <dataBar showValue="0">
        <cfvo type="num" val="-25"/>
        <cfvo type="num" val="25"/>
        <color rgb="FF638EC6"/>
      </dataBar>
      <extLst>
        <ext xmlns:x14="http://schemas.microsoft.com/office/spreadsheetml/2009/9/main" uri="{B025F937-C7B1-47D3-B67F-A62EFF666E3E}">
          <x14:id>{D52CA62F-5CBE-4435-9882-63A7F777EDEF}</x14:id>
        </ext>
      </extLst>
    </cfRule>
  </conditionalFormatting>
  <conditionalFormatting sqref="W196">
    <cfRule type="dataBar" priority="264">
      <dataBar showValue="0">
        <cfvo type="num" val="-25"/>
        <cfvo type="num" val="25"/>
        <color rgb="FF638EC6"/>
      </dataBar>
      <extLst>
        <ext xmlns:x14="http://schemas.microsoft.com/office/spreadsheetml/2009/9/main" uri="{B025F937-C7B1-47D3-B67F-A62EFF666E3E}">
          <x14:id>{70C7A22A-3E4F-4FCE-88F1-552966C7EE8B}</x14:id>
        </ext>
      </extLst>
    </cfRule>
  </conditionalFormatting>
  <conditionalFormatting sqref="W197">
    <cfRule type="dataBar" priority="262">
      <dataBar showValue="0">
        <cfvo type="num" val="-25"/>
        <cfvo type="num" val="25"/>
        <color rgb="FF638EC6"/>
      </dataBar>
      <extLst>
        <ext xmlns:x14="http://schemas.microsoft.com/office/spreadsheetml/2009/9/main" uri="{B025F937-C7B1-47D3-B67F-A62EFF666E3E}">
          <x14:id>{DE139F23-DEDB-4CE6-A005-3D52723B371B}</x14:id>
        </ext>
      </extLst>
    </cfRule>
  </conditionalFormatting>
  <conditionalFormatting sqref="W200">
    <cfRule type="dataBar" priority="261">
      <dataBar showValue="0">
        <cfvo type="num" val="-25"/>
        <cfvo type="num" val="25"/>
        <color rgb="FF638EC6"/>
      </dataBar>
      <extLst>
        <ext xmlns:x14="http://schemas.microsoft.com/office/spreadsheetml/2009/9/main" uri="{B025F937-C7B1-47D3-B67F-A62EFF666E3E}">
          <x14:id>{21A2DE79-2C53-4C62-9C87-6BBA423A6010}</x14:id>
        </ext>
      </extLst>
    </cfRule>
  </conditionalFormatting>
  <conditionalFormatting sqref="W201">
    <cfRule type="dataBar" priority="259">
      <dataBar showValue="0">
        <cfvo type="num" val="-25"/>
        <cfvo type="num" val="25"/>
        <color rgb="FF638EC6"/>
      </dataBar>
      <extLst>
        <ext xmlns:x14="http://schemas.microsoft.com/office/spreadsheetml/2009/9/main" uri="{B025F937-C7B1-47D3-B67F-A62EFF666E3E}">
          <x14:id>{48C17D67-154F-41AA-ADDB-E67102C68E5C}</x14:id>
        </ext>
      </extLst>
    </cfRule>
  </conditionalFormatting>
  <conditionalFormatting sqref="W204">
    <cfRule type="dataBar" priority="258">
      <dataBar showValue="0">
        <cfvo type="num" val="-25"/>
        <cfvo type="num" val="25"/>
        <color rgb="FF638EC6"/>
      </dataBar>
      <extLst>
        <ext xmlns:x14="http://schemas.microsoft.com/office/spreadsheetml/2009/9/main" uri="{B025F937-C7B1-47D3-B67F-A62EFF666E3E}">
          <x14:id>{2CB7DC30-D5BA-41F9-9E69-FB70C18AA6DF}</x14:id>
        </ext>
      </extLst>
    </cfRule>
  </conditionalFormatting>
  <conditionalFormatting sqref="W205">
    <cfRule type="dataBar" priority="256">
      <dataBar showValue="0">
        <cfvo type="num" val="-25"/>
        <cfvo type="num" val="25"/>
        <color rgb="FF638EC6"/>
      </dataBar>
      <extLst>
        <ext xmlns:x14="http://schemas.microsoft.com/office/spreadsheetml/2009/9/main" uri="{B025F937-C7B1-47D3-B67F-A62EFF666E3E}">
          <x14:id>{7A0EDA24-D1C4-4431-B2EF-567C402516F4}</x14:id>
        </ext>
      </extLst>
    </cfRule>
  </conditionalFormatting>
  <conditionalFormatting sqref="W208">
    <cfRule type="dataBar" priority="255">
      <dataBar showValue="0">
        <cfvo type="num" val="-25"/>
        <cfvo type="num" val="25"/>
        <color rgb="FF638EC6"/>
      </dataBar>
      <extLst>
        <ext xmlns:x14="http://schemas.microsoft.com/office/spreadsheetml/2009/9/main" uri="{B025F937-C7B1-47D3-B67F-A62EFF666E3E}">
          <x14:id>{9A3D97CF-4CDB-487F-8D91-0AE57B55F2F0}</x14:id>
        </ext>
      </extLst>
    </cfRule>
  </conditionalFormatting>
  <conditionalFormatting sqref="W209">
    <cfRule type="dataBar" priority="253">
      <dataBar showValue="0">
        <cfvo type="num" val="-25"/>
        <cfvo type="num" val="25"/>
        <color rgb="FF638EC6"/>
      </dataBar>
      <extLst>
        <ext xmlns:x14="http://schemas.microsoft.com/office/spreadsheetml/2009/9/main" uri="{B025F937-C7B1-47D3-B67F-A62EFF666E3E}">
          <x14:id>{AE70F669-33E8-4DE5-B3B3-58A06430F37F}</x14:id>
        </ext>
      </extLst>
    </cfRule>
  </conditionalFormatting>
  <conditionalFormatting sqref="W212">
    <cfRule type="dataBar" priority="252">
      <dataBar showValue="0">
        <cfvo type="num" val="-25"/>
        <cfvo type="num" val="25"/>
        <color rgb="FF638EC6"/>
      </dataBar>
      <extLst>
        <ext xmlns:x14="http://schemas.microsoft.com/office/spreadsheetml/2009/9/main" uri="{B025F937-C7B1-47D3-B67F-A62EFF666E3E}">
          <x14:id>{8818CA62-3C1B-4DC3-AFC6-5A2DA383BF56}</x14:id>
        </ext>
      </extLst>
    </cfRule>
  </conditionalFormatting>
  <conditionalFormatting sqref="W213">
    <cfRule type="dataBar" priority="250">
      <dataBar showValue="0">
        <cfvo type="num" val="-25"/>
        <cfvo type="num" val="25"/>
        <color rgb="FF638EC6"/>
      </dataBar>
      <extLst>
        <ext xmlns:x14="http://schemas.microsoft.com/office/spreadsheetml/2009/9/main" uri="{B025F937-C7B1-47D3-B67F-A62EFF666E3E}">
          <x14:id>{7B2761E3-0DF5-47D3-80D0-D8843C78D8DF}</x14:id>
        </ext>
      </extLst>
    </cfRule>
  </conditionalFormatting>
  <conditionalFormatting sqref="W216">
    <cfRule type="dataBar" priority="249">
      <dataBar showValue="0">
        <cfvo type="num" val="-25"/>
        <cfvo type="num" val="25"/>
        <color rgb="FF638EC6"/>
      </dataBar>
      <extLst>
        <ext xmlns:x14="http://schemas.microsoft.com/office/spreadsheetml/2009/9/main" uri="{B025F937-C7B1-47D3-B67F-A62EFF666E3E}">
          <x14:id>{BF906093-D27B-4228-AC6A-311AB11E24BF}</x14:id>
        </ext>
      </extLst>
    </cfRule>
  </conditionalFormatting>
  <conditionalFormatting sqref="W273">
    <cfRule type="dataBar" priority="205">
      <dataBar showValue="0">
        <cfvo type="num" val="-25"/>
        <cfvo type="num" val="25"/>
        <color rgb="FF638EC6"/>
      </dataBar>
      <extLst>
        <ext xmlns:x14="http://schemas.microsoft.com/office/spreadsheetml/2009/9/main" uri="{B025F937-C7B1-47D3-B67F-A62EFF666E3E}">
          <x14:id>{67542694-C735-45A5-BDBA-A8BA4A221087}</x14:id>
        </ext>
      </extLst>
    </cfRule>
  </conditionalFormatting>
  <conditionalFormatting sqref="W276">
    <cfRule type="dataBar" priority="204">
      <dataBar showValue="0">
        <cfvo type="num" val="-25"/>
        <cfvo type="num" val="25"/>
        <color rgb="FF638EC6"/>
      </dataBar>
      <extLst>
        <ext xmlns:x14="http://schemas.microsoft.com/office/spreadsheetml/2009/9/main" uri="{B025F937-C7B1-47D3-B67F-A62EFF666E3E}">
          <x14:id>{37EC7BB8-C691-4293-B8AE-ED36EEDC0047}</x14:id>
        </ext>
      </extLst>
    </cfRule>
  </conditionalFormatting>
  <conditionalFormatting sqref="W245">
    <cfRule type="dataBar" priority="226">
      <dataBar showValue="0">
        <cfvo type="num" val="-25"/>
        <cfvo type="num" val="25"/>
        <color rgb="FF638EC6"/>
      </dataBar>
      <extLst>
        <ext xmlns:x14="http://schemas.microsoft.com/office/spreadsheetml/2009/9/main" uri="{B025F937-C7B1-47D3-B67F-A62EFF666E3E}">
          <x14:id>{54F28553-C914-4E89-8C7D-DDFB66D4D2E6}</x14:id>
        </ext>
      </extLst>
    </cfRule>
  </conditionalFormatting>
  <conditionalFormatting sqref="W248">
    <cfRule type="dataBar" priority="225">
      <dataBar showValue="0">
        <cfvo type="num" val="-25"/>
        <cfvo type="num" val="25"/>
        <color rgb="FF638EC6"/>
      </dataBar>
      <extLst>
        <ext xmlns:x14="http://schemas.microsoft.com/office/spreadsheetml/2009/9/main" uri="{B025F937-C7B1-47D3-B67F-A62EFF666E3E}">
          <x14:id>{776DB155-42A3-4BF0-9FE0-048F9BA27505}</x14:id>
        </ext>
      </extLst>
    </cfRule>
  </conditionalFormatting>
  <conditionalFormatting sqref="W249">
    <cfRule type="dataBar" priority="223">
      <dataBar showValue="0">
        <cfvo type="num" val="-25"/>
        <cfvo type="num" val="25"/>
        <color rgb="FF638EC6"/>
      </dataBar>
      <extLst>
        <ext xmlns:x14="http://schemas.microsoft.com/office/spreadsheetml/2009/9/main" uri="{B025F937-C7B1-47D3-B67F-A62EFF666E3E}">
          <x14:id>{A2DD2F5E-037D-41DF-A91F-F8EEC2BB84D3}</x14:id>
        </ext>
      </extLst>
    </cfRule>
  </conditionalFormatting>
  <conditionalFormatting sqref="W252">
    <cfRule type="dataBar" priority="222">
      <dataBar showValue="0">
        <cfvo type="num" val="-25"/>
        <cfvo type="num" val="25"/>
        <color rgb="FF638EC6"/>
      </dataBar>
      <extLst>
        <ext xmlns:x14="http://schemas.microsoft.com/office/spreadsheetml/2009/9/main" uri="{B025F937-C7B1-47D3-B67F-A62EFF666E3E}">
          <x14:id>{616A8788-5930-4F69-AB28-D7C309992600}</x14:id>
        </ext>
      </extLst>
    </cfRule>
  </conditionalFormatting>
  <conditionalFormatting sqref="W253">
    <cfRule type="dataBar" priority="220">
      <dataBar showValue="0">
        <cfvo type="num" val="-25"/>
        <cfvo type="num" val="25"/>
        <color rgb="FF638EC6"/>
      </dataBar>
      <extLst>
        <ext xmlns:x14="http://schemas.microsoft.com/office/spreadsheetml/2009/9/main" uri="{B025F937-C7B1-47D3-B67F-A62EFF666E3E}">
          <x14:id>{E2C7B40D-DF74-4B01-99EC-017D34A224BB}</x14:id>
        </ext>
      </extLst>
    </cfRule>
  </conditionalFormatting>
  <conditionalFormatting sqref="W256">
    <cfRule type="dataBar" priority="219">
      <dataBar showValue="0">
        <cfvo type="num" val="-25"/>
        <cfvo type="num" val="25"/>
        <color rgb="FF638EC6"/>
      </dataBar>
      <extLst>
        <ext xmlns:x14="http://schemas.microsoft.com/office/spreadsheetml/2009/9/main" uri="{B025F937-C7B1-47D3-B67F-A62EFF666E3E}">
          <x14:id>{977D6D10-6ED8-46DB-8742-4654530D0C58}</x14:id>
        </ext>
      </extLst>
    </cfRule>
  </conditionalFormatting>
  <conditionalFormatting sqref="W257">
    <cfRule type="dataBar" priority="217">
      <dataBar showValue="0">
        <cfvo type="num" val="-25"/>
        <cfvo type="num" val="25"/>
        <color rgb="FF638EC6"/>
      </dataBar>
      <extLst>
        <ext xmlns:x14="http://schemas.microsoft.com/office/spreadsheetml/2009/9/main" uri="{B025F937-C7B1-47D3-B67F-A62EFF666E3E}">
          <x14:id>{66280BC9-E39B-4D75-A75C-2C27667992D9}</x14:id>
        </ext>
      </extLst>
    </cfRule>
  </conditionalFormatting>
  <conditionalFormatting sqref="W260">
    <cfRule type="dataBar" priority="216">
      <dataBar showValue="0">
        <cfvo type="num" val="-25"/>
        <cfvo type="num" val="25"/>
        <color rgb="FF638EC6"/>
      </dataBar>
      <extLst>
        <ext xmlns:x14="http://schemas.microsoft.com/office/spreadsheetml/2009/9/main" uri="{B025F937-C7B1-47D3-B67F-A62EFF666E3E}">
          <x14:id>{24465AC1-64BB-48EB-9BE6-5A43F48783C0}</x14:id>
        </ext>
      </extLst>
    </cfRule>
  </conditionalFormatting>
  <conditionalFormatting sqref="W261">
    <cfRule type="dataBar" priority="214">
      <dataBar showValue="0">
        <cfvo type="num" val="-25"/>
        <cfvo type="num" val="25"/>
        <color rgb="FF638EC6"/>
      </dataBar>
      <extLst>
        <ext xmlns:x14="http://schemas.microsoft.com/office/spreadsheetml/2009/9/main" uri="{B025F937-C7B1-47D3-B67F-A62EFF666E3E}">
          <x14:id>{FD6AFDB6-E4CF-4F4A-9C37-50102C07DC0F}</x14:id>
        </ext>
      </extLst>
    </cfRule>
  </conditionalFormatting>
  <conditionalFormatting sqref="W264">
    <cfRule type="dataBar" priority="213">
      <dataBar showValue="0">
        <cfvo type="num" val="-25"/>
        <cfvo type="num" val="25"/>
        <color rgb="FF638EC6"/>
      </dataBar>
      <extLst>
        <ext xmlns:x14="http://schemas.microsoft.com/office/spreadsheetml/2009/9/main" uri="{B025F937-C7B1-47D3-B67F-A62EFF666E3E}">
          <x14:id>{35FE9925-5B13-4BF8-9C6F-E7A59087F069}</x14:id>
        </ext>
      </extLst>
    </cfRule>
  </conditionalFormatting>
  <conditionalFormatting sqref="W265">
    <cfRule type="dataBar" priority="211">
      <dataBar showValue="0">
        <cfvo type="num" val="-25"/>
        <cfvo type="num" val="25"/>
        <color rgb="FF638EC6"/>
      </dataBar>
      <extLst>
        <ext xmlns:x14="http://schemas.microsoft.com/office/spreadsheetml/2009/9/main" uri="{B025F937-C7B1-47D3-B67F-A62EFF666E3E}">
          <x14:id>{681BF33B-1143-40BD-B466-5D58900F0AC1}</x14:id>
        </ext>
      </extLst>
    </cfRule>
  </conditionalFormatting>
  <conditionalFormatting sqref="W268">
    <cfRule type="dataBar" priority="210">
      <dataBar showValue="0">
        <cfvo type="num" val="-25"/>
        <cfvo type="num" val="25"/>
        <color rgb="FF638EC6"/>
      </dataBar>
      <extLst>
        <ext xmlns:x14="http://schemas.microsoft.com/office/spreadsheetml/2009/9/main" uri="{B025F937-C7B1-47D3-B67F-A62EFF666E3E}">
          <x14:id>{D211C76F-138D-4ECF-A058-8DF140169126}</x14:id>
        </ext>
      </extLst>
    </cfRule>
  </conditionalFormatting>
  <conditionalFormatting sqref="W269">
    <cfRule type="dataBar" priority="208">
      <dataBar showValue="0">
        <cfvo type="num" val="-25"/>
        <cfvo type="num" val="25"/>
        <color rgb="FF638EC6"/>
      </dataBar>
      <extLst>
        <ext xmlns:x14="http://schemas.microsoft.com/office/spreadsheetml/2009/9/main" uri="{B025F937-C7B1-47D3-B67F-A62EFF666E3E}">
          <x14:id>{F74E01A4-10E8-4F1A-AE28-F568F5DC3F96}</x14:id>
        </ext>
      </extLst>
    </cfRule>
  </conditionalFormatting>
  <conditionalFormatting sqref="W272">
    <cfRule type="dataBar" priority="207">
      <dataBar showValue="0">
        <cfvo type="num" val="-25"/>
        <cfvo type="num" val="25"/>
        <color rgb="FF638EC6"/>
      </dataBar>
      <extLst>
        <ext xmlns:x14="http://schemas.microsoft.com/office/spreadsheetml/2009/9/main" uri="{B025F937-C7B1-47D3-B67F-A62EFF666E3E}">
          <x14:id>{980B1E21-41C6-46E3-9FD1-9B6E43CFCA92}</x14:id>
        </ext>
      </extLst>
    </cfRule>
  </conditionalFormatting>
  <conditionalFormatting sqref="W73">
    <cfRule type="dataBar" priority="355">
      <dataBar showValue="0">
        <cfvo type="num" val="-25"/>
        <cfvo type="num" val="25"/>
        <color rgb="FF638EC6"/>
      </dataBar>
      <extLst>
        <ext xmlns:x14="http://schemas.microsoft.com/office/spreadsheetml/2009/9/main" uri="{B025F937-C7B1-47D3-B67F-A62EFF666E3E}">
          <x14:id>{70FB4E07-7E67-4926-817A-7856FBE6CF20}</x14:id>
        </ext>
      </extLst>
    </cfRule>
  </conditionalFormatting>
  <conditionalFormatting sqref="W76">
    <cfRule type="dataBar" priority="354">
      <dataBar showValue="0">
        <cfvo type="num" val="-25"/>
        <cfvo type="num" val="25"/>
        <color rgb="FF638EC6"/>
      </dataBar>
      <extLst>
        <ext xmlns:x14="http://schemas.microsoft.com/office/spreadsheetml/2009/9/main" uri="{B025F937-C7B1-47D3-B67F-A62EFF666E3E}">
          <x14:id>{E1A2C579-4FBD-4130-9C51-8B53D756AC76}</x14:id>
        </ext>
      </extLst>
    </cfRule>
  </conditionalFormatting>
  <conditionalFormatting sqref="W74:W75">
    <cfRule type="dataBar" priority="356">
      <dataBar showValue="0">
        <cfvo type="num" val="-100"/>
        <cfvo type="num" val="100"/>
        <color rgb="FF638EC6"/>
      </dataBar>
      <extLst>
        <ext xmlns:x14="http://schemas.microsoft.com/office/spreadsheetml/2009/9/main" uri="{B025F937-C7B1-47D3-B67F-A62EFF666E3E}">
          <x14:id>{52E6100A-0365-4FFC-B23C-E366B5D40B1A}</x14:id>
        </ext>
      </extLst>
    </cfRule>
  </conditionalFormatting>
  <conditionalFormatting sqref="W77">
    <cfRule type="dataBar" priority="352">
      <dataBar showValue="0">
        <cfvo type="num" val="-25"/>
        <cfvo type="num" val="25"/>
        <color rgb="FF638EC6"/>
      </dataBar>
      <extLst>
        <ext xmlns:x14="http://schemas.microsoft.com/office/spreadsheetml/2009/9/main" uri="{B025F937-C7B1-47D3-B67F-A62EFF666E3E}">
          <x14:id>{1C0914B8-FE11-4751-AFA3-3AADEE33BB53}</x14:id>
        </ext>
      </extLst>
    </cfRule>
  </conditionalFormatting>
  <conditionalFormatting sqref="W80">
    <cfRule type="dataBar" priority="351">
      <dataBar showValue="0">
        <cfvo type="num" val="-25"/>
        <cfvo type="num" val="25"/>
        <color rgb="FF638EC6"/>
      </dataBar>
      <extLst>
        <ext xmlns:x14="http://schemas.microsoft.com/office/spreadsheetml/2009/9/main" uri="{B025F937-C7B1-47D3-B67F-A62EFF666E3E}">
          <x14:id>{F89F0932-36E3-464C-AC01-D6CF795A697E}</x14:id>
        </ext>
      </extLst>
    </cfRule>
  </conditionalFormatting>
  <conditionalFormatting sqref="W78:W79">
    <cfRule type="dataBar" priority="353">
      <dataBar showValue="0">
        <cfvo type="num" val="-100"/>
        <cfvo type="num" val="100"/>
        <color rgb="FF638EC6"/>
      </dataBar>
      <extLst>
        <ext xmlns:x14="http://schemas.microsoft.com/office/spreadsheetml/2009/9/main" uri="{B025F937-C7B1-47D3-B67F-A62EFF666E3E}">
          <x14:id>{B0CA181C-C9CC-450C-B682-F47464A535FD}</x14:id>
        </ext>
      </extLst>
    </cfRule>
  </conditionalFormatting>
  <conditionalFormatting sqref="W81">
    <cfRule type="dataBar" priority="349">
      <dataBar showValue="0">
        <cfvo type="num" val="-25"/>
        <cfvo type="num" val="25"/>
        <color rgb="FF638EC6"/>
      </dataBar>
      <extLst>
        <ext xmlns:x14="http://schemas.microsoft.com/office/spreadsheetml/2009/9/main" uri="{B025F937-C7B1-47D3-B67F-A62EFF666E3E}">
          <x14:id>{245BC92F-4E96-4EE6-9062-65256B3CFE34}</x14:id>
        </ext>
      </extLst>
    </cfRule>
  </conditionalFormatting>
  <conditionalFormatting sqref="W84">
    <cfRule type="dataBar" priority="348">
      <dataBar showValue="0">
        <cfvo type="num" val="-25"/>
        <cfvo type="num" val="25"/>
        <color rgb="FF638EC6"/>
      </dataBar>
      <extLst>
        <ext xmlns:x14="http://schemas.microsoft.com/office/spreadsheetml/2009/9/main" uri="{B025F937-C7B1-47D3-B67F-A62EFF666E3E}">
          <x14:id>{4E7E5397-2D3C-4562-9C37-204C83BD0BBC}</x14:id>
        </ext>
      </extLst>
    </cfRule>
  </conditionalFormatting>
  <conditionalFormatting sqref="W82:W83">
    <cfRule type="dataBar" priority="350">
      <dataBar showValue="0">
        <cfvo type="num" val="-100"/>
        <cfvo type="num" val="100"/>
        <color rgb="FF638EC6"/>
      </dataBar>
      <extLst>
        <ext xmlns:x14="http://schemas.microsoft.com/office/spreadsheetml/2009/9/main" uri="{B025F937-C7B1-47D3-B67F-A62EFF666E3E}">
          <x14:id>{14562802-8398-4C4A-B27F-65242809D3BD}</x14:id>
        </ext>
      </extLst>
    </cfRule>
  </conditionalFormatting>
  <conditionalFormatting sqref="W85">
    <cfRule type="dataBar" priority="346">
      <dataBar showValue="0">
        <cfvo type="num" val="-25"/>
        <cfvo type="num" val="25"/>
        <color rgb="FF638EC6"/>
      </dataBar>
      <extLst>
        <ext xmlns:x14="http://schemas.microsoft.com/office/spreadsheetml/2009/9/main" uri="{B025F937-C7B1-47D3-B67F-A62EFF666E3E}">
          <x14:id>{1424F73B-C95A-4232-B787-0D9AF31CE03F}</x14:id>
        </ext>
      </extLst>
    </cfRule>
  </conditionalFormatting>
  <conditionalFormatting sqref="W88">
    <cfRule type="dataBar" priority="345">
      <dataBar showValue="0">
        <cfvo type="num" val="-25"/>
        <cfvo type="num" val="25"/>
        <color rgb="FF638EC6"/>
      </dataBar>
      <extLst>
        <ext xmlns:x14="http://schemas.microsoft.com/office/spreadsheetml/2009/9/main" uri="{B025F937-C7B1-47D3-B67F-A62EFF666E3E}">
          <x14:id>{5267B622-4613-42A6-BF8D-047436762E4A}</x14:id>
        </ext>
      </extLst>
    </cfRule>
  </conditionalFormatting>
  <conditionalFormatting sqref="W86:W87">
    <cfRule type="dataBar" priority="347">
      <dataBar showValue="0">
        <cfvo type="num" val="-100"/>
        <cfvo type="num" val="100"/>
        <color rgb="FF638EC6"/>
      </dataBar>
      <extLst>
        <ext xmlns:x14="http://schemas.microsoft.com/office/spreadsheetml/2009/9/main" uri="{B025F937-C7B1-47D3-B67F-A62EFF666E3E}">
          <x14:id>{29CBBA52-E4FB-4D1D-8815-8B519EF25ED1}</x14:id>
        </ext>
      </extLst>
    </cfRule>
  </conditionalFormatting>
  <conditionalFormatting sqref="W89">
    <cfRule type="dataBar" priority="343">
      <dataBar showValue="0">
        <cfvo type="num" val="-25"/>
        <cfvo type="num" val="25"/>
        <color rgb="FF638EC6"/>
      </dataBar>
      <extLst>
        <ext xmlns:x14="http://schemas.microsoft.com/office/spreadsheetml/2009/9/main" uri="{B025F937-C7B1-47D3-B67F-A62EFF666E3E}">
          <x14:id>{ED978622-A794-41E9-9F68-B92CCEB9C5CA}</x14:id>
        </ext>
      </extLst>
    </cfRule>
  </conditionalFormatting>
  <conditionalFormatting sqref="W92">
    <cfRule type="dataBar" priority="342">
      <dataBar showValue="0">
        <cfvo type="num" val="-25"/>
        <cfvo type="num" val="25"/>
        <color rgb="FF638EC6"/>
      </dataBar>
      <extLst>
        <ext xmlns:x14="http://schemas.microsoft.com/office/spreadsheetml/2009/9/main" uri="{B025F937-C7B1-47D3-B67F-A62EFF666E3E}">
          <x14:id>{31936672-78A4-4552-8328-48E0CA78AD4E}</x14:id>
        </ext>
      </extLst>
    </cfRule>
  </conditionalFormatting>
  <conditionalFormatting sqref="W90:W91">
    <cfRule type="dataBar" priority="344">
      <dataBar showValue="0">
        <cfvo type="num" val="-100"/>
        <cfvo type="num" val="100"/>
        <color rgb="FF638EC6"/>
      </dataBar>
      <extLst>
        <ext xmlns:x14="http://schemas.microsoft.com/office/spreadsheetml/2009/9/main" uri="{B025F937-C7B1-47D3-B67F-A62EFF666E3E}">
          <x14:id>{53CADEAF-602E-4AE8-BFD8-D3B5F93D802D}</x14:id>
        </ext>
      </extLst>
    </cfRule>
  </conditionalFormatting>
  <conditionalFormatting sqref="W93">
    <cfRule type="dataBar" priority="340">
      <dataBar showValue="0">
        <cfvo type="num" val="-25"/>
        <cfvo type="num" val="25"/>
        <color rgb="FF638EC6"/>
      </dataBar>
      <extLst>
        <ext xmlns:x14="http://schemas.microsoft.com/office/spreadsheetml/2009/9/main" uri="{B025F937-C7B1-47D3-B67F-A62EFF666E3E}">
          <x14:id>{FD1B4455-5A7E-4B0F-A9CD-92A241D9A119}</x14:id>
        </ext>
      </extLst>
    </cfRule>
  </conditionalFormatting>
  <conditionalFormatting sqref="W96">
    <cfRule type="dataBar" priority="339">
      <dataBar showValue="0">
        <cfvo type="num" val="-25"/>
        <cfvo type="num" val="25"/>
        <color rgb="FF638EC6"/>
      </dataBar>
      <extLst>
        <ext xmlns:x14="http://schemas.microsoft.com/office/spreadsheetml/2009/9/main" uri="{B025F937-C7B1-47D3-B67F-A62EFF666E3E}">
          <x14:id>{5CB36C58-FE2B-4B91-8BA5-8F3F289B7975}</x14:id>
        </ext>
      </extLst>
    </cfRule>
  </conditionalFormatting>
  <conditionalFormatting sqref="W94:W95">
    <cfRule type="dataBar" priority="341">
      <dataBar showValue="0">
        <cfvo type="num" val="-100"/>
        <cfvo type="num" val="100"/>
        <color rgb="FF638EC6"/>
      </dataBar>
      <extLst>
        <ext xmlns:x14="http://schemas.microsoft.com/office/spreadsheetml/2009/9/main" uri="{B025F937-C7B1-47D3-B67F-A62EFF666E3E}">
          <x14:id>{4CA33A1A-6CFB-4B3B-863A-512A55424618}</x14:id>
        </ext>
      </extLst>
    </cfRule>
  </conditionalFormatting>
  <conditionalFormatting sqref="W97">
    <cfRule type="dataBar" priority="337">
      <dataBar showValue="0">
        <cfvo type="num" val="-25"/>
        <cfvo type="num" val="25"/>
        <color rgb="FF638EC6"/>
      </dataBar>
      <extLst>
        <ext xmlns:x14="http://schemas.microsoft.com/office/spreadsheetml/2009/9/main" uri="{B025F937-C7B1-47D3-B67F-A62EFF666E3E}">
          <x14:id>{4C627FDD-5284-4B2B-AA0B-F2C1B27D0975}</x14:id>
        </ext>
      </extLst>
    </cfRule>
  </conditionalFormatting>
  <conditionalFormatting sqref="W100">
    <cfRule type="dataBar" priority="336">
      <dataBar showValue="0">
        <cfvo type="num" val="-25"/>
        <cfvo type="num" val="25"/>
        <color rgb="FF638EC6"/>
      </dataBar>
      <extLst>
        <ext xmlns:x14="http://schemas.microsoft.com/office/spreadsheetml/2009/9/main" uri="{B025F937-C7B1-47D3-B67F-A62EFF666E3E}">
          <x14:id>{E59A9BE5-D597-4C48-9402-44B31102ACF8}</x14:id>
        </ext>
      </extLst>
    </cfRule>
  </conditionalFormatting>
  <conditionalFormatting sqref="W98:W99">
    <cfRule type="dataBar" priority="338">
      <dataBar showValue="0">
        <cfvo type="num" val="-100"/>
        <cfvo type="num" val="100"/>
        <color rgb="FF638EC6"/>
      </dataBar>
      <extLst>
        <ext xmlns:x14="http://schemas.microsoft.com/office/spreadsheetml/2009/9/main" uri="{B025F937-C7B1-47D3-B67F-A62EFF666E3E}">
          <x14:id>{76BB96C9-1361-47C2-860B-91DDA30DF60D}</x14:id>
        </ext>
      </extLst>
    </cfRule>
  </conditionalFormatting>
  <conditionalFormatting sqref="W101">
    <cfRule type="dataBar" priority="334">
      <dataBar showValue="0">
        <cfvo type="num" val="-25"/>
        <cfvo type="num" val="25"/>
        <color rgb="FF638EC6"/>
      </dataBar>
      <extLst>
        <ext xmlns:x14="http://schemas.microsoft.com/office/spreadsheetml/2009/9/main" uri="{B025F937-C7B1-47D3-B67F-A62EFF666E3E}">
          <x14:id>{BD9FFDE8-93F3-4EF6-8448-F663D397AE20}</x14:id>
        </ext>
      </extLst>
    </cfRule>
  </conditionalFormatting>
  <conditionalFormatting sqref="W104">
    <cfRule type="dataBar" priority="333">
      <dataBar showValue="0">
        <cfvo type="num" val="-25"/>
        <cfvo type="num" val="25"/>
        <color rgb="FF638EC6"/>
      </dataBar>
      <extLst>
        <ext xmlns:x14="http://schemas.microsoft.com/office/spreadsheetml/2009/9/main" uri="{B025F937-C7B1-47D3-B67F-A62EFF666E3E}">
          <x14:id>{8E858926-4D51-4B4A-B794-EC67640EB509}</x14:id>
        </ext>
      </extLst>
    </cfRule>
  </conditionalFormatting>
  <conditionalFormatting sqref="W102:W103">
    <cfRule type="dataBar" priority="335">
      <dataBar showValue="0">
        <cfvo type="num" val="-100"/>
        <cfvo type="num" val="100"/>
        <color rgb="FF638EC6"/>
      </dataBar>
      <extLst>
        <ext xmlns:x14="http://schemas.microsoft.com/office/spreadsheetml/2009/9/main" uri="{B025F937-C7B1-47D3-B67F-A62EFF666E3E}">
          <x14:id>{66AFA8F4-5D0B-436A-8B19-64CF2F11C4BA}</x14:id>
        </ext>
      </extLst>
    </cfRule>
  </conditionalFormatting>
  <conditionalFormatting sqref="W105">
    <cfRule type="dataBar" priority="331">
      <dataBar showValue="0">
        <cfvo type="num" val="-25"/>
        <cfvo type="num" val="25"/>
        <color rgb="FF638EC6"/>
      </dataBar>
      <extLst>
        <ext xmlns:x14="http://schemas.microsoft.com/office/spreadsheetml/2009/9/main" uri="{B025F937-C7B1-47D3-B67F-A62EFF666E3E}">
          <x14:id>{1DDFC7A6-BB95-424E-85C7-88E3230ED47E}</x14:id>
        </ext>
      </extLst>
    </cfRule>
  </conditionalFormatting>
  <conditionalFormatting sqref="W108">
    <cfRule type="dataBar" priority="330">
      <dataBar showValue="0">
        <cfvo type="num" val="-25"/>
        <cfvo type="num" val="25"/>
        <color rgb="FF638EC6"/>
      </dataBar>
      <extLst>
        <ext xmlns:x14="http://schemas.microsoft.com/office/spreadsheetml/2009/9/main" uri="{B025F937-C7B1-47D3-B67F-A62EFF666E3E}">
          <x14:id>{A85856A0-DA52-4071-8947-CCB25209AC4A}</x14:id>
        </ext>
      </extLst>
    </cfRule>
  </conditionalFormatting>
  <conditionalFormatting sqref="W106:W107">
    <cfRule type="dataBar" priority="332">
      <dataBar showValue="0">
        <cfvo type="num" val="-100"/>
        <cfvo type="num" val="100"/>
        <color rgb="FF638EC6"/>
      </dataBar>
      <extLst>
        <ext xmlns:x14="http://schemas.microsoft.com/office/spreadsheetml/2009/9/main" uri="{B025F937-C7B1-47D3-B67F-A62EFF666E3E}">
          <x14:id>{FF995B8D-A8BD-4ABE-96FF-0F03E74DEFCF}</x14:id>
        </ext>
      </extLst>
    </cfRule>
  </conditionalFormatting>
  <conditionalFormatting sqref="W109">
    <cfRule type="dataBar" priority="328">
      <dataBar showValue="0">
        <cfvo type="num" val="-25"/>
        <cfvo type="num" val="25"/>
        <color rgb="FF638EC6"/>
      </dataBar>
      <extLst>
        <ext xmlns:x14="http://schemas.microsoft.com/office/spreadsheetml/2009/9/main" uri="{B025F937-C7B1-47D3-B67F-A62EFF666E3E}">
          <x14:id>{C6B8EA57-64BC-41F9-8A59-128FEDE23AFD}</x14:id>
        </ext>
      </extLst>
    </cfRule>
  </conditionalFormatting>
  <conditionalFormatting sqref="W112">
    <cfRule type="dataBar" priority="327">
      <dataBar showValue="0">
        <cfvo type="num" val="-25"/>
        <cfvo type="num" val="25"/>
        <color rgb="FF638EC6"/>
      </dataBar>
      <extLst>
        <ext xmlns:x14="http://schemas.microsoft.com/office/spreadsheetml/2009/9/main" uri="{B025F937-C7B1-47D3-B67F-A62EFF666E3E}">
          <x14:id>{FFC7FF16-2F49-451F-9401-B796722FA3A8}</x14:id>
        </ext>
      </extLst>
    </cfRule>
  </conditionalFormatting>
  <conditionalFormatting sqref="W110:W111">
    <cfRule type="dataBar" priority="329">
      <dataBar showValue="0">
        <cfvo type="num" val="-100"/>
        <cfvo type="num" val="100"/>
        <color rgb="FF638EC6"/>
      </dataBar>
      <extLst>
        <ext xmlns:x14="http://schemas.microsoft.com/office/spreadsheetml/2009/9/main" uri="{B025F937-C7B1-47D3-B67F-A62EFF666E3E}">
          <x14:id>{C82A6030-8189-4CBC-A97A-8E1AF98AC6BE}</x14:id>
        </ext>
      </extLst>
    </cfRule>
  </conditionalFormatting>
  <conditionalFormatting sqref="W113">
    <cfRule type="dataBar" priority="325">
      <dataBar showValue="0">
        <cfvo type="num" val="-25"/>
        <cfvo type="num" val="25"/>
        <color rgb="FF638EC6"/>
      </dataBar>
      <extLst>
        <ext xmlns:x14="http://schemas.microsoft.com/office/spreadsheetml/2009/9/main" uri="{B025F937-C7B1-47D3-B67F-A62EFF666E3E}">
          <x14:id>{BC7C1053-3465-4AA0-A1B7-68A3F9885DEC}</x14:id>
        </ext>
      </extLst>
    </cfRule>
  </conditionalFormatting>
  <conditionalFormatting sqref="W116">
    <cfRule type="dataBar" priority="324">
      <dataBar showValue="0">
        <cfvo type="num" val="-25"/>
        <cfvo type="num" val="25"/>
        <color rgb="FF638EC6"/>
      </dataBar>
      <extLst>
        <ext xmlns:x14="http://schemas.microsoft.com/office/spreadsheetml/2009/9/main" uri="{B025F937-C7B1-47D3-B67F-A62EFF666E3E}">
          <x14:id>{A0F106B1-C533-4B95-B5C0-D6333093017D}</x14:id>
        </ext>
      </extLst>
    </cfRule>
  </conditionalFormatting>
  <conditionalFormatting sqref="W114:W115">
    <cfRule type="dataBar" priority="326">
      <dataBar showValue="0">
        <cfvo type="num" val="-100"/>
        <cfvo type="num" val="100"/>
        <color rgb="FF638EC6"/>
      </dataBar>
      <extLst>
        <ext xmlns:x14="http://schemas.microsoft.com/office/spreadsheetml/2009/9/main" uri="{B025F937-C7B1-47D3-B67F-A62EFF666E3E}">
          <x14:id>{E5215653-24E3-4FE2-B7C0-FAA5CDC70CF5}</x14:id>
        </ext>
      </extLst>
    </cfRule>
  </conditionalFormatting>
  <conditionalFormatting sqref="W117">
    <cfRule type="dataBar" priority="322">
      <dataBar showValue="0">
        <cfvo type="num" val="-25"/>
        <cfvo type="num" val="25"/>
        <color rgb="FF638EC6"/>
      </dataBar>
      <extLst>
        <ext xmlns:x14="http://schemas.microsoft.com/office/spreadsheetml/2009/9/main" uri="{B025F937-C7B1-47D3-B67F-A62EFF666E3E}">
          <x14:id>{40B529DB-38AF-42EB-8D80-91D9C5247D8B}</x14:id>
        </ext>
      </extLst>
    </cfRule>
  </conditionalFormatting>
  <conditionalFormatting sqref="W120">
    <cfRule type="dataBar" priority="321">
      <dataBar showValue="0">
        <cfvo type="num" val="-25"/>
        <cfvo type="num" val="25"/>
        <color rgb="FF638EC6"/>
      </dataBar>
      <extLst>
        <ext xmlns:x14="http://schemas.microsoft.com/office/spreadsheetml/2009/9/main" uri="{B025F937-C7B1-47D3-B67F-A62EFF666E3E}">
          <x14:id>{CDBE78CF-4593-42C5-AB33-E1381099C709}</x14:id>
        </ext>
      </extLst>
    </cfRule>
  </conditionalFormatting>
  <conditionalFormatting sqref="W118:W119">
    <cfRule type="dataBar" priority="323">
      <dataBar showValue="0">
        <cfvo type="num" val="-100"/>
        <cfvo type="num" val="100"/>
        <color rgb="FF638EC6"/>
      </dataBar>
      <extLst>
        <ext xmlns:x14="http://schemas.microsoft.com/office/spreadsheetml/2009/9/main" uri="{B025F937-C7B1-47D3-B67F-A62EFF666E3E}">
          <x14:id>{DFB8CF1C-6E98-4ABE-A9AB-EBAAD2F5C117}</x14:id>
        </ext>
      </extLst>
    </cfRule>
  </conditionalFormatting>
  <conditionalFormatting sqref="W121">
    <cfRule type="dataBar" priority="319">
      <dataBar showValue="0">
        <cfvo type="num" val="-25"/>
        <cfvo type="num" val="25"/>
        <color rgb="FF638EC6"/>
      </dataBar>
      <extLst>
        <ext xmlns:x14="http://schemas.microsoft.com/office/spreadsheetml/2009/9/main" uri="{B025F937-C7B1-47D3-B67F-A62EFF666E3E}">
          <x14:id>{2153C529-2A5E-4B01-908E-4D6CB33C842F}</x14:id>
        </ext>
      </extLst>
    </cfRule>
  </conditionalFormatting>
  <conditionalFormatting sqref="W124">
    <cfRule type="dataBar" priority="318">
      <dataBar showValue="0">
        <cfvo type="num" val="-25"/>
        <cfvo type="num" val="25"/>
        <color rgb="FF638EC6"/>
      </dataBar>
      <extLst>
        <ext xmlns:x14="http://schemas.microsoft.com/office/spreadsheetml/2009/9/main" uri="{B025F937-C7B1-47D3-B67F-A62EFF666E3E}">
          <x14:id>{1D904A80-9E42-4BDB-A78D-19BC37D9617C}</x14:id>
        </ext>
      </extLst>
    </cfRule>
  </conditionalFormatting>
  <conditionalFormatting sqref="W122:W123">
    <cfRule type="dataBar" priority="320">
      <dataBar showValue="0">
        <cfvo type="num" val="-100"/>
        <cfvo type="num" val="100"/>
        <color rgb="FF638EC6"/>
      </dataBar>
      <extLst>
        <ext xmlns:x14="http://schemas.microsoft.com/office/spreadsheetml/2009/9/main" uri="{B025F937-C7B1-47D3-B67F-A62EFF666E3E}">
          <x14:id>{7E5378B0-6465-4CAA-BF1C-3146845C6AF2}</x14:id>
        </ext>
      </extLst>
    </cfRule>
  </conditionalFormatting>
  <conditionalFormatting sqref="W125">
    <cfRule type="dataBar" priority="316">
      <dataBar showValue="0">
        <cfvo type="num" val="-25"/>
        <cfvo type="num" val="25"/>
        <color rgb="FF638EC6"/>
      </dataBar>
      <extLst>
        <ext xmlns:x14="http://schemas.microsoft.com/office/spreadsheetml/2009/9/main" uri="{B025F937-C7B1-47D3-B67F-A62EFF666E3E}">
          <x14:id>{B8C1162A-6559-4727-BF79-BA4CF045F784}</x14:id>
        </ext>
      </extLst>
    </cfRule>
  </conditionalFormatting>
  <conditionalFormatting sqref="W128">
    <cfRule type="dataBar" priority="315">
      <dataBar showValue="0">
        <cfvo type="num" val="-25"/>
        <cfvo type="num" val="25"/>
        <color rgb="FF638EC6"/>
      </dataBar>
      <extLst>
        <ext xmlns:x14="http://schemas.microsoft.com/office/spreadsheetml/2009/9/main" uri="{B025F937-C7B1-47D3-B67F-A62EFF666E3E}">
          <x14:id>{40C21605-B427-4849-B874-863F40A8563D}</x14:id>
        </ext>
      </extLst>
    </cfRule>
  </conditionalFormatting>
  <conditionalFormatting sqref="W126:W127">
    <cfRule type="dataBar" priority="317">
      <dataBar showValue="0">
        <cfvo type="num" val="-100"/>
        <cfvo type="num" val="100"/>
        <color rgb="FF638EC6"/>
      </dataBar>
      <extLst>
        <ext xmlns:x14="http://schemas.microsoft.com/office/spreadsheetml/2009/9/main" uri="{B025F937-C7B1-47D3-B67F-A62EFF666E3E}">
          <x14:id>{EB3AAC2E-B5CE-40B5-843E-2A528999F291}</x14:id>
        </ext>
      </extLst>
    </cfRule>
  </conditionalFormatting>
  <conditionalFormatting sqref="W129">
    <cfRule type="dataBar" priority="313">
      <dataBar showValue="0">
        <cfvo type="num" val="-25"/>
        <cfvo type="num" val="25"/>
        <color rgb="FF638EC6"/>
      </dataBar>
      <extLst>
        <ext xmlns:x14="http://schemas.microsoft.com/office/spreadsheetml/2009/9/main" uri="{B025F937-C7B1-47D3-B67F-A62EFF666E3E}">
          <x14:id>{94AFDBD2-5B1B-4FC8-AC41-09C43FF99C91}</x14:id>
        </ext>
      </extLst>
    </cfRule>
  </conditionalFormatting>
  <conditionalFormatting sqref="W132">
    <cfRule type="dataBar" priority="312">
      <dataBar showValue="0">
        <cfvo type="num" val="-25"/>
        <cfvo type="num" val="25"/>
        <color rgb="FF638EC6"/>
      </dataBar>
      <extLst>
        <ext xmlns:x14="http://schemas.microsoft.com/office/spreadsheetml/2009/9/main" uri="{B025F937-C7B1-47D3-B67F-A62EFF666E3E}">
          <x14:id>{5095D64A-101F-47B9-B99D-D7B594746073}</x14:id>
        </ext>
      </extLst>
    </cfRule>
  </conditionalFormatting>
  <conditionalFormatting sqref="W130:W131">
    <cfRule type="dataBar" priority="314">
      <dataBar showValue="0">
        <cfvo type="num" val="-100"/>
        <cfvo type="num" val="100"/>
        <color rgb="FF638EC6"/>
      </dataBar>
      <extLst>
        <ext xmlns:x14="http://schemas.microsoft.com/office/spreadsheetml/2009/9/main" uri="{B025F937-C7B1-47D3-B67F-A62EFF666E3E}">
          <x14:id>{3C2388D2-AD59-47AA-992C-A17AC9749B45}</x14:id>
        </ext>
      </extLst>
    </cfRule>
  </conditionalFormatting>
  <conditionalFormatting sqref="W133">
    <cfRule type="dataBar" priority="310">
      <dataBar showValue="0">
        <cfvo type="num" val="-25"/>
        <cfvo type="num" val="25"/>
        <color rgb="FF638EC6"/>
      </dataBar>
      <extLst>
        <ext xmlns:x14="http://schemas.microsoft.com/office/spreadsheetml/2009/9/main" uri="{B025F937-C7B1-47D3-B67F-A62EFF666E3E}">
          <x14:id>{183C3F75-BC18-4B4E-91F6-31F610EBB9C8}</x14:id>
        </ext>
      </extLst>
    </cfRule>
  </conditionalFormatting>
  <conditionalFormatting sqref="W136">
    <cfRule type="dataBar" priority="309">
      <dataBar showValue="0">
        <cfvo type="num" val="-25"/>
        <cfvo type="num" val="25"/>
        <color rgb="FF638EC6"/>
      </dataBar>
      <extLst>
        <ext xmlns:x14="http://schemas.microsoft.com/office/spreadsheetml/2009/9/main" uri="{B025F937-C7B1-47D3-B67F-A62EFF666E3E}">
          <x14:id>{3D9A9A06-D807-40B5-BDBE-B0869485FE7A}</x14:id>
        </ext>
      </extLst>
    </cfRule>
  </conditionalFormatting>
  <conditionalFormatting sqref="W134:W135">
    <cfRule type="dataBar" priority="311">
      <dataBar showValue="0">
        <cfvo type="num" val="-100"/>
        <cfvo type="num" val="100"/>
        <color rgb="FF638EC6"/>
      </dataBar>
      <extLst>
        <ext xmlns:x14="http://schemas.microsoft.com/office/spreadsheetml/2009/9/main" uri="{B025F937-C7B1-47D3-B67F-A62EFF666E3E}">
          <x14:id>{796730EE-E1B4-469B-B4E2-D9F458F955C8}</x14:id>
        </ext>
      </extLst>
    </cfRule>
  </conditionalFormatting>
  <conditionalFormatting sqref="W137">
    <cfRule type="dataBar" priority="307">
      <dataBar showValue="0">
        <cfvo type="num" val="-25"/>
        <cfvo type="num" val="25"/>
        <color rgb="FF638EC6"/>
      </dataBar>
      <extLst>
        <ext xmlns:x14="http://schemas.microsoft.com/office/spreadsheetml/2009/9/main" uri="{B025F937-C7B1-47D3-B67F-A62EFF666E3E}">
          <x14:id>{E6FED2C1-17E4-4A83-A807-A5F49D595D49}</x14:id>
        </ext>
      </extLst>
    </cfRule>
  </conditionalFormatting>
  <conditionalFormatting sqref="W140">
    <cfRule type="dataBar" priority="306">
      <dataBar showValue="0">
        <cfvo type="num" val="-25"/>
        <cfvo type="num" val="25"/>
        <color rgb="FF638EC6"/>
      </dataBar>
      <extLst>
        <ext xmlns:x14="http://schemas.microsoft.com/office/spreadsheetml/2009/9/main" uri="{B025F937-C7B1-47D3-B67F-A62EFF666E3E}">
          <x14:id>{BB861F76-BE6B-44E9-AD16-32464F2E5378}</x14:id>
        </ext>
      </extLst>
    </cfRule>
  </conditionalFormatting>
  <conditionalFormatting sqref="W138:W139">
    <cfRule type="dataBar" priority="308">
      <dataBar showValue="0">
        <cfvo type="num" val="-100"/>
        <cfvo type="num" val="100"/>
        <color rgb="FF638EC6"/>
      </dataBar>
      <extLst>
        <ext xmlns:x14="http://schemas.microsoft.com/office/spreadsheetml/2009/9/main" uri="{B025F937-C7B1-47D3-B67F-A62EFF666E3E}">
          <x14:id>{9D3A711F-E53E-47D3-ACC8-67AD013CC808}</x14:id>
        </ext>
      </extLst>
    </cfRule>
  </conditionalFormatting>
  <conditionalFormatting sqref="W141">
    <cfRule type="dataBar" priority="304">
      <dataBar showValue="0">
        <cfvo type="num" val="-25"/>
        <cfvo type="num" val="25"/>
        <color rgb="FF638EC6"/>
      </dataBar>
      <extLst>
        <ext xmlns:x14="http://schemas.microsoft.com/office/spreadsheetml/2009/9/main" uri="{B025F937-C7B1-47D3-B67F-A62EFF666E3E}">
          <x14:id>{B11EC0DD-29EE-4562-B56E-12A90F80CEB9}</x14:id>
        </ext>
      </extLst>
    </cfRule>
  </conditionalFormatting>
  <conditionalFormatting sqref="W144">
    <cfRule type="dataBar" priority="303">
      <dataBar showValue="0">
        <cfvo type="num" val="-25"/>
        <cfvo type="num" val="25"/>
        <color rgb="FF638EC6"/>
      </dataBar>
      <extLst>
        <ext xmlns:x14="http://schemas.microsoft.com/office/spreadsheetml/2009/9/main" uri="{B025F937-C7B1-47D3-B67F-A62EFF666E3E}">
          <x14:id>{7D4FFA91-BC64-425C-A874-29B1C4A789D1}</x14:id>
        </ext>
      </extLst>
    </cfRule>
  </conditionalFormatting>
  <conditionalFormatting sqref="W142:W143">
    <cfRule type="dataBar" priority="305">
      <dataBar showValue="0">
        <cfvo type="num" val="-100"/>
        <cfvo type="num" val="100"/>
        <color rgb="FF638EC6"/>
      </dataBar>
      <extLst>
        <ext xmlns:x14="http://schemas.microsoft.com/office/spreadsheetml/2009/9/main" uri="{B025F937-C7B1-47D3-B67F-A62EFF666E3E}">
          <x14:id>{BA298396-8628-4E73-B04A-FAC1BB983BA5}</x14:id>
        </ext>
      </extLst>
    </cfRule>
  </conditionalFormatting>
  <conditionalFormatting sqref="W145">
    <cfRule type="dataBar" priority="301">
      <dataBar showValue="0">
        <cfvo type="num" val="-25"/>
        <cfvo type="num" val="25"/>
        <color rgb="FF638EC6"/>
      </dataBar>
      <extLst>
        <ext xmlns:x14="http://schemas.microsoft.com/office/spreadsheetml/2009/9/main" uri="{B025F937-C7B1-47D3-B67F-A62EFF666E3E}">
          <x14:id>{9FB7BF45-9CA9-49A3-9897-6435697CDF16}</x14:id>
        </ext>
      </extLst>
    </cfRule>
  </conditionalFormatting>
  <conditionalFormatting sqref="W148">
    <cfRule type="dataBar" priority="300">
      <dataBar showValue="0">
        <cfvo type="num" val="-25"/>
        <cfvo type="num" val="25"/>
        <color rgb="FF638EC6"/>
      </dataBar>
      <extLst>
        <ext xmlns:x14="http://schemas.microsoft.com/office/spreadsheetml/2009/9/main" uri="{B025F937-C7B1-47D3-B67F-A62EFF666E3E}">
          <x14:id>{F5A826A1-1C16-4752-9272-3EACBE6BA86A}</x14:id>
        </ext>
      </extLst>
    </cfRule>
  </conditionalFormatting>
  <conditionalFormatting sqref="W146:W147">
    <cfRule type="dataBar" priority="302">
      <dataBar showValue="0">
        <cfvo type="num" val="-100"/>
        <cfvo type="num" val="100"/>
        <color rgb="FF638EC6"/>
      </dataBar>
      <extLst>
        <ext xmlns:x14="http://schemas.microsoft.com/office/spreadsheetml/2009/9/main" uri="{B025F937-C7B1-47D3-B67F-A62EFF666E3E}">
          <x14:id>{17A1701C-7B6D-4E91-A9B9-54DD9385F3A6}</x14:id>
        </ext>
      </extLst>
    </cfRule>
  </conditionalFormatting>
  <conditionalFormatting sqref="W149">
    <cfRule type="dataBar" priority="298">
      <dataBar showValue="0">
        <cfvo type="num" val="-25"/>
        <cfvo type="num" val="25"/>
        <color rgb="FF638EC6"/>
      </dataBar>
      <extLst>
        <ext xmlns:x14="http://schemas.microsoft.com/office/spreadsheetml/2009/9/main" uri="{B025F937-C7B1-47D3-B67F-A62EFF666E3E}">
          <x14:id>{BD12228B-7C24-40B2-9C5E-4E768D00E9A8}</x14:id>
        </ext>
      </extLst>
    </cfRule>
  </conditionalFormatting>
  <conditionalFormatting sqref="W152">
    <cfRule type="dataBar" priority="297">
      <dataBar showValue="0">
        <cfvo type="num" val="-25"/>
        <cfvo type="num" val="25"/>
        <color rgb="FF638EC6"/>
      </dataBar>
      <extLst>
        <ext xmlns:x14="http://schemas.microsoft.com/office/spreadsheetml/2009/9/main" uri="{B025F937-C7B1-47D3-B67F-A62EFF666E3E}">
          <x14:id>{8686E900-95D4-411E-9847-635E5786343A}</x14:id>
        </ext>
      </extLst>
    </cfRule>
  </conditionalFormatting>
  <conditionalFormatting sqref="W150:W151">
    <cfRule type="dataBar" priority="299">
      <dataBar showValue="0">
        <cfvo type="num" val="-100"/>
        <cfvo type="num" val="100"/>
        <color rgb="FF638EC6"/>
      </dataBar>
      <extLst>
        <ext xmlns:x14="http://schemas.microsoft.com/office/spreadsheetml/2009/9/main" uri="{B025F937-C7B1-47D3-B67F-A62EFF666E3E}">
          <x14:id>{41479573-AB09-4DED-8277-DA7C584B15E8}</x14:id>
        </ext>
      </extLst>
    </cfRule>
  </conditionalFormatting>
  <conditionalFormatting sqref="W153">
    <cfRule type="dataBar" priority="295">
      <dataBar showValue="0">
        <cfvo type="num" val="-25"/>
        <cfvo type="num" val="25"/>
        <color rgb="FF638EC6"/>
      </dataBar>
      <extLst>
        <ext xmlns:x14="http://schemas.microsoft.com/office/spreadsheetml/2009/9/main" uri="{B025F937-C7B1-47D3-B67F-A62EFF666E3E}">
          <x14:id>{996B726C-6A80-4783-83DA-A8E1F06A810B}</x14:id>
        </ext>
      </extLst>
    </cfRule>
  </conditionalFormatting>
  <conditionalFormatting sqref="W156">
    <cfRule type="dataBar" priority="294">
      <dataBar showValue="0">
        <cfvo type="num" val="-25"/>
        <cfvo type="num" val="25"/>
        <color rgb="FF638EC6"/>
      </dataBar>
      <extLst>
        <ext xmlns:x14="http://schemas.microsoft.com/office/spreadsheetml/2009/9/main" uri="{B025F937-C7B1-47D3-B67F-A62EFF666E3E}">
          <x14:id>{6443DE14-5753-4928-90F0-B49B165CCAB7}</x14:id>
        </ext>
      </extLst>
    </cfRule>
  </conditionalFormatting>
  <conditionalFormatting sqref="W154:W155">
    <cfRule type="dataBar" priority="296">
      <dataBar showValue="0">
        <cfvo type="num" val="-100"/>
        <cfvo type="num" val="100"/>
        <color rgb="FF638EC6"/>
      </dataBar>
      <extLst>
        <ext xmlns:x14="http://schemas.microsoft.com/office/spreadsheetml/2009/9/main" uri="{B025F937-C7B1-47D3-B67F-A62EFF666E3E}">
          <x14:id>{7725613E-D189-4AC1-ACB1-9BB71B8EF290}</x14:id>
        </ext>
      </extLst>
    </cfRule>
  </conditionalFormatting>
  <conditionalFormatting sqref="W157">
    <cfRule type="dataBar" priority="292">
      <dataBar showValue="0">
        <cfvo type="num" val="-25"/>
        <cfvo type="num" val="25"/>
        <color rgb="FF638EC6"/>
      </dataBar>
      <extLst>
        <ext xmlns:x14="http://schemas.microsoft.com/office/spreadsheetml/2009/9/main" uri="{B025F937-C7B1-47D3-B67F-A62EFF666E3E}">
          <x14:id>{34F00E14-79C0-48FC-B098-B1740633A810}</x14:id>
        </ext>
      </extLst>
    </cfRule>
  </conditionalFormatting>
  <conditionalFormatting sqref="W160">
    <cfRule type="dataBar" priority="291">
      <dataBar showValue="0">
        <cfvo type="num" val="-25"/>
        <cfvo type="num" val="25"/>
        <color rgb="FF638EC6"/>
      </dataBar>
      <extLst>
        <ext xmlns:x14="http://schemas.microsoft.com/office/spreadsheetml/2009/9/main" uri="{B025F937-C7B1-47D3-B67F-A62EFF666E3E}">
          <x14:id>{00142C07-38DA-4E95-A423-BAC86DFF2547}</x14:id>
        </ext>
      </extLst>
    </cfRule>
  </conditionalFormatting>
  <conditionalFormatting sqref="W158:W159">
    <cfRule type="dataBar" priority="293">
      <dataBar showValue="0">
        <cfvo type="num" val="-100"/>
        <cfvo type="num" val="100"/>
        <color rgb="FF638EC6"/>
      </dataBar>
      <extLst>
        <ext xmlns:x14="http://schemas.microsoft.com/office/spreadsheetml/2009/9/main" uri="{B025F937-C7B1-47D3-B67F-A62EFF666E3E}">
          <x14:id>{CEABAE9B-B241-4496-870B-6F220CD1A9D2}</x14:id>
        </ext>
      </extLst>
    </cfRule>
  </conditionalFormatting>
  <conditionalFormatting sqref="W161">
    <cfRule type="dataBar" priority="289">
      <dataBar showValue="0">
        <cfvo type="num" val="-25"/>
        <cfvo type="num" val="25"/>
        <color rgb="FF638EC6"/>
      </dataBar>
      <extLst>
        <ext xmlns:x14="http://schemas.microsoft.com/office/spreadsheetml/2009/9/main" uri="{B025F937-C7B1-47D3-B67F-A62EFF666E3E}">
          <x14:id>{029CE65D-9E42-4ACC-90F2-3F63CD86E267}</x14:id>
        </ext>
      </extLst>
    </cfRule>
  </conditionalFormatting>
  <conditionalFormatting sqref="W164">
    <cfRule type="dataBar" priority="288">
      <dataBar showValue="0">
        <cfvo type="num" val="-25"/>
        <cfvo type="num" val="25"/>
        <color rgb="FF638EC6"/>
      </dataBar>
      <extLst>
        <ext xmlns:x14="http://schemas.microsoft.com/office/spreadsheetml/2009/9/main" uri="{B025F937-C7B1-47D3-B67F-A62EFF666E3E}">
          <x14:id>{8714E1C0-EC47-474D-A99B-6A72455A1654}</x14:id>
        </ext>
      </extLst>
    </cfRule>
  </conditionalFormatting>
  <conditionalFormatting sqref="W162:W163">
    <cfRule type="dataBar" priority="290">
      <dataBar showValue="0">
        <cfvo type="num" val="-100"/>
        <cfvo type="num" val="100"/>
        <color rgb="FF638EC6"/>
      </dataBar>
      <extLst>
        <ext xmlns:x14="http://schemas.microsoft.com/office/spreadsheetml/2009/9/main" uri="{B025F937-C7B1-47D3-B67F-A62EFF666E3E}">
          <x14:id>{02AA3E2E-6098-4A8A-BC45-5B20A029D040}</x14:id>
        </ext>
      </extLst>
    </cfRule>
  </conditionalFormatting>
  <conditionalFormatting sqref="W165">
    <cfRule type="dataBar" priority="286">
      <dataBar showValue="0">
        <cfvo type="num" val="-25"/>
        <cfvo type="num" val="25"/>
        <color rgb="FF638EC6"/>
      </dataBar>
      <extLst>
        <ext xmlns:x14="http://schemas.microsoft.com/office/spreadsheetml/2009/9/main" uri="{B025F937-C7B1-47D3-B67F-A62EFF666E3E}">
          <x14:id>{EE0F4A81-5CDA-41AE-BB95-F904029A482E}</x14:id>
        </ext>
      </extLst>
    </cfRule>
  </conditionalFormatting>
  <conditionalFormatting sqref="W168">
    <cfRule type="dataBar" priority="285">
      <dataBar showValue="0">
        <cfvo type="num" val="-25"/>
        <cfvo type="num" val="25"/>
        <color rgb="FF638EC6"/>
      </dataBar>
      <extLst>
        <ext xmlns:x14="http://schemas.microsoft.com/office/spreadsheetml/2009/9/main" uri="{B025F937-C7B1-47D3-B67F-A62EFF666E3E}">
          <x14:id>{63604FFC-C1CF-4B2B-A0F3-85E8B8B83CF3}</x14:id>
        </ext>
      </extLst>
    </cfRule>
  </conditionalFormatting>
  <conditionalFormatting sqref="W166:W167">
    <cfRule type="dataBar" priority="287">
      <dataBar showValue="0">
        <cfvo type="num" val="-100"/>
        <cfvo type="num" val="100"/>
        <color rgb="FF638EC6"/>
      </dataBar>
      <extLst>
        <ext xmlns:x14="http://schemas.microsoft.com/office/spreadsheetml/2009/9/main" uri="{B025F937-C7B1-47D3-B67F-A62EFF666E3E}">
          <x14:id>{D96F775D-AF18-48FE-9633-B9EC726CC361}</x14:id>
        </ext>
      </extLst>
    </cfRule>
  </conditionalFormatting>
  <conditionalFormatting sqref="W169">
    <cfRule type="dataBar" priority="283">
      <dataBar showValue="0">
        <cfvo type="num" val="-25"/>
        <cfvo type="num" val="25"/>
        <color rgb="FF638EC6"/>
      </dataBar>
      <extLst>
        <ext xmlns:x14="http://schemas.microsoft.com/office/spreadsheetml/2009/9/main" uri="{B025F937-C7B1-47D3-B67F-A62EFF666E3E}">
          <x14:id>{84C7A313-8BBE-4F2A-851A-73D6C04B8DE5}</x14:id>
        </ext>
      </extLst>
    </cfRule>
  </conditionalFormatting>
  <conditionalFormatting sqref="W172">
    <cfRule type="dataBar" priority="282">
      <dataBar showValue="0">
        <cfvo type="num" val="-25"/>
        <cfvo type="num" val="25"/>
        <color rgb="FF638EC6"/>
      </dataBar>
      <extLst>
        <ext xmlns:x14="http://schemas.microsoft.com/office/spreadsheetml/2009/9/main" uri="{B025F937-C7B1-47D3-B67F-A62EFF666E3E}">
          <x14:id>{257B54A0-183A-46C6-910A-A9B9E9336C2A}</x14:id>
        </ext>
      </extLst>
    </cfRule>
  </conditionalFormatting>
  <conditionalFormatting sqref="W170:W171">
    <cfRule type="dataBar" priority="284">
      <dataBar showValue="0">
        <cfvo type="num" val="-100"/>
        <cfvo type="num" val="100"/>
        <color rgb="FF638EC6"/>
      </dataBar>
      <extLst>
        <ext xmlns:x14="http://schemas.microsoft.com/office/spreadsheetml/2009/9/main" uri="{B025F937-C7B1-47D3-B67F-A62EFF666E3E}">
          <x14:id>{0BE59742-1EF8-4186-9390-57117F06C3DD}</x14:id>
        </ext>
      </extLst>
    </cfRule>
  </conditionalFormatting>
  <conditionalFormatting sqref="W173">
    <cfRule type="dataBar" priority="280">
      <dataBar showValue="0">
        <cfvo type="num" val="-25"/>
        <cfvo type="num" val="25"/>
        <color rgb="FF638EC6"/>
      </dataBar>
      <extLst>
        <ext xmlns:x14="http://schemas.microsoft.com/office/spreadsheetml/2009/9/main" uri="{B025F937-C7B1-47D3-B67F-A62EFF666E3E}">
          <x14:id>{5EE3DF61-7BA9-4456-9047-5444E3E18C3B}</x14:id>
        </ext>
      </extLst>
    </cfRule>
  </conditionalFormatting>
  <conditionalFormatting sqref="W176">
    <cfRule type="dataBar" priority="279">
      <dataBar showValue="0">
        <cfvo type="num" val="-25"/>
        <cfvo type="num" val="25"/>
        <color rgb="FF638EC6"/>
      </dataBar>
      <extLst>
        <ext xmlns:x14="http://schemas.microsoft.com/office/spreadsheetml/2009/9/main" uri="{B025F937-C7B1-47D3-B67F-A62EFF666E3E}">
          <x14:id>{4A4CBDE4-DE51-49F1-9C0C-CC229FC0ABAB}</x14:id>
        </ext>
      </extLst>
    </cfRule>
  </conditionalFormatting>
  <conditionalFormatting sqref="W174:W175">
    <cfRule type="dataBar" priority="281">
      <dataBar showValue="0">
        <cfvo type="num" val="-100"/>
        <cfvo type="num" val="100"/>
        <color rgb="FF638EC6"/>
      </dataBar>
      <extLst>
        <ext xmlns:x14="http://schemas.microsoft.com/office/spreadsheetml/2009/9/main" uri="{B025F937-C7B1-47D3-B67F-A62EFF666E3E}">
          <x14:id>{E411D3D5-4BA5-442D-8C97-AE7A4A5B7C0C}</x14:id>
        </ext>
      </extLst>
    </cfRule>
  </conditionalFormatting>
  <conditionalFormatting sqref="W177">
    <cfRule type="dataBar" priority="277">
      <dataBar showValue="0">
        <cfvo type="num" val="-25"/>
        <cfvo type="num" val="25"/>
        <color rgb="FF638EC6"/>
      </dataBar>
      <extLst>
        <ext xmlns:x14="http://schemas.microsoft.com/office/spreadsheetml/2009/9/main" uri="{B025F937-C7B1-47D3-B67F-A62EFF666E3E}">
          <x14:id>{8DBDD301-59D7-4D36-AF60-90FBD8D7A241}</x14:id>
        </ext>
      </extLst>
    </cfRule>
  </conditionalFormatting>
  <conditionalFormatting sqref="W180">
    <cfRule type="dataBar" priority="276">
      <dataBar showValue="0">
        <cfvo type="num" val="-25"/>
        <cfvo type="num" val="25"/>
        <color rgb="FF638EC6"/>
      </dataBar>
      <extLst>
        <ext xmlns:x14="http://schemas.microsoft.com/office/spreadsheetml/2009/9/main" uri="{B025F937-C7B1-47D3-B67F-A62EFF666E3E}">
          <x14:id>{3B208560-23CC-4111-983A-9BD1A9F7CB45}</x14:id>
        </ext>
      </extLst>
    </cfRule>
  </conditionalFormatting>
  <conditionalFormatting sqref="W178:W179">
    <cfRule type="dataBar" priority="278">
      <dataBar showValue="0">
        <cfvo type="num" val="-100"/>
        <cfvo type="num" val="100"/>
        <color rgb="FF638EC6"/>
      </dataBar>
      <extLst>
        <ext xmlns:x14="http://schemas.microsoft.com/office/spreadsheetml/2009/9/main" uri="{B025F937-C7B1-47D3-B67F-A62EFF666E3E}">
          <x14:id>{D0B404FD-D508-4498-8919-08AF78710BC7}</x14:id>
        </ext>
      </extLst>
    </cfRule>
  </conditionalFormatting>
  <conditionalFormatting sqref="W181">
    <cfRule type="dataBar" priority="274">
      <dataBar showValue="0">
        <cfvo type="num" val="-25"/>
        <cfvo type="num" val="25"/>
        <color rgb="FF638EC6"/>
      </dataBar>
      <extLst>
        <ext xmlns:x14="http://schemas.microsoft.com/office/spreadsheetml/2009/9/main" uri="{B025F937-C7B1-47D3-B67F-A62EFF666E3E}">
          <x14:id>{D1D69C1C-C112-4631-BB1C-43BEBB6AB646}</x14:id>
        </ext>
      </extLst>
    </cfRule>
  </conditionalFormatting>
  <conditionalFormatting sqref="W184">
    <cfRule type="dataBar" priority="273">
      <dataBar showValue="0">
        <cfvo type="num" val="-25"/>
        <cfvo type="num" val="25"/>
        <color rgb="FF638EC6"/>
      </dataBar>
      <extLst>
        <ext xmlns:x14="http://schemas.microsoft.com/office/spreadsheetml/2009/9/main" uri="{B025F937-C7B1-47D3-B67F-A62EFF666E3E}">
          <x14:id>{A59D3B19-A7E5-412A-B28F-961E07ABCA9B}</x14:id>
        </ext>
      </extLst>
    </cfRule>
  </conditionalFormatting>
  <conditionalFormatting sqref="W182:W183">
    <cfRule type="dataBar" priority="275">
      <dataBar showValue="0">
        <cfvo type="num" val="-100"/>
        <cfvo type="num" val="100"/>
        <color rgb="FF638EC6"/>
      </dataBar>
      <extLst>
        <ext xmlns:x14="http://schemas.microsoft.com/office/spreadsheetml/2009/9/main" uri="{B025F937-C7B1-47D3-B67F-A62EFF666E3E}">
          <x14:id>{08CD5757-F308-4340-B413-946BA50F2452}</x14:id>
        </ext>
      </extLst>
    </cfRule>
  </conditionalFormatting>
  <conditionalFormatting sqref="W185">
    <cfRule type="dataBar" priority="271">
      <dataBar showValue="0">
        <cfvo type="num" val="-25"/>
        <cfvo type="num" val="25"/>
        <color rgb="FF638EC6"/>
      </dataBar>
      <extLst>
        <ext xmlns:x14="http://schemas.microsoft.com/office/spreadsheetml/2009/9/main" uri="{B025F937-C7B1-47D3-B67F-A62EFF666E3E}">
          <x14:id>{41E21BF9-9489-41FC-A1F0-EFB3CEEA3F06}</x14:id>
        </ext>
      </extLst>
    </cfRule>
  </conditionalFormatting>
  <conditionalFormatting sqref="W188">
    <cfRule type="dataBar" priority="270">
      <dataBar showValue="0">
        <cfvo type="num" val="-25"/>
        <cfvo type="num" val="25"/>
        <color rgb="FF638EC6"/>
      </dataBar>
      <extLst>
        <ext xmlns:x14="http://schemas.microsoft.com/office/spreadsheetml/2009/9/main" uri="{B025F937-C7B1-47D3-B67F-A62EFF666E3E}">
          <x14:id>{8658A609-E120-485A-923F-BF64698FA3A8}</x14:id>
        </ext>
      </extLst>
    </cfRule>
  </conditionalFormatting>
  <conditionalFormatting sqref="W186:W187">
    <cfRule type="dataBar" priority="272">
      <dataBar showValue="0">
        <cfvo type="num" val="-100"/>
        <cfvo type="num" val="100"/>
        <color rgb="FF638EC6"/>
      </dataBar>
      <extLst>
        <ext xmlns:x14="http://schemas.microsoft.com/office/spreadsheetml/2009/9/main" uri="{B025F937-C7B1-47D3-B67F-A62EFF666E3E}">
          <x14:id>{514304D4-BBE5-4A23-826F-2902C36C3A7D}</x14:id>
        </ext>
      </extLst>
    </cfRule>
  </conditionalFormatting>
  <conditionalFormatting sqref="W190:W191">
    <cfRule type="dataBar" priority="269">
      <dataBar showValue="0">
        <cfvo type="num" val="-100"/>
        <cfvo type="num" val="100"/>
        <color rgb="FF638EC6"/>
      </dataBar>
      <extLst>
        <ext xmlns:x14="http://schemas.microsoft.com/office/spreadsheetml/2009/9/main" uri="{B025F937-C7B1-47D3-B67F-A62EFF666E3E}">
          <x14:id>{CD93C6CF-8DE3-41E2-881B-8B84FE9F40E4}</x14:id>
        </ext>
      </extLst>
    </cfRule>
  </conditionalFormatting>
  <conditionalFormatting sqref="W194:W195">
    <cfRule type="dataBar" priority="266">
      <dataBar showValue="0">
        <cfvo type="num" val="-100"/>
        <cfvo type="num" val="100"/>
        <color rgb="FF638EC6"/>
      </dataBar>
      <extLst>
        <ext xmlns:x14="http://schemas.microsoft.com/office/spreadsheetml/2009/9/main" uri="{B025F937-C7B1-47D3-B67F-A62EFF666E3E}">
          <x14:id>{0AF0CDD9-8581-4309-A968-044B3F6D10D7}</x14:id>
        </ext>
      </extLst>
    </cfRule>
  </conditionalFormatting>
  <conditionalFormatting sqref="W198:W199">
    <cfRule type="dataBar" priority="263">
      <dataBar showValue="0">
        <cfvo type="num" val="-100"/>
        <cfvo type="num" val="100"/>
        <color rgb="FF638EC6"/>
      </dataBar>
      <extLst>
        <ext xmlns:x14="http://schemas.microsoft.com/office/spreadsheetml/2009/9/main" uri="{B025F937-C7B1-47D3-B67F-A62EFF666E3E}">
          <x14:id>{42E2AEB7-B280-46F5-BEB9-69908E625860}</x14:id>
        </ext>
      </extLst>
    </cfRule>
  </conditionalFormatting>
  <conditionalFormatting sqref="W202:W203">
    <cfRule type="dataBar" priority="260">
      <dataBar showValue="0">
        <cfvo type="num" val="-100"/>
        <cfvo type="num" val="100"/>
        <color rgb="FF638EC6"/>
      </dataBar>
      <extLst>
        <ext xmlns:x14="http://schemas.microsoft.com/office/spreadsheetml/2009/9/main" uri="{B025F937-C7B1-47D3-B67F-A62EFF666E3E}">
          <x14:id>{FB65CB92-EFE2-4F9C-97B8-4EAE784EC424}</x14:id>
        </ext>
      </extLst>
    </cfRule>
  </conditionalFormatting>
  <conditionalFormatting sqref="W206:W207">
    <cfRule type="dataBar" priority="257">
      <dataBar showValue="0">
        <cfvo type="num" val="-100"/>
        <cfvo type="num" val="100"/>
        <color rgb="FF638EC6"/>
      </dataBar>
      <extLst>
        <ext xmlns:x14="http://schemas.microsoft.com/office/spreadsheetml/2009/9/main" uri="{B025F937-C7B1-47D3-B67F-A62EFF666E3E}">
          <x14:id>{35EEB856-8347-42B2-BB9D-C7E722CD1F57}</x14:id>
        </ext>
      </extLst>
    </cfRule>
  </conditionalFormatting>
  <conditionalFormatting sqref="W210:W211">
    <cfRule type="dataBar" priority="254">
      <dataBar showValue="0">
        <cfvo type="num" val="-100"/>
        <cfvo type="num" val="100"/>
        <color rgb="FF638EC6"/>
      </dataBar>
      <extLst>
        <ext xmlns:x14="http://schemas.microsoft.com/office/spreadsheetml/2009/9/main" uri="{B025F937-C7B1-47D3-B67F-A62EFF666E3E}">
          <x14:id>{980097FF-68F3-4692-B63E-A19D38E3F221}</x14:id>
        </ext>
      </extLst>
    </cfRule>
  </conditionalFormatting>
  <conditionalFormatting sqref="W214:W215">
    <cfRule type="dataBar" priority="251">
      <dataBar showValue="0">
        <cfvo type="num" val="-100"/>
        <cfvo type="num" val="100"/>
        <color rgb="FF638EC6"/>
      </dataBar>
      <extLst>
        <ext xmlns:x14="http://schemas.microsoft.com/office/spreadsheetml/2009/9/main" uri="{B025F937-C7B1-47D3-B67F-A62EFF666E3E}">
          <x14:id>{1FDCB6AF-E587-45AE-9D33-B4E07FE392C0}</x14:id>
        </ext>
      </extLst>
    </cfRule>
  </conditionalFormatting>
  <conditionalFormatting sqref="W217">
    <cfRule type="dataBar" priority="247">
      <dataBar showValue="0">
        <cfvo type="num" val="-25"/>
        <cfvo type="num" val="25"/>
        <color rgb="FF638EC6"/>
      </dataBar>
      <extLst>
        <ext xmlns:x14="http://schemas.microsoft.com/office/spreadsheetml/2009/9/main" uri="{B025F937-C7B1-47D3-B67F-A62EFF666E3E}">
          <x14:id>{A94BF148-70CD-44EE-ADBE-B94C3F678F8B}</x14:id>
        </ext>
      </extLst>
    </cfRule>
  </conditionalFormatting>
  <conditionalFormatting sqref="W220">
    <cfRule type="dataBar" priority="246">
      <dataBar showValue="0">
        <cfvo type="num" val="-25"/>
        <cfvo type="num" val="25"/>
        <color rgb="FF638EC6"/>
      </dataBar>
      <extLst>
        <ext xmlns:x14="http://schemas.microsoft.com/office/spreadsheetml/2009/9/main" uri="{B025F937-C7B1-47D3-B67F-A62EFF666E3E}">
          <x14:id>{1304DA8A-3384-4721-AFE6-DD35913A6CB9}</x14:id>
        </ext>
      </extLst>
    </cfRule>
  </conditionalFormatting>
  <conditionalFormatting sqref="W218:W219">
    <cfRule type="dataBar" priority="248">
      <dataBar showValue="0">
        <cfvo type="num" val="-100"/>
        <cfvo type="num" val="100"/>
        <color rgb="FF638EC6"/>
      </dataBar>
      <extLst>
        <ext xmlns:x14="http://schemas.microsoft.com/office/spreadsheetml/2009/9/main" uri="{B025F937-C7B1-47D3-B67F-A62EFF666E3E}">
          <x14:id>{98773B6E-5C02-4164-B030-C4735906E40B}</x14:id>
        </ext>
      </extLst>
    </cfRule>
  </conditionalFormatting>
  <conditionalFormatting sqref="W221">
    <cfRule type="dataBar" priority="244">
      <dataBar showValue="0">
        <cfvo type="num" val="-25"/>
        <cfvo type="num" val="25"/>
        <color rgb="FF638EC6"/>
      </dataBar>
      <extLst>
        <ext xmlns:x14="http://schemas.microsoft.com/office/spreadsheetml/2009/9/main" uri="{B025F937-C7B1-47D3-B67F-A62EFF666E3E}">
          <x14:id>{43A01F66-4E3C-4538-A5C8-B85591161313}</x14:id>
        </ext>
      </extLst>
    </cfRule>
  </conditionalFormatting>
  <conditionalFormatting sqref="W224">
    <cfRule type="dataBar" priority="243">
      <dataBar showValue="0">
        <cfvo type="num" val="-25"/>
        <cfvo type="num" val="25"/>
        <color rgb="FF638EC6"/>
      </dataBar>
      <extLst>
        <ext xmlns:x14="http://schemas.microsoft.com/office/spreadsheetml/2009/9/main" uri="{B025F937-C7B1-47D3-B67F-A62EFF666E3E}">
          <x14:id>{98BF90D8-5273-47DD-A21C-657BB681DE61}</x14:id>
        </ext>
      </extLst>
    </cfRule>
  </conditionalFormatting>
  <conditionalFormatting sqref="W222:W223">
    <cfRule type="dataBar" priority="245">
      <dataBar showValue="0">
        <cfvo type="num" val="-100"/>
        <cfvo type="num" val="100"/>
        <color rgb="FF638EC6"/>
      </dataBar>
      <extLst>
        <ext xmlns:x14="http://schemas.microsoft.com/office/spreadsheetml/2009/9/main" uri="{B025F937-C7B1-47D3-B67F-A62EFF666E3E}">
          <x14:id>{F6FEA9F3-CE6B-4FE2-9B36-4F6E38E6423C}</x14:id>
        </ext>
      </extLst>
    </cfRule>
  </conditionalFormatting>
  <conditionalFormatting sqref="W225">
    <cfRule type="dataBar" priority="241">
      <dataBar showValue="0">
        <cfvo type="num" val="-25"/>
        <cfvo type="num" val="25"/>
        <color rgb="FF638EC6"/>
      </dataBar>
      <extLst>
        <ext xmlns:x14="http://schemas.microsoft.com/office/spreadsheetml/2009/9/main" uri="{B025F937-C7B1-47D3-B67F-A62EFF666E3E}">
          <x14:id>{3196C550-6184-4447-B173-3DD84C595581}</x14:id>
        </ext>
      </extLst>
    </cfRule>
  </conditionalFormatting>
  <conditionalFormatting sqref="W228">
    <cfRule type="dataBar" priority="240">
      <dataBar showValue="0">
        <cfvo type="num" val="-25"/>
        <cfvo type="num" val="25"/>
        <color rgb="FF638EC6"/>
      </dataBar>
      <extLst>
        <ext xmlns:x14="http://schemas.microsoft.com/office/spreadsheetml/2009/9/main" uri="{B025F937-C7B1-47D3-B67F-A62EFF666E3E}">
          <x14:id>{8BD23FB5-9B1D-4813-8B64-F2BB61B017E9}</x14:id>
        </ext>
      </extLst>
    </cfRule>
  </conditionalFormatting>
  <conditionalFormatting sqref="W226:W227">
    <cfRule type="dataBar" priority="242">
      <dataBar showValue="0">
        <cfvo type="num" val="-100"/>
        <cfvo type="num" val="100"/>
        <color rgb="FF638EC6"/>
      </dataBar>
      <extLst>
        <ext xmlns:x14="http://schemas.microsoft.com/office/spreadsheetml/2009/9/main" uri="{B025F937-C7B1-47D3-B67F-A62EFF666E3E}">
          <x14:id>{8D75A31A-86C9-4A03-BBC3-7293957506F2}</x14:id>
        </ext>
      </extLst>
    </cfRule>
  </conditionalFormatting>
  <conditionalFormatting sqref="W229">
    <cfRule type="dataBar" priority="238">
      <dataBar showValue="0">
        <cfvo type="num" val="-25"/>
        <cfvo type="num" val="25"/>
        <color rgb="FF638EC6"/>
      </dataBar>
      <extLst>
        <ext xmlns:x14="http://schemas.microsoft.com/office/spreadsheetml/2009/9/main" uri="{B025F937-C7B1-47D3-B67F-A62EFF666E3E}">
          <x14:id>{E4408C07-A5D2-4268-A486-D6D7318EA1D4}</x14:id>
        </ext>
      </extLst>
    </cfRule>
  </conditionalFormatting>
  <conditionalFormatting sqref="W232">
    <cfRule type="dataBar" priority="237">
      <dataBar showValue="0">
        <cfvo type="num" val="-25"/>
        <cfvo type="num" val="25"/>
        <color rgb="FF638EC6"/>
      </dataBar>
      <extLst>
        <ext xmlns:x14="http://schemas.microsoft.com/office/spreadsheetml/2009/9/main" uri="{B025F937-C7B1-47D3-B67F-A62EFF666E3E}">
          <x14:id>{2C964FC0-CB8C-4FFB-AC7D-CAFEF5716212}</x14:id>
        </ext>
      </extLst>
    </cfRule>
  </conditionalFormatting>
  <conditionalFormatting sqref="W230:W231">
    <cfRule type="dataBar" priority="239">
      <dataBar showValue="0">
        <cfvo type="num" val="-100"/>
        <cfvo type="num" val="100"/>
        <color rgb="FF638EC6"/>
      </dataBar>
      <extLst>
        <ext xmlns:x14="http://schemas.microsoft.com/office/spreadsheetml/2009/9/main" uri="{B025F937-C7B1-47D3-B67F-A62EFF666E3E}">
          <x14:id>{4AA621C1-8723-4F55-8AAC-CA49D9751AF5}</x14:id>
        </ext>
      </extLst>
    </cfRule>
  </conditionalFormatting>
  <conditionalFormatting sqref="W233">
    <cfRule type="dataBar" priority="235">
      <dataBar showValue="0">
        <cfvo type="num" val="-25"/>
        <cfvo type="num" val="25"/>
        <color rgb="FF638EC6"/>
      </dataBar>
      <extLst>
        <ext xmlns:x14="http://schemas.microsoft.com/office/spreadsheetml/2009/9/main" uri="{B025F937-C7B1-47D3-B67F-A62EFF666E3E}">
          <x14:id>{F736F5CE-8F71-43FB-AA12-C1E03FFF7873}</x14:id>
        </ext>
      </extLst>
    </cfRule>
  </conditionalFormatting>
  <conditionalFormatting sqref="W236">
    <cfRule type="dataBar" priority="234">
      <dataBar showValue="0">
        <cfvo type="num" val="-25"/>
        <cfvo type="num" val="25"/>
        <color rgb="FF638EC6"/>
      </dataBar>
      <extLst>
        <ext xmlns:x14="http://schemas.microsoft.com/office/spreadsheetml/2009/9/main" uri="{B025F937-C7B1-47D3-B67F-A62EFF666E3E}">
          <x14:id>{180543A7-F012-4A2E-8556-73374B6ADB00}</x14:id>
        </ext>
      </extLst>
    </cfRule>
  </conditionalFormatting>
  <conditionalFormatting sqref="W234:W235">
    <cfRule type="dataBar" priority="236">
      <dataBar showValue="0">
        <cfvo type="num" val="-100"/>
        <cfvo type="num" val="100"/>
        <color rgb="FF638EC6"/>
      </dataBar>
      <extLst>
        <ext xmlns:x14="http://schemas.microsoft.com/office/spreadsheetml/2009/9/main" uri="{B025F937-C7B1-47D3-B67F-A62EFF666E3E}">
          <x14:id>{E863B56E-84C8-4B05-8D91-887F0618BD99}</x14:id>
        </ext>
      </extLst>
    </cfRule>
  </conditionalFormatting>
  <conditionalFormatting sqref="W237">
    <cfRule type="dataBar" priority="232">
      <dataBar showValue="0">
        <cfvo type="num" val="-25"/>
        <cfvo type="num" val="25"/>
        <color rgb="FF638EC6"/>
      </dataBar>
      <extLst>
        <ext xmlns:x14="http://schemas.microsoft.com/office/spreadsheetml/2009/9/main" uri="{B025F937-C7B1-47D3-B67F-A62EFF666E3E}">
          <x14:id>{F15588C1-1170-4800-90D9-D8F13777F29B}</x14:id>
        </ext>
      </extLst>
    </cfRule>
  </conditionalFormatting>
  <conditionalFormatting sqref="W240">
    <cfRule type="dataBar" priority="231">
      <dataBar showValue="0">
        <cfvo type="num" val="-25"/>
        <cfvo type="num" val="25"/>
        <color rgb="FF638EC6"/>
      </dataBar>
      <extLst>
        <ext xmlns:x14="http://schemas.microsoft.com/office/spreadsheetml/2009/9/main" uri="{B025F937-C7B1-47D3-B67F-A62EFF666E3E}">
          <x14:id>{C0547382-3270-4C15-BAE8-08018B068445}</x14:id>
        </ext>
      </extLst>
    </cfRule>
  </conditionalFormatting>
  <conditionalFormatting sqref="W238:W239">
    <cfRule type="dataBar" priority="233">
      <dataBar showValue="0">
        <cfvo type="num" val="-100"/>
        <cfvo type="num" val="100"/>
        <color rgb="FF638EC6"/>
      </dataBar>
      <extLst>
        <ext xmlns:x14="http://schemas.microsoft.com/office/spreadsheetml/2009/9/main" uri="{B025F937-C7B1-47D3-B67F-A62EFF666E3E}">
          <x14:id>{F1CCD55A-7ADC-4A32-903F-42CC491422B1}</x14:id>
        </ext>
      </extLst>
    </cfRule>
  </conditionalFormatting>
  <conditionalFormatting sqref="W241">
    <cfRule type="dataBar" priority="229">
      <dataBar showValue="0">
        <cfvo type="num" val="-25"/>
        <cfvo type="num" val="25"/>
        <color rgb="FF638EC6"/>
      </dataBar>
      <extLst>
        <ext xmlns:x14="http://schemas.microsoft.com/office/spreadsheetml/2009/9/main" uri="{B025F937-C7B1-47D3-B67F-A62EFF666E3E}">
          <x14:id>{E56E9D5A-C02E-4048-AE82-1471223DD1C5}</x14:id>
        </ext>
      </extLst>
    </cfRule>
  </conditionalFormatting>
  <conditionalFormatting sqref="W244">
    <cfRule type="dataBar" priority="228">
      <dataBar showValue="0">
        <cfvo type="num" val="-25"/>
        <cfvo type="num" val="25"/>
        <color rgb="FF638EC6"/>
      </dataBar>
      <extLst>
        <ext xmlns:x14="http://schemas.microsoft.com/office/spreadsheetml/2009/9/main" uri="{B025F937-C7B1-47D3-B67F-A62EFF666E3E}">
          <x14:id>{5FB6AFE4-C304-44AB-B827-367FBBCDFD65}</x14:id>
        </ext>
      </extLst>
    </cfRule>
  </conditionalFormatting>
  <conditionalFormatting sqref="W242:W243">
    <cfRule type="dataBar" priority="230">
      <dataBar showValue="0">
        <cfvo type="num" val="-100"/>
        <cfvo type="num" val="100"/>
        <color rgb="FF638EC6"/>
      </dataBar>
      <extLst>
        <ext xmlns:x14="http://schemas.microsoft.com/office/spreadsheetml/2009/9/main" uri="{B025F937-C7B1-47D3-B67F-A62EFF666E3E}">
          <x14:id>{CB87A269-F6AC-4A81-817A-740568B67D06}</x14:id>
        </ext>
      </extLst>
    </cfRule>
  </conditionalFormatting>
  <conditionalFormatting sqref="W246:W247">
    <cfRule type="dataBar" priority="227">
      <dataBar showValue="0">
        <cfvo type="num" val="-100"/>
        <cfvo type="num" val="100"/>
        <color rgb="FF638EC6"/>
      </dataBar>
      <extLst>
        <ext xmlns:x14="http://schemas.microsoft.com/office/spreadsheetml/2009/9/main" uri="{B025F937-C7B1-47D3-B67F-A62EFF666E3E}">
          <x14:id>{543CA51E-E3C4-4AAE-874D-7BBF5CE40959}</x14:id>
        </ext>
      </extLst>
    </cfRule>
  </conditionalFormatting>
  <conditionalFormatting sqref="W250:W251">
    <cfRule type="dataBar" priority="224">
      <dataBar showValue="0">
        <cfvo type="num" val="-100"/>
        <cfvo type="num" val="100"/>
        <color rgb="FF638EC6"/>
      </dataBar>
      <extLst>
        <ext xmlns:x14="http://schemas.microsoft.com/office/spreadsheetml/2009/9/main" uri="{B025F937-C7B1-47D3-B67F-A62EFF666E3E}">
          <x14:id>{F0168708-0BBE-498A-AF78-4CA3729C44C5}</x14:id>
        </ext>
      </extLst>
    </cfRule>
  </conditionalFormatting>
  <conditionalFormatting sqref="W254:W255">
    <cfRule type="dataBar" priority="221">
      <dataBar showValue="0">
        <cfvo type="num" val="-100"/>
        <cfvo type="num" val="100"/>
        <color rgb="FF638EC6"/>
      </dataBar>
      <extLst>
        <ext xmlns:x14="http://schemas.microsoft.com/office/spreadsheetml/2009/9/main" uri="{B025F937-C7B1-47D3-B67F-A62EFF666E3E}">
          <x14:id>{F54ED973-E319-4F20-9C2E-4DF3F6CFECBF}</x14:id>
        </ext>
      </extLst>
    </cfRule>
  </conditionalFormatting>
  <conditionalFormatting sqref="W258:W259">
    <cfRule type="dataBar" priority="218">
      <dataBar showValue="0">
        <cfvo type="num" val="-100"/>
        <cfvo type="num" val="100"/>
        <color rgb="FF638EC6"/>
      </dataBar>
      <extLst>
        <ext xmlns:x14="http://schemas.microsoft.com/office/spreadsheetml/2009/9/main" uri="{B025F937-C7B1-47D3-B67F-A62EFF666E3E}">
          <x14:id>{ABDADD7E-A7D4-4AF5-A38C-23501979983D}</x14:id>
        </ext>
      </extLst>
    </cfRule>
  </conditionalFormatting>
  <conditionalFormatting sqref="W262:W263">
    <cfRule type="dataBar" priority="215">
      <dataBar showValue="0">
        <cfvo type="num" val="-100"/>
        <cfvo type="num" val="100"/>
        <color rgb="FF638EC6"/>
      </dataBar>
      <extLst>
        <ext xmlns:x14="http://schemas.microsoft.com/office/spreadsheetml/2009/9/main" uri="{B025F937-C7B1-47D3-B67F-A62EFF666E3E}">
          <x14:id>{96D0DBEC-5B3F-47F3-B539-74FB07947437}</x14:id>
        </ext>
      </extLst>
    </cfRule>
  </conditionalFormatting>
  <conditionalFormatting sqref="W266:W267">
    <cfRule type="dataBar" priority="212">
      <dataBar showValue="0">
        <cfvo type="num" val="-100"/>
        <cfvo type="num" val="100"/>
        <color rgb="FF638EC6"/>
      </dataBar>
      <extLst>
        <ext xmlns:x14="http://schemas.microsoft.com/office/spreadsheetml/2009/9/main" uri="{B025F937-C7B1-47D3-B67F-A62EFF666E3E}">
          <x14:id>{2C57E0B4-B1F2-4A19-AEBD-5EE7F3B67A5B}</x14:id>
        </ext>
      </extLst>
    </cfRule>
  </conditionalFormatting>
  <conditionalFormatting sqref="W270:W271">
    <cfRule type="dataBar" priority="209">
      <dataBar showValue="0">
        <cfvo type="num" val="-100"/>
        <cfvo type="num" val="100"/>
        <color rgb="FF638EC6"/>
      </dataBar>
      <extLst>
        <ext xmlns:x14="http://schemas.microsoft.com/office/spreadsheetml/2009/9/main" uri="{B025F937-C7B1-47D3-B67F-A62EFF666E3E}">
          <x14:id>{1E8076BA-4609-477C-855B-D8DD75A2F73D}</x14:id>
        </ext>
      </extLst>
    </cfRule>
  </conditionalFormatting>
  <conditionalFormatting sqref="W274:W275">
    <cfRule type="dataBar" priority="206">
      <dataBar showValue="0">
        <cfvo type="num" val="-100"/>
        <cfvo type="num" val="100"/>
        <color rgb="FF638EC6"/>
      </dataBar>
      <extLst>
        <ext xmlns:x14="http://schemas.microsoft.com/office/spreadsheetml/2009/9/main" uri="{B025F937-C7B1-47D3-B67F-A62EFF666E3E}">
          <x14:id>{A4DA26BE-3501-4D11-BA30-A6D919A20DBD}</x14:id>
        </ext>
      </extLst>
    </cfRule>
  </conditionalFormatting>
  <conditionalFormatting sqref="W277">
    <cfRule type="dataBar" priority="202">
      <dataBar showValue="0">
        <cfvo type="num" val="-25"/>
        <cfvo type="num" val="25"/>
        <color rgb="FF638EC6"/>
      </dataBar>
      <extLst>
        <ext xmlns:x14="http://schemas.microsoft.com/office/spreadsheetml/2009/9/main" uri="{B025F937-C7B1-47D3-B67F-A62EFF666E3E}">
          <x14:id>{824F5C4F-24DE-46D5-866C-A4267FA177DC}</x14:id>
        </ext>
      </extLst>
    </cfRule>
  </conditionalFormatting>
  <conditionalFormatting sqref="W280">
    <cfRule type="dataBar" priority="201">
      <dataBar showValue="0">
        <cfvo type="num" val="-25"/>
        <cfvo type="num" val="25"/>
        <color rgb="FF638EC6"/>
      </dataBar>
      <extLst>
        <ext xmlns:x14="http://schemas.microsoft.com/office/spreadsheetml/2009/9/main" uri="{B025F937-C7B1-47D3-B67F-A62EFF666E3E}">
          <x14:id>{742C9698-CD3C-43E7-9C45-7406D4937A0F}</x14:id>
        </ext>
      </extLst>
    </cfRule>
  </conditionalFormatting>
  <conditionalFormatting sqref="W278:W279">
    <cfRule type="dataBar" priority="203">
      <dataBar showValue="0">
        <cfvo type="num" val="-100"/>
        <cfvo type="num" val="100"/>
        <color rgb="FF638EC6"/>
      </dataBar>
      <extLst>
        <ext xmlns:x14="http://schemas.microsoft.com/office/spreadsheetml/2009/9/main" uri="{B025F937-C7B1-47D3-B67F-A62EFF666E3E}">
          <x14:id>{E33B031D-BE45-4060-8170-8FAAB6F2428C}</x14:id>
        </ext>
      </extLst>
    </cfRule>
  </conditionalFormatting>
  <conditionalFormatting sqref="W281">
    <cfRule type="dataBar" priority="199">
      <dataBar showValue="0">
        <cfvo type="num" val="-25"/>
        <cfvo type="num" val="25"/>
        <color rgb="FF638EC6"/>
      </dataBar>
      <extLst>
        <ext xmlns:x14="http://schemas.microsoft.com/office/spreadsheetml/2009/9/main" uri="{B025F937-C7B1-47D3-B67F-A62EFF666E3E}">
          <x14:id>{2D836367-479B-41FD-9387-3904603CC5ED}</x14:id>
        </ext>
      </extLst>
    </cfRule>
  </conditionalFormatting>
  <conditionalFormatting sqref="W284">
    <cfRule type="dataBar" priority="198">
      <dataBar showValue="0">
        <cfvo type="num" val="-25"/>
        <cfvo type="num" val="25"/>
        <color rgb="FF638EC6"/>
      </dataBar>
      <extLst>
        <ext xmlns:x14="http://schemas.microsoft.com/office/spreadsheetml/2009/9/main" uri="{B025F937-C7B1-47D3-B67F-A62EFF666E3E}">
          <x14:id>{89662C26-BECA-49A0-B566-5EB2FF914090}</x14:id>
        </ext>
      </extLst>
    </cfRule>
  </conditionalFormatting>
  <conditionalFormatting sqref="W282:W283">
    <cfRule type="dataBar" priority="200">
      <dataBar showValue="0">
        <cfvo type="num" val="-100"/>
        <cfvo type="num" val="100"/>
        <color rgb="FF638EC6"/>
      </dataBar>
      <extLst>
        <ext xmlns:x14="http://schemas.microsoft.com/office/spreadsheetml/2009/9/main" uri="{B025F937-C7B1-47D3-B67F-A62EFF666E3E}">
          <x14:id>{CD48E969-92CC-4CB5-9574-55BFD7BEBEA0}</x14:id>
        </ext>
      </extLst>
    </cfRule>
  </conditionalFormatting>
  <conditionalFormatting sqref="W285">
    <cfRule type="dataBar" priority="196">
      <dataBar showValue="0">
        <cfvo type="num" val="-25"/>
        <cfvo type="num" val="25"/>
        <color rgb="FF638EC6"/>
      </dataBar>
      <extLst>
        <ext xmlns:x14="http://schemas.microsoft.com/office/spreadsheetml/2009/9/main" uri="{B025F937-C7B1-47D3-B67F-A62EFF666E3E}">
          <x14:id>{F1A0D854-C17E-49DD-882C-CDB34CF3A397}</x14:id>
        </ext>
      </extLst>
    </cfRule>
  </conditionalFormatting>
  <conditionalFormatting sqref="W288">
    <cfRule type="dataBar" priority="195">
      <dataBar showValue="0">
        <cfvo type="num" val="-25"/>
        <cfvo type="num" val="25"/>
        <color rgb="FF638EC6"/>
      </dataBar>
      <extLst>
        <ext xmlns:x14="http://schemas.microsoft.com/office/spreadsheetml/2009/9/main" uri="{B025F937-C7B1-47D3-B67F-A62EFF666E3E}">
          <x14:id>{0F32872B-1EF5-4A9B-BDCA-3566BBA0D283}</x14:id>
        </ext>
      </extLst>
    </cfRule>
  </conditionalFormatting>
  <conditionalFormatting sqref="W286:W287">
    <cfRule type="dataBar" priority="197">
      <dataBar showValue="0">
        <cfvo type="num" val="-100"/>
        <cfvo type="num" val="100"/>
        <color rgb="FF638EC6"/>
      </dataBar>
      <extLst>
        <ext xmlns:x14="http://schemas.microsoft.com/office/spreadsheetml/2009/9/main" uri="{B025F937-C7B1-47D3-B67F-A62EFF666E3E}">
          <x14:id>{A081767D-6AB1-47AB-B781-8979E54ED46D}</x14:id>
        </ext>
      </extLst>
    </cfRule>
  </conditionalFormatting>
  <conditionalFormatting sqref="W289">
    <cfRule type="dataBar" priority="193">
      <dataBar showValue="0">
        <cfvo type="num" val="-25"/>
        <cfvo type="num" val="25"/>
        <color rgb="FF638EC6"/>
      </dataBar>
      <extLst>
        <ext xmlns:x14="http://schemas.microsoft.com/office/spreadsheetml/2009/9/main" uri="{B025F937-C7B1-47D3-B67F-A62EFF666E3E}">
          <x14:id>{FE7B6A1E-333F-416D-B093-4694A3F48926}</x14:id>
        </ext>
      </extLst>
    </cfRule>
  </conditionalFormatting>
  <conditionalFormatting sqref="W292">
    <cfRule type="dataBar" priority="192">
      <dataBar showValue="0">
        <cfvo type="num" val="-25"/>
        <cfvo type="num" val="25"/>
        <color rgb="FF638EC6"/>
      </dataBar>
      <extLst>
        <ext xmlns:x14="http://schemas.microsoft.com/office/spreadsheetml/2009/9/main" uri="{B025F937-C7B1-47D3-B67F-A62EFF666E3E}">
          <x14:id>{2F93ECD9-4DF9-4E3A-AC4B-250502AABD9F}</x14:id>
        </ext>
      </extLst>
    </cfRule>
  </conditionalFormatting>
  <conditionalFormatting sqref="W290:W291">
    <cfRule type="dataBar" priority="194">
      <dataBar showValue="0">
        <cfvo type="num" val="-100"/>
        <cfvo type="num" val="100"/>
        <color rgb="FF638EC6"/>
      </dataBar>
      <extLst>
        <ext xmlns:x14="http://schemas.microsoft.com/office/spreadsheetml/2009/9/main" uri="{B025F937-C7B1-47D3-B67F-A62EFF666E3E}">
          <x14:id>{8635848A-DDF8-43B5-9A01-8F8F68A50EEA}</x14:id>
        </ext>
      </extLst>
    </cfRule>
  </conditionalFormatting>
  <conditionalFormatting sqref="W293">
    <cfRule type="dataBar" priority="190">
      <dataBar showValue="0">
        <cfvo type="num" val="-25"/>
        <cfvo type="num" val="25"/>
        <color rgb="FF638EC6"/>
      </dataBar>
      <extLst>
        <ext xmlns:x14="http://schemas.microsoft.com/office/spreadsheetml/2009/9/main" uri="{B025F937-C7B1-47D3-B67F-A62EFF666E3E}">
          <x14:id>{62498253-463B-4856-96AF-9B018920251D}</x14:id>
        </ext>
      </extLst>
    </cfRule>
  </conditionalFormatting>
  <conditionalFormatting sqref="W296">
    <cfRule type="dataBar" priority="189">
      <dataBar showValue="0">
        <cfvo type="num" val="-25"/>
        <cfvo type="num" val="25"/>
        <color rgb="FF638EC6"/>
      </dataBar>
      <extLst>
        <ext xmlns:x14="http://schemas.microsoft.com/office/spreadsheetml/2009/9/main" uri="{B025F937-C7B1-47D3-B67F-A62EFF666E3E}">
          <x14:id>{B3EDCF0D-04E5-4583-BF66-2C7FFDA553E7}</x14:id>
        </ext>
      </extLst>
    </cfRule>
  </conditionalFormatting>
  <conditionalFormatting sqref="W294:W295">
    <cfRule type="dataBar" priority="191">
      <dataBar showValue="0">
        <cfvo type="num" val="-100"/>
        <cfvo type="num" val="100"/>
        <color rgb="FF638EC6"/>
      </dataBar>
      <extLst>
        <ext xmlns:x14="http://schemas.microsoft.com/office/spreadsheetml/2009/9/main" uri="{B025F937-C7B1-47D3-B67F-A62EFF666E3E}">
          <x14:id>{80822699-9CB0-407F-AFFE-A159066B90D6}</x14:id>
        </ext>
      </extLst>
    </cfRule>
  </conditionalFormatting>
  <conditionalFormatting sqref="W297">
    <cfRule type="dataBar" priority="187">
      <dataBar showValue="0">
        <cfvo type="num" val="-25"/>
        <cfvo type="num" val="25"/>
        <color rgb="FF638EC6"/>
      </dataBar>
      <extLst>
        <ext xmlns:x14="http://schemas.microsoft.com/office/spreadsheetml/2009/9/main" uri="{B025F937-C7B1-47D3-B67F-A62EFF666E3E}">
          <x14:id>{ADA8D7E2-2B2C-46AB-98A0-9E050D164D3F}</x14:id>
        </ext>
      </extLst>
    </cfRule>
  </conditionalFormatting>
  <conditionalFormatting sqref="W300">
    <cfRule type="dataBar" priority="186">
      <dataBar showValue="0">
        <cfvo type="num" val="-25"/>
        <cfvo type="num" val="25"/>
        <color rgb="FF638EC6"/>
      </dataBar>
      <extLst>
        <ext xmlns:x14="http://schemas.microsoft.com/office/spreadsheetml/2009/9/main" uri="{B025F937-C7B1-47D3-B67F-A62EFF666E3E}">
          <x14:id>{2137DD59-BF5E-4EE7-84A2-9C0F783931E9}</x14:id>
        </ext>
      </extLst>
    </cfRule>
  </conditionalFormatting>
  <conditionalFormatting sqref="W298:W299">
    <cfRule type="dataBar" priority="188">
      <dataBar showValue="0">
        <cfvo type="num" val="-100"/>
        <cfvo type="num" val="100"/>
        <color rgb="FF638EC6"/>
      </dataBar>
      <extLst>
        <ext xmlns:x14="http://schemas.microsoft.com/office/spreadsheetml/2009/9/main" uri="{B025F937-C7B1-47D3-B67F-A62EFF666E3E}">
          <x14:id>{11209F35-413B-4E3D-A4CF-2F1230DB53A5}</x14:id>
        </ext>
      </extLst>
    </cfRule>
  </conditionalFormatting>
  <conditionalFormatting sqref="W301">
    <cfRule type="dataBar" priority="184">
      <dataBar showValue="0">
        <cfvo type="num" val="-25"/>
        <cfvo type="num" val="25"/>
        <color rgb="FF638EC6"/>
      </dataBar>
      <extLst>
        <ext xmlns:x14="http://schemas.microsoft.com/office/spreadsheetml/2009/9/main" uri="{B025F937-C7B1-47D3-B67F-A62EFF666E3E}">
          <x14:id>{4AEF997F-1069-4CA8-8CE9-DF30A4B23FAF}</x14:id>
        </ext>
      </extLst>
    </cfRule>
  </conditionalFormatting>
  <conditionalFormatting sqref="W304">
    <cfRule type="dataBar" priority="183">
      <dataBar showValue="0">
        <cfvo type="num" val="-25"/>
        <cfvo type="num" val="25"/>
        <color rgb="FF638EC6"/>
      </dataBar>
      <extLst>
        <ext xmlns:x14="http://schemas.microsoft.com/office/spreadsheetml/2009/9/main" uri="{B025F937-C7B1-47D3-B67F-A62EFF666E3E}">
          <x14:id>{DC5001FB-0999-41E2-914F-11D881B6C8AC}</x14:id>
        </ext>
      </extLst>
    </cfRule>
  </conditionalFormatting>
  <conditionalFormatting sqref="W302:W303">
    <cfRule type="dataBar" priority="185">
      <dataBar showValue="0">
        <cfvo type="num" val="-100"/>
        <cfvo type="num" val="100"/>
        <color rgb="FF638EC6"/>
      </dataBar>
      <extLst>
        <ext xmlns:x14="http://schemas.microsoft.com/office/spreadsheetml/2009/9/main" uri="{B025F937-C7B1-47D3-B67F-A62EFF666E3E}">
          <x14:id>{6F61CEB3-5788-4DEB-8823-143D0BA9D80B}</x14:id>
        </ext>
      </extLst>
    </cfRule>
  </conditionalFormatting>
  <conditionalFormatting sqref="W305">
    <cfRule type="dataBar" priority="181">
      <dataBar showValue="0">
        <cfvo type="num" val="-25"/>
        <cfvo type="num" val="25"/>
        <color rgb="FF638EC6"/>
      </dataBar>
      <extLst>
        <ext xmlns:x14="http://schemas.microsoft.com/office/spreadsheetml/2009/9/main" uri="{B025F937-C7B1-47D3-B67F-A62EFF666E3E}">
          <x14:id>{ABA307E7-7086-4DEB-B16B-6A4FCF866625}</x14:id>
        </ext>
      </extLst>
    </cfRule>
  </conditionalFormatting>
  <conditionalFormatting sqref="W308">
    <cfRule type="dataBar" priority="180">
      <dataBar showValue="0">
        <cfvo type="num" val="-25"/>
        <cfvo type="num" val="25"/>
        <color rgb="FF638EC6"/>
      </dataBar>
      <extLst>
        <ext xmlns:x14="http://schemas.microsoft.com/office/spreadsheetml/2009/9/main" uri="{B025F937-C7B1-47D3-B67F-A62EFF666E3E}">
          <x14:id>{D8E3D3B3-85E7-4004-B7ED-67A10555D7C1}</x14:id>
        </ext>
      </extLst>
    </cfRule>
  </conditionalFormatting>
  <conditionalFormatting sqref="W306:W307">
    <cfRule type="dataBar" priority="182">
      <dataBar showValue="0">
        <cfvo type="num" val="-100"/>
        <cfvo type="num" val="100"/>
        <color rgb="FF638EC6"/>
      </dataBar>
      <extLst>
        <ext xmlns:x14="http://schemas.microsoft.com/office/spreadsheetml/2009/9/main" uri="{B025F937-C7B1-47D3-B67F-A62EFF666E3E}">
          <x14:id>{9E8E16E4-5139-4FD7-B5BD-8D3E0C1815B6}</x14:id>
        </ext>
      </extLst>
    </cfRule>
  </conditionalFormatting>
  <conditionalFormatting sqref="W309">
    <cfRule type="dataBar" priority="178">
      <dataBar showValue="0">
        <cfvo type="num" val="-25"/>
        <cfvo type="num" val="25"/>
        <color rgb="FF638EC6"/>
      </dataBar>
      <extLst>
        <ext xmlns:x14="http://schemas.microsoft.com/office/spreadsheetml/2009/9/main" uri="{B025F937-C7B1-47D3-B67F-A62EFF666E3E}">
          <x14:id>{402E06FB-EF3C-40CA-ABEC-A6BD7976FF6E}</x14:id>
        </ext>
      </extLst>
    </cfRule>
  </conditionalFormatting>
  <conditionalFormatting sqref="W312">
    <cfRule type="dataBar" priority="177">
      <dataBar showValue="0">
        <cfvo type="num" val="-25"/>
        <cfvo type="num" val="25"/>
        <color rgb="FF638EC6"/>
      </dataBar>
      <extLst>
        <ext xmlns:x14="http://schemas.microsoft.com/office/spreadsheetml/2009/9/main" uri="{B025F937-C7B1-47D3-B67F-A62EFF666E3E}">
          <x14:id>{9FFF6E61-4963-4E06-BB8B-122F358528B6}</x14:id>
        </ext>
      </extLst>
    </cfRule>
  </conditionalFormatting>
  <conditionalFormatting sqref="W310:W311">
    <cfRule type="dataBar" priority="179">
      <dataBar showValue="0">
        <cfvo type="num" val="-100"/>
        <cfvo type="num" val="100"/>
        <color rgb="FF638EC6"/>
      </dataBar>
      <extLst>
        <ext xmlns:x14="http://schemas.microsoft.com/office/spreadsheetml/2009/9/main" uri="{B025F937-C7B1-47D3-B67F-A62EFF666E3E}">
          <x14:id>{A3769DC9-893E-4983-BDD6-CD2C2BDC87CF}</x14:id>
        </ext>
      </extLst>
    </cfRule>
  </conditionalFormatting>
  <conditionalFormatting sqref="W313">
    <cfRule type="dataBar" priority="175">
      <dataBar showValue="0">
        <cfvo type="num" val="-25"/>
        <cfvo type="num" val="25"/>
        <color rgb="FF638EC6"/>
      </dataBar>
      <extLst>
        <ext xmlns:x14="http://schemas.microsoft.com/office/spreadsheetml/2009/9/main" uri="{B025F937-C7B1-47D3-B67F-A62EFF666E3E}">
          <x14:id>{DEFB4AC4-9C65-47F3-976E-27B555E3CED8}</x14:id>
        </ext>
      </extLst>
    </cfRule>
  </conditionalFormatting>
  <conditionalFormatting sqref="W316">
    <cfRule type="dataBar" priority="174">
      <dataBar showValue="0">
        <cfvo type="num" val="-25"/>
        <cfvo type="num" val="25"/>
        <color rgb="FF638EC6"/>
      </dataBar>
      <extLst>
        <ext xmlns:x14="http://schemas.microsoft.com/office/spreadsheetml/2009/9/main" uri="{B025F937-C7B1-47D3-B67F-A62EFF666E3E}">
          <x14:id>{47AA0C87-A8EA-4934-8574-926AA947F7ED}</x14:id>
        </ext>
      </extLst>
    </cfRule>
  </conditionalFormatting>
  <conditionalFormatting sqref="W314:W315">
    <cfRule type="dataBar" priority="176">
      <dataBar showValue="0">
        <cfvo type="num" val="-100"/>
        <cfvo type="num" val="100"/>
        <color rgb="FF638EC6"/>
      </dataBar>
      <extLst>
        <ext xmlns:x14="http://schemas.microsoft.com/office/spreadsheetml/2009/9/main" uri="{B025F937-C7B1-47D3-B67F-A62EFF666E3E}">
          <x14:id>{F03A4FA5-F9E1-47A5-900F-CF1832A05485}</x14:id>
        </ext>
      </extLst>
    </cfRule>
  </conditionalFormatting>
  <conditionalFormatting sqref="W317">
    <cfRule type="dataBar" priority="172">
      <dataBar showValue="0">
        <cfvo type="num" val="-25"/>
        <cfvo type="num" val="25"/>
        <color rgb="FF638EC6"/>
      </dataBar>
      <extLst>
        <ext xmlns:x14="http://schemas.microsoft.com/office/spreadsheetml/2009/9/main" uri="{B025F937-C7B1-47D3-B67F-A62EFF666E3E}">
          <x14:id>{64788265-7904-4AD0-A2C2-44DCF3624CBA}</x14:id>
        </ext>
      </extLst>
    </cfRule>
  </conditionalFormatting>
  <conditionalFormatting sqref="W320">
    <cfRule type="dataBar" priority="171">
      <dataBar showValue="0">
        <cfvo type="num" val="-25"/>
        <cfvo type="num" val="25"/>
        <color rgb="FF638EC6"/>
      </dataBar>
      <extLst>
        <ext xmlns:x14="http://schemas.microsoft.com/office/spreadsheetml/2009/9/main" uri="{B025F937-C7B1-47D3-B67F-A62EFF666E3E}">
          <x14:id>{82421559-376C-49C4-A1D4-4A033A070AD2}</x14:id>
        </ext>
      </extLst>
    </cfRule>
  </conditionalFormatting>
  <conditionalFormatting sqref="W318:W319">
    <cfRule type="dataBar" priority="173">
      <dataBar showValue="0">
        <cfvo type="num" val="-100"/>
        <cfvo type="num" val="100"/>
        <color rgb="FF638EC6"/>
      </dataBar>
      <extLst>
        <ext xmlns:x14="http://schemas.microsoft.com/office/spreadsheetml/2009/9/main" uri="{B025F937-C7B1-47D3-B67F-A62EFF666E3E}">
          <x14:id>{0980F828-16AF-46FB-A40D-085C7203F5F2}</x14:id>
        </ext>
      </extLst>
    </cfRule>
  </conditionalFormatting>
  <conditionalFormatting sqref="W321">
    <cfRule type="dataBar" priority="169">
      <dataBar showValue="0">
        <cfvo type="num" val="-25"/>
        <cfvo type="num" val="25"/>
        <color rgb="FF638EC6"/>
      </dataBar>
      <extLst>
        <ext xmlns:x14="http://schemas.microsoft.com/office/spreadsheetml/2009/9/main" uri="{B025F937-C7B1-47D3-B67F-A62EFF666E3E}">
          <x14:id>{C8933A33-40C9-4C32-8058-151FCA94C7A3}</x14:id>
        </ext>
      </extLst>
    </cfRule>
  </conditionalFormatting>
  <conditionalFormatting sqref="W324">
    <cfRule type="dataBar" priority="168">
      <dataBar showValue="0">
        <cfvo type="num" val="-25"/>
        <cfvo type="num" val="25"/>
        <color rgb="FF638EC6"/>
      </dataBar>
      <extLst>
        <ext xmlns:x14="http://schemas.microsoft.com/office/spreadsheetml/2009/9/main" uri="{B025F937-C7B1-47D3-B67F-A62EFF666E3E}">
          <x14:id>{BE3CA5FF-F537-4DD1-9470-A7A91B34A3F7}</x14:id>
        </ext>
      </extLst>
    </cfRule>
  </conditionalFormatting>
  <conditionalFormatting sqref="W322:W323">
    <cfRule type="dataBar" priority="170">
      <dataBar showValue="0">
        <cfvo type="num" val="-100"/>
        <cfvo type="num" val="100"/>
        <color rgb="FF638EC6"/>
      </dataBar>
      <extLst>
        <ext xmlns:x14="http://schemas.microsoft.com/office/spreadsheetml/2009/9/main" uri="{B025F937-C7B1-47D3-B67F-A62EFF666E3E}">
          <x14:id>{18924D8B-9081-4D8D-89B5-0D3C951F2C34}</x14:id>
        </ext>
      </extLst>
    </cfRule>
  </conditionalFormatting>
  <conditionalFormatting sqref="W325">
    <cfRule type="dataBar" priority="166">
      <dataBar showValue="0">
        <cfvo type="num" val="-25"/>
        <cfvo type="num" val="25"/>
        <color rgb="FF638EC6"/>
      </dataBar>
      <extLst>
        <ext xmlns:x14="http://schemas.microsoft.com/office/spreadsheetml/2009/9/main" uri="{B025F937-C7B1-47D3-B67F-A62EFF666E3E}">
          <x14:id>{DCB5206C-DF4E-4F48-901E-BBF397D2A91B}</x14:id>
        </ext>
      </extLst>
    </cfRule>
  </conditionalFormatting>
  <conditionalFormatting sqref="W328">
    <cfRule type="dataBar" priority="165">
      <dataBar showValue="0">
        <cfvo type="num" val="-25"/>
        <cfvo type="num" val="25"/>
        <color rgb="FF638EC6"/>
      </dataBar>
      <extLst>
        <ext xmlns:x14="http://schemas.microsoft.com/office/spreadsheetml/2009/9/main" uri="{B025F937-C7B1-47D3-B67F-A62EFF666E3E}">
          <x14:id>{B67808A4-E2F4-4DD0-9EC7-0F11AC21EC40}</x14:id>
        </ext>
      </extLst>
    </cfRule>
  </conditionalFormatting>
  <conditionalFormatting sqref="W326:W327">
    <cfRule type="dataBar" priority="167">
      <dataBar showValue="0">
        <cfvo type="num" val="-100"/>
        <cfvo type="num" val="100"/>
        <color rgb="FF638EC6"/>
      </dataBar>
      <extLst>
        <ext xmlns:x14="http://schemas.microsoft.com/office/spreadsheetml/2009/9/main" uri="{B025F937-C7B1-47D3-B67F-A62EFF666E3E}">
          <x14:id>{FC4FFA42-E1D3-44DE-9DE5-618AE3B30C7F}</x14:id>
        </ext>
      </extLst>
    </cfRule>
  </conditionalFormatting>
  <conditionalFormatting sqref="W329">
    <cfRule type="dataBar" priority="163">
      <dataBar showValue="0">
        <cfvo type="num" val="-25"/>
        <cfvo type="num" val="25"/>
        <color rgb="FF638EC6"/>
      </dataBar>
      <extLst>
        <ext xmlns:x14="http://schemas.microsoft.com/office/spreadsheetml/2009/9/main" uri="{B025F937-C7B1-47D3-B67F-A62EFF666E3E}">
          <x14:id>{0CEA2DDA-A7EE-418A-B9E1-F76E08B95E0F}</x14:id>
        </ext>
      </extLst>
    </cfRule>
  </conditionalFormatting>
  <conditionalFormatting sqref="W332">
    <cfRule type="dataBar" priority="162">
      <dataBar showValue="0">
        <cfvo type="num" val="-25"/>
        <cfvo type="num" val="25"/>
        <color rgb="FF638EC6"/>
      </dataBar>
      <extLst>
        <ext xmlns:x14="http://schemas.microsoft.com/office/spreadsheetml/2009/9/main" uri="{B025F937-C7B1-47D3-B67F-A62EFF666E3E}">
          <x14:id>{48207B62-D737-43C6-A77A-DF62B3D8A252}</x14:id>
        </ext>
      </extLst>
    </cfRule>
  </conditionalFormatting>
  <conditionalFormatting sqref="W330:W331">
    <cfRule type="dataBar" priority="164">
      <dataBar showValue="0">
        <cfvo type="num" val="-100"/>
        <cfvo type="num" val="100"/>
        <color rgb="FF638EC6"/>
      </dataBar>
      <extLst>
        <ext xmlns:x14="http://schemas.microsoft.com/office/spreadsheetml/2009/9/main" uri="{B025F937-C7B1-47D3-B67F-A62EFF666E3E}">
          <x14:id>{3B7E03F5-39AD-45E9-AF5C-8B8E7888F220}</x14:id>
        </ext>
      </extLst>
    </cfRule>
  </conditionalFormatting>
  <conditionalFormatting sqref="W333">
    <cfRule type="dataBar" priority="160">
      <dataBar showValue="0">
        <cfvo type="num" val="-25"/>
        <cfvo type="num" val="25"/>
        <color rgb="FF638EC6"/>
      </dataBar>
      <extLst>
        <ext xmlns:x14="http://schemas.microsoft.com/office/spreadsheetml/2009/9/main" uri="{B025F937-C7B1-47D3-B67F-A62EFF666E3E}">
          <x14:id>{7DF52335-6477-40F3-A015-A6F7996F7058}</x14:id>
        </ext>
      </extLst>
    </cfRule>
  </conditionalFormatting>
  <conditionalFormatting sqref="W336">
    <cfRule type="dataBar" priority="159">
      <dataBar showValue="0">
        <cfvo type="num" val="-25"/>
        <cfvo type="num" val="25"/>
        <color rgb="FF638EC6"/>
      </dataBar>
      <extLst>
        <ext xmlns:x14="http://schemas.microsoft.com/office/spreadsheetml/2009/9/main" uri="{B025F937-C7B1-47D3-B67F-A62EFF666E3E}">
          <x14:id>{9E1FF109-D4AC-45D8-95EE-34CDDCEBF775}</x14:id>
        </ext>
      </extLst>
    </cfRule>
  </conditionalFormatting>
  <conditionalFormatting sqref="W334:W335">
    <cfRule type="dataBar" priority="161">
      <dataBar showValue="0">
        <cfvo type="num" val="-100"/>
        <cfvo type="num" val="100"/>
        <color rgb="FF638EC6"/>
      </dataBar>
      <extLst>
        <ext xmlns:x14="http://schemas.microsoft.com/office/spreadsheetml/2009/9/main" uri="{B025F937-C7B1-47D3-B67F-A62EFF666E3E}">
          <x14:id>{B099A8D3-025A-4BFA-9A04-26CF8AC52E73}</x14:id>
        </ext>
      </extLst>
    </cfRule>
  </conditionalFormatting>
  <conditionalFormatting sqref="W337">
    <cfRule type="dataBar" priority="157">
      <dataBar showValue="0">
        <cfvo type="num" val="-25"/>
        <cfvo type="num" val="25"/>
        <color rgb="FF638EC6"/>
      </dataBar>
      <extLst>
        <ext xmlns:x14="http://schemas.microsoft.com/office/spreadsheetml/2009/9/main" uri="{B025F937-C7B1-47D3-B67F-A62EFF666E3E}">
          <x14:id>{ADFF20CF-CA4D-4565-A8F4-EA59415A92A6}</x14:id>
        </ext>
      </extLst>
    </cfRule>
  </conditionalFormatting>
  <conditionalFormatting sqref="W340">
    <cfRule type="dataBar" priority="156">
      <dataBar showValue="0">
        <cfvo type="num" val="-25"/>
        <cfvo type="num" val="25"/>
        <color rgb="FF638EC6"/>
      </dataBar>
      <extLst>
        <ext xmlns:x14="http://schemas.microsoft.com/office/spreadsheetml/2009/9/main" uri="{B025F937-C7B1-47D3-B67F-A62EFF666E3E}">
          <x14:id>{A9FB1EFF-3059-4C0F-AAB5-856B303FC9CD}</x14:id>
        </ext>
      </extLst>
    </cfRule>
  </conditionalFormatting>
  <conditionalFormatting sqref="W338:W339">
    <cfRule type="dataBar" priority="158">
      <dataBar showValue="0">
        <cfvo type="num" val="-100"/>
        <cfvo type="num" val="100"/>
        <color rgb="FF638EC6"/>
      </dataBar>
      <extLst>
        <ext xmlns:x14="http://schemas.microsoft.com/office/spreadsheetml/2009/9/main" uri="{B025F937-C7B1-47D3-B67F-A62EFF666E3E}">
          <x14:id>{ADDA3F6B-425A-4739-9C9F-DDC6E1B09054}</x14:id>
        </ext>
      </extLst>
    </cfRule>
  </conditionalFormatting>
  <conditionalFormatting sqref="W341">
    <cfRule type="dataBar" priority="154">
      <dataBar showValue="0">
        <cfvo type="num" val="-25"/>
        <cfvo type="num" val="25"/>
        <color rgb="FF638EC6"/>
      </dataBar>
      <extLst>
        <ext xmlns:x14="http://schemas.microsoft.com/office/spreadsheetml/2009/9/main" uri="{B025F937-C7B1-47D3-B67F-A62EFF666E3E}">
          <x14:id>{B925C8B4-B536-40A4-91F8-DEF39762D396}</x14:id>
        </ext>
      </extLst>
    </cfRule>
  </conditionalFormatting>
  <conditionalFormatting sqref="W344">
    <cfRule type="dataBar" priority="153">
      <dataBar showValue="0">
        <cfvo type="num" val="-25"/>
        <cfvo type="num" val="25"/>
        <color rgb="FF638EC6"/>
      </dataBar>
      <extLst>
        <ext xmlns:x14="http://schemas.microsoft.com/office/spreadsheetml/2009/9/main" uri="{B025F937-C7B1-47D3-B67F-A62EFF666E3E}">
          <x14:id>{E3A5FA5F-4666-4791-87A6-CD41019164F1}</x14:id>
        </ext>
      </extLst>
    </cfRule>
  </conditionalFormatting>
  <conditionalFormatting sqref="W342:W343">
    <cfRule type="dataBar" priority="155">
      <dataBar showValue="0">
        <cfvo type="num" val="-100"/>
        <cfvo type="num" val="100"/>
        <color rgb="FF638EC6"/>
      </dataBar>
      <extLst>
        <ext xmlns:x14="http://schemas.microsoft.com/office/spreadsheetml/2009/9/main" uri="{B025F937-C7B1-47D3-B67F-A62EFF666E3E}">
          <x14:id>{C2911A9A-5AE5-4E1A-AD3D-AA5B39544BB0}</x14:id>
        </ext>
      </extLst>
    </cfRule>
  </conditionalFormatting>
  <conditionalFormatting sqref="W345">
    <cfRule type="dataBar" priority="151">
      <dataBar showValue="0">
        <cfvo type="num" val="-25"/>
        <cfvo type="num" val="25"/>
        <color rgb="FF638EC6"/>
      </dataBar>
      <extLst>
        <ext xmlns:x14="http://schemas.microsoft.com/office/spreadsheetml/2009/9/main" uri="{B025F937-C7B1-47D3-B67F-A62EFF666E3E}">
          <x14:id>{F1EDCA04-2E11-4F2C-8B72-C9EB3D1846C9}</x14:id>
        </ext>
      </extLst>
    </cfRule>
  </conditionalFormatting>
  <conditionalFormatting sqref="W348">
    <cfRule type="dataBar" priority="150">
      <dataBar showValue="0">
        <cfvo type="num" val="-25"/>
        <cfvo type="num" val="25"/>
        <color rgb="FF638EC6"/>
      </dataBar>
      <extLst>
        <ext xmlns:x14="http://schemas.microsoft.com/office/spreadsheetml/2009/9/main" uri="{B025F937-C7B1-47D3-B67F-A62EFF666E3E}">
          <x14:id>{66E24407-DB4B-4D7C-8A6B-53DBA8067DF8}</x14:id>
        </ext>
      </extLst>
    </cfRule>
  </conditionalFormatting>
  <conditionalFormatting sqref="W346:W347">
    <cfRule type="dataBar" priority="152">
      <dataBar showValue="0">
        <cfvo type="num" val="-100"/>
        <cfvo type="num" val="100"/>
        <color rgb="FF638EC6"/>
      </dataBar>
      <extLst>
        <ext xmlns:x14="http://schemas.microsoft.com/office/spreadsheetml/2009/9/main" uri="{B025F937-C7B1-47D3-B67F-A62EFF666E3E}">
          <x14:id>{B2C72721-3E41-438E-8F9E-5F1FF8FBDC23}</x14:id>
        </ext>
      </extLst>
    </cfRule>
  </conditionalFormatting>
  <conditionalFormatting sqref="W349">
    <cfRule type="dataBar" priority="148">
      <dataBar showValue="0">
        <cfvo type="num" val="-25"/>
        <cfvo type="num" val="25"/>
        <color rgb="FF638EC6"/>
      </dataBar>
      <extLst>
        <ext xmlns:x14="http://schemas.microsoft.com/office/spreadsheetml/2009/9/main" uri="{B025F937-C7B1-47D3-B67F-A62EFF666E3E}">
          <x14:id>{B4432DC5-F00D-4286-90DC-8711C39FDC03}</x14:id>
        </ext>
      </extLst>
    </cfRule>
  </conditionalFormatting>
  <conditionalFormatting sqref="W352">
    <cfRule type="dataBar" priority="147">
      <dataBar showValue="0">
        <cfvo type="num" val="-25"/>
        <cfvo type="num" val="25"/>
        <color rgb="FF638EC6"/>
      </dataBar>
      <extLst>
        <ext xmlns:x14="http://schemas.microsoft.com/office/spreadsheetml/2009/9/main" uri="{B025F937-C7B1-47D3-B67F-A62EFF666E3E}">
          <x14:id>{B0B271E2-4D9E-48F3-A8D7-702B19A41E7A}</x14:id>
        </ext>
      </extLst>
    </cfRule>
  </conditionalFormatting>
  <conditionalFormatting sqref="W350:W351">
    <cfRule type="dataBar" priority="149">
      <dataBar showValue="0">
        <cfvo type="num" val="-100"/>
        <cfvo type="num" val="100"/>
        <color rgb="FF638EC6"/>
      </dataBar>
      <extLst>
        <ext xmlns:x14="http://schemas.microsoft.com/office/spreadsheetml/2009/9/main" uri="{B025F937-C7B1-47D3-B67F-A62EFF666E3E}">
          <x14:id>{216A43F0-BBB1-40E5-B03B-52CB68FB0E77}</x14:id>
        </ext>
      </extLst>
    </cfRule>
  </conditionalFormatting>
  <conditionalFormatting sqref="W353">
    <cfRule type="dataBar" priority="145">
      <dataBar showValue="0">
        <cfvo type="num" val="-25"/>
        <cfvo type="num" val="25"/>
        <color rgb="FF638EC6"/>
      </dataBar>
      <extLst>
        <ext xmlns:x14="http://schemas.microsoft.com/office/spreadsheetml/2009/9/main" uri="{B025F937-C7B1-47D3-B67F-A62EFF666E3E}">
          <x14:id>{1CCEF567-06AC-41B4-BB21-431A34BCC7D4}</x14:id>
        </ext>
      </extLst>
    </cfRule>
  </conditionalFormatting>
  <conditionalFormatting sqref="W356">
    <cfRule type="dataBar" priority="144">
      <dataBar showValue="0">
        <cfvo type="num" val="-25"/>
        <cfvo type="num" val="25"/>
        <color rgb="FF638EC6"/>
      </dataBar>
      <extLst>
        <ext xmlns:x14="http://schemas.microsoft.com/office/spreadsheetml/2009/9/main" uri="{B025F937-C7B1-47D3-B67F-A62EFF666E3E}">
          <x14:id>{85AC04FB-12D9-4207-A636-8A555E70CEC2}</x14:id>
        </ext>
      </extLst>
    </cfRule>
  </conditionalFormatting>
  <conditionalFormatting sqref="W354:W355">
    <cfRule type="dataBar" priority="146">
      <dataBar showValue="0">
        <cfvo type="num" val="-100"/>
        <cfvo type="num" val="100"/>
        <color rgb="FF638EC6"/>
      </dataBar>
      <extLst>
        <ext xmlns:x14="http://schemas.microsoft.com/office/spreadsheetml/2009/9/main" uri="{B025F937-C7B1-47D3-B67F-A62EFF666E3E}">
          <x14:id>{AD70EB75-CB0F-4E57-AF95-631D04302F8C}</x14:id>
        </ext>
      </extLst>
    </cfRule>
  </conditionalFormatting>
  <conditionalFormatting sqref="W357">
    <cfRule type="dataBar" priority="142">
      <dataBar showValue="0">
        <cfvo type="num" val="-25"/>
        <cfvo type="num" val="25"/>
        <color rgb="FF638EC6"/>
      </dataBar>
      <extLst>
        <ext xmlns:x14="http://schemas.microsoft.com/office/spreadsheetml/2009/9/main" uri="{B025F937-C7B1-47D3-B67F-A62EFF666E3E}">
          <x14:id>{F0269951-ED61-4A09-8E97-D47495A6F916}</x14:id>
        </ext>
      </extLst>
    </cfRule>
  </conditionalFormatting>
  <conditionalFormatting sqref="W360">
    <cfRule type="dataBar" priority="141">
      <dataBar showValue="0">
        <cfvo type="num" val="-25"/>
        <cfvo type="num" val="25"/>
        <color rgb="FF638EC6"/>
      </dataBar>
      <extLst>
        <ext xmlns:x14="http://schemas.microsoft.com/office/spreadsheetml/2009/9/main" uri="{B025F937-C7B1-47D3-B67F-A62EFF666E3E}">
          <x14:id>{1B69674B-E0AD-4E95-AEF0-C5D8308C83F8}</x14:id>
        </ext>
      </extLst>
    </cfRule>
  </conditionalFormatting>
  <conditionalFormatting sqref="W358:W359">
    <cfRule type="dataBar" priority="143">
      <dataBar showValue="0">
        <cfvo type="num" val="-100"/>
        <cfvo type="num" val="100"/>
        <color rgb="FF638EC6"/>
      </dataBar>
      <extLst>
        <ext xmlns:x14="http://schemas.microsoft.com/office/spreadsheetml/2009/9/main" uri="{B025F937-C7B1-47D3-B67F-A62EFF666E3E}">
          <x14:id>{F1430E4A-93DA-401E-94A6-FCB439FBFC65}</x14:id>
        </ext>
      </extLst>
    </cfRule>
  </conditionalFormatting>
  <conditionalFormatting sqref="W361">
    <cfRule type="dataBar" priority="139">
      <dataBar showValue="0">
        <cfvo type="num" val="-25"/>
        <cfvo type="num" val="25"/>
        <color rgb="FF638EC6"/>
      </dataBar>
      <extLst>
        <ext xmlns:x14="http://schemas.microsoft.com/office/spreadsheetml/2009/9/main" uri="{B025F937-C7B1-47D3-B67F-A62EFF666E3E}">
          <x14:id>{CA019084-AB1A-48DE-B849-6256F76DDDC5}</x14:id>
        </ext>
      </extLst>
    </cfRule>
  </conditionalFormatting>
  <conditionalFormatting sqref="W364">
    <cfRule type="dataBar" priority="138">
      <dataBar showValue="0">
        <cfvo type="num" val="-25"/>
        <cfvo type="num" val="25"/>
        <color rgb="FF638EC6"/>
      </dataBar>
      <extLst>
        <ext xmlns:x14="http://schemas.microsoft.com/office/spreadsheetml/2009/9/main" uri="{B025F937-C7B1-47D3-B67F-A62EFF666E3E}">
          <x14:id>{035D977B-88C0-461A-95AD-FB69121A0C70}</x14:id>
        </ext>
      </extLst>
    </cfRule>
  </conditionalFormatting>
  <conditionalFormatting sqref="W362:W363">
    <cfRule type="dataBar" priority="140">
      <dataBar showValue="0">
        <cfvo type="num" val="-100"/>
        <cfvo type="num" val="100"/>
        <color rgb="FF638EC6"/>
      </dataBar>
      <extLst>
        <ext xmlns:x14="http://schemas.microsoft.com/office/spreadsheetml/2009/9/main" uri="{B025F937-C7B1-47D3-B67F-A62EFF666E3E}">
          <x14:id>{3E9D14C1-CAFB-4B97-9122-B2C5F7E3A798}</x14:id>
        </ext>
      </extLst>
    </cfRule>
  </conditionalFormatting>
  <conditionalFormatting sqref="W365">
    <cfRule type="dataBar" priority="136">
      <dataBar showValue="0">
        <cfvo type="num" val="-25"/>
        <cfvo type="num" val="25"/>
        <color rgb="FF638EC6"/>
      </dataBar>
      <extLst>
        <ext xmlns:x14="http://schemas.microsoft.com/office/spreadsheetml/2009/9/main" uri="{B025F937-C7B1-47D3-B67F-A62EFF666E3E}">
          <x14:id>{1344C24B-6AA0-4455-8C4A-9D4677F5942C}</x14:id>
        </ext>
      </extLst>
    </cfRule>
  </conditionalFormatting>
  <conditionalFormatting sqref="W368">
    <cfRule type="dataBar" priority="135">
      <dataBar showValue="0">
        <cfvo type="num" val="-25"/>
        <cfvo type="num" val="25"/>
        <color rgb="FF638EC6"/>
      </dataBar>
      <extLst>
        <ext xmlns:x14="http://schemas.microsoft.com/office/spreadsheetml/2009/9/main" uri="{B025F937-C7B1-47D3-B67F-A62EFF666E3E}">
          <x14:id>{808F17DA-6936-44FC-8214-D57BA6556919}</x14:id>
        </ext>
      </extLst>
    </cfRule>
  </conditionalFormatting>
  <conditionalFormatting sqref="W366:W367">
    <cfRule type="dataBar" priority="137">
      <dataBar showValue="0">
        <cfvo type="num" val="-100"/>
        <cfvo type="num" val="100"/>
        <color rgb="FF638EC6"/>
      </dataBar>
      <extLst>
        <ext xmlns:x14="http://schemas.microsoft.com/office/spreadsheetml/2009/9/main" uri="{B025F937-C7B1-47D3-B67F-A62EFF666E3E}">
          <x14:id>{F7E71042-7724-40A0-B2D4-DAE1D5B66245}</x14:id>
        </ext>
      </extLst>
    </cfRule>
  </conditionalFormatting>
  <conditionalFormatting sqref="W369">
    <cfRule type="dataBar" priority="133">
      <dataBar showValue="0">
        <cfvo type="num" val="-25"/>
        <cfvo type="num" val="25"/>
        <color rgb="FF638EC6"/>
      </dataBar>
      <extLst>
        <ext xmlns:x14="http://schemas.microsoft.com/office/spreadsheetml/2009/9/main" uri="{B025F937-C7B1-47D3-B67F-A62EFF666E3E}">
          <x14:id>{D9FDC193-570B-4BCE-9994-4EA8F554F47B}</x14:id>
        </ext>
      </extLst>
    </cfRule>
  </conditionalFormatting>
  <conditionalFormatting sqref="W372">
    <cfRule type="dataBar" priority="132">
      <dataBar showValue="0">
        <cfvo type="num" val="-25"/>
        <cfvo type="num" val="25"/>
        <color rgb="FF638EC6"/>
      </dataBar>
      <extLst>
        <ext xmlns:x14="http://schemas.microsoft.com/office/spreadsheetml/2009/9/main" uri="{B025F937-C7B1-47D3-B67F-A62EFF666E3E}">
          <x14:id>{6DE0E09B-DAC2-4D5A-8082-83DE009A1442}</x14:id>
        </ext>
      </extLst>
    </cfRule>
  </conditionalFormatting>
  <conditionalFormatting sqref="W370:W371">
    <cfRule type="dataBar" priority="134">
      <dataBar showValue="0">
        <cfvo type="num" val="-100"/>
        <cfvo type="num" val="100"/>
        <color rgb="FF638EC6"/>
      </dataBar>
      <extLst>
        <ext xmlns:x14="http://schemas.microsoft.com/office/spreadsheetml/2009/9/main" uri="{B025F937-C7B1-47D3-B67F-A62EFF666E3E}">
          <x14:id>{690A0400-C9FA-4E85-85E3-29B24509A886}</x14:id>
        </ext>
      </extLst>
    </cfRule>
  </conditionalFormatting>
  <conditionalFormatting sqref="W373">
    <cfRule type="dataBar" priority="130">
      <dataBar showValue="0">
        <cfvo type="num" val="-25"/>
        <cfvo type="num" val="25"/>
        <color rgb="FF638EC6"/>
      </dataBar>
      <extLst>
        <ext xmlns:x14="http://schemas.microsoft.com/office/spreadsheetml/2009/9/main" uri="{B025F937-C7B1-47D3-B67F-A62EFF666E3E}">
          <x14:id>{060327DC-75E6-41DF-8B22-60B5307BB9EE}</x14:id>
        </ext>
      </extLst>
    </cfRule>
  </conditionalFormatting>
  <conditionalFormatting sqref="W376">
    <cfRule type="dataBar" priority="129">
      <dataBar showValue="0">
        <cfvo type="num" val="-25"/>
        <cfvo type="num" val="25"/>
        <color rgb="FF638EC6"/>
      </dataBar>
      <extLst>
        <ext xmlns:x14="http://schemas.microsoft.com/office/spreadsheetml/2009/9/main" uri="{B025F937-C7B1-47D3-B67F-A62EFF666E3E}">
          <x14:id>{7D6C76DF-B6C4-461D-A9D3-572FF998A7C0}</x14:id>
        </ext>
      </extLst>
    </cfRule>
  </conditionalFormatting>
  <conditionalFormatting sqref="W374:W375">
    <cfRule type="dataBar" priority="131">
      <dataBar showValue="0">
        <cfvo type="num" val="-100"/>
        <cfvo type="num" val="100"/>
        <color rgb="FF638EC6"/>
      </dataBar>
      <extLst>
        <ext xmlns:x14="http://schemas.microsoft.com/office/spreadsheetml/2009/9/main" uri="{B025F937-C7B1-47D3-B67F-A62EFF666E3E}">
          <x14:id>{A4184955-59F0-4435-A2E1-F6C7C50F1C8A}</x14:id>
        </ext>
      </extLst>
    </cfRule>
  </conditionalFormatting>
  <conditionalFormatting sqref="W377">
    <cfRule type="dataBar" priority="127">
      <dataBar showValue="0">
        <cfvo type="num" val="-25"/>
        <cfvo type="num" val="25"/>
        <color rgb="FF638EC6"/>
      </dataBar>
      <extLst>
        <ext xmlns:x14="http://schemas.microsoft.com/office/spreadsheetml/2009/9/main" uri="{B025F937-C7B1-47D3-B67F-A62EFF666E3E}">
          <x14:id>{85FA4339-FAF9-4FE6-8984-A30A15A6A62E}</x14:id>
        </ext>
      </extLst>
    </cfRule>
  </conditionalFormatting>
  <conditionalFormatting sqref="W380">
    <cfRule type="dataBar" priority="126">
      <dataBar showValue="0">
        <cfvo type="num" val="-25"/>
        <cfvo type="num" val="25"/>
        <color rgb="FF638EC6"/>
      </dataBar>
      <extLst>
        <ext xmlns:x14="http://schemas.microsoft.com/office/spreadsheetml/2009/9/main" uri="{B025F937-C7B1-47D3-B67F-A62EFF666E3E}">
          <x14:id>{1C947F72-C99F-4DC8-A4E4-FECB26229764}</x14:id>
        </ext>
      </extLst>
    </cfRule>
  </conditionalFormatting>
  <conditionalFormatting sqref="W378:W379">
    <cfRule type="dataBar" priority="128">
      <dataBar showValue="0">
        <cfvo type="num" val="-100"/>
        <cfvo type="num" val="100"/>
        <color rgb="FF638EC6"/>
      </dataBar>
      <extLst>
        <ext xmlns:x14="http://schemas.microsoft.com/office/spreadsheetml/2009/9/main" uri="{B025F937-C7B1-47D3-B67F-A62EFF666E3E}">
          <x14:id>{1CE58CE4-C1C8-456C-8326-3E1954C92CE2}</x14:id>
        </ext>
      </extLst>
    </cfRule>
  </conditionalFormatting>
  <conditionalFormatting sqref="W381">
    <cfRule type="dataBar" priority="124">
      <dataBar showValue="0">
        <cfvo type="num" val="-25"/>
        <cfvo type="num" val="25"/>
        <color rgb="FF638EC6"/>
      </dataBar>
      <extLst>
        <ext xmlns:x14="http://schemas.microsoft.com/office/spreadsheetml/2009/9/main" uri="{B025F937-C7B1-47D3-B67F-A62EFF666E3E}">
          <x14:id>{B91A0DB3-87E8-4D15-8903-9E0051E68DEE}</x14:id>
        </ext>
      </extLst>
    </cfRule>
  </conditionalFormatting>
  <conditionalFormatting sqref="W384">
    <cfRule type="dataBar" priority="123">
      <dataBar showValue="0">
        <cfvo type="num" val="-25"/>
        <cfvo type="num" val="25"/>
        <color rgb="FF638EC6"/>
      </dataBar>
      <extLst>
        <ext xmlns:x14="http://schemas.microsoft.com/office/spreadsheetml/2009/9/main" uri="{B025F937-C7B1-47D3-B67F-A62EFF666E3E}">
          <x14:id>{67BE52A7-B805-4FBA-B37B-01F89884E58F}</x14:id>
        </ext>
      </extLst>
    </cfRule>
  </conditionalFormatting>
  <conditionalFormatting sqref="W382:W383">
    <cfRule type="dataBar" priority="125">
      <dataBar showValue="0">
        <cfvo type="num" val="-100"/>
        <cfvo type="num" val="100"/>
        <color rgb="FF638EC6"/>
      </dataBar>
      <extLst>
        <ext xmlns:x14="http://schemas.microsoft.com/office/spreadsheetml/2009/9/main" uri="{B025F937-C7B1-47D3-B67F-A62EFF666E3E}">
          <x14:id>{B8C883E5-45AB-490E-8F42-5073FB4B7805}</x14:id>
        </ext>
      </extLst>
    </cfRule>
  </conditionalFormatting>
  <conditionalFormatting sqref="W385">
    <cfRule type="dataBar" priority="121">
      <dataBar showValue="0">
        <cfvo type="num" val="-25"/>
        <cfvo type="num" val="25"/>
        <color rgb="FF638EC6"/>
      </dataBar>
      <extLst>
        <ext xmlns:x14="http://schemas.microsoft.com/office/spreadsheetml/2009/9/main" uri="{B025F937-C7B1-47D3-B67F-A62EFF666E3E}">
          <x14:id>{8EA9146C-5844-4BDF-9617-7990DA90583C}</x14:id>
        </ext>
      </extLst>
    </cfRule>
  </conditionalFormatting>
  <conditionalFormatting sqref="W388">
    <cfRule type="dataBar" priority="120">
      <dataBar showValue="0">
        <cfvo type="num" val="-25"/>
        <cfvo type="num" val="25"/>
        <color rgb="FF638EC6"/>
      </dataBar>
      <extLst>
        <ext xmlns:x14="http://schemas.microsoft.com/office/spreadsheetml/2009/9/main" uri="{B025F937-C7B1-47D3-B67F-A62EFF666E3E}">
          <x14:id>{BEB2063D-73A2-4640-B92E-C75EC0A97750}</x14:id>
        </ext>
      </extLst>
    </cfRule>
  </conditionalFormatting>
  <conditionalFormatting sqref="W386:W387">
    <cfRule type="dataBar" priority="122">
      <dataBar showValue="0">
        <cfvo type="num" val="-100"/>
        <cfvo type="num" val="100"/>
        <color rgb="FF638EC6"/>
      </dataBar>
      <extLst>
        <ext xmlns:x14="http://schemas.microsoft.com/office/spreadsheetml/2009/9/main" uri="{B025F937-C7B1-47D3-B67F-A62EFF666E3E}">
          <x14:id>{1645779A-FB10-4946-A459-16F9C48EC1D3}</x14:id>
        </ext>
      </extLst>
    </cfRule>
  </conditionalFormatting>
  <conditionalFormatting sqref="W389">
    <cfRule type="dataBar" priority="118">
      <dataBar showValue="0">
        <cfvo type="num" val="-25"/>
        <cfvo type="num" val="25"/>
        <color rgb="FF638EC6"/>
      </dataBar>
      <extLst>
        <ext xmlns:x14="http://schemas.microsoft.com/office/spreadsheetml/2009/9/main" uri="{B025F937-C7B1-47D3-B67F-A62EFF666E3E}">
          <x14:id>{3C44EDDA-97DE-423A-BA18-A96894B1EBA9}</x14:id>
        </ext>
      </extLst>
    </cfRule>
  </conditionalFormatting>
  <conditionalFormatting sqref="W392">
    <cfRule type="dataBar" priority="117">
      <dataBar showValue="0">
        <cfvo type="num" val="-25"/>
        <cfvo type="num" val="25"/>
        <color rgb="FF638EC6"/>
      </dataBar>
      <extLst>
        <ext xmlns:x14="http://schemas.microsoft.com/office/spreadsheetml/2009/9/main" uri="{B025F937-C7B1-47D3-B67F-A62EFF666E3E}">
          <x14:id>{6E957A82-F53B-46D5-B260-DD89D03C7025}</x14:id>
        </ext>
      </extLst>
    </cfRule>
  </conditionalFormatting>
  <conditionalFormatting sqref="W390:W391">
    <cfRule type="dataBar" priority="119">
      <dataBar showValue="0">
        <cfvo type="num" val="-100"/>
        <cfvo type="num" val="100"/>
        <color rgb="FF638EC6"/>
      </dataBar>
      <extLst>
        <ext xmlns:x14="http://schemas.microsoft.com/office/spreadsheetml/2009/9/main" uri="{B025F937-C7B1-47D3-B67F-A62EFF666E3E}">
          <x14:id>{283B9E64-53FF-4EED-AE12-EF920ABE95BE}</x14:id>
        </ext>
      </extLst>
    </cfRule>
  </conditionalFormatting>
  <conditionalFormatting sqref="W393">
    <cfRule type="dataBar" priority="115">
      <dataBar showValue="0">
        <cfvo type="num" val="-25"/>
        <cfvo type="num" val="25"/>
        <color rgb="FF638EC6"/>
      </dataBar>
      <extLst>
        <ext xmlns:x14="http://schemas.microsoft.com/office/spreadsheetml/2009/9/main" uri="{B025F937-C7B1-47D3-B67F-A62EFF666E3E}">
          <x14:id>{6CA998BB-7EE5-4CA3-A831-64BAF37F8FD5}</x14:id>
        </ext>
      </extLst>
    </cfRule>
  </conditionalFormatting>
  <conditionalFormatting sqref="W396">
    <cfRule type="dataBar" priority="114">
      <dataBar showValue="0">
        <cfvo type="num" val="-25"/>
        <cfvo type="num" val="25"/>
        <color rgb="FF638EC6"/>
      </dataBar>
      <extLst>
        <ext xmlns:x14="http://schemas.microsoft.com/office/spreadsheetml/2009/9/main" uri="{B025F937-C7B1-47D3-B67F-A62EFF666E3E}">
          <x14:id>{B50A4D0F-955A-4105-9812-A03BED88AACA}</x14:id>
        </ext>
      </extLst>
    </cfRule>
  </conditionalFormatting>
  <conditionalFormatting sqref="W394:W395">
    <cfRule type="dataBar" priority="116">
      <dataBar showValue="0">
        <cfvo type="num" val="-100"/>
        <cfvo type="num" val="100"/>
        <color rgb="FF638EC6"/>
      </dataBar>
      <extLst>
        <ext xmlns:x14="http://schemas.microsoft.com/office/spreadsheetml/2009/9/main" uri="{B025F937-C7B1-47D3-B67F-A62EFF666E3E}">
          <x14:id>{61E8BE03-E727-4A74-9EE2-317210EA38A5}</x14:id>
        </ext>
      </extLst>
    </cfRule>
  </conditionalFormatting>
  <conditionalFormatting sqref="W397">
    <cfRule type="dataBar" priority="112">
      <dataBar showValue="0">
        <cfvo type="num" val="-25"/>
        <cfvo type="num" val="25"/>
        <color rgb="FF638EC6"/>
      </dataBar>
      <extLst>
        <ext xmlns:x14="http://schemas.microsoft.com/office/spreadsheetml/2009/9/main" uri="{B025F937-C7B1-47D3-B67F-A62EFF666E3E}">
          <x14:id>{DCD8E92A-938E-4FF9-A170-CBFD405814E4}</x14:id>
        </ext>
      </extLst>
    </cfRule>
  </conditionalFormatting>
  <conditionalFormatting sqref="W400">
    <cfRule type="dataBar" priority="111">
      <dataBar showValue="0">
        <cfvo type="num" val="-25"/>
        <cfvo type="num" val="25"/>
        <color rgb="FF638EC6"/>
      </dataBar>
      <extLst>
        <ext xmlns:x14="http://schemas.microsoft.com/office/spreadsheetml/2009/9/main" uri="{B025F937-C7B1-47D3-B67F-A62EFF666E3E}">
          <x14:id>{4150889A-DD1F-45C0-8146-F1D36E087A9F}</x14:id>
        </ext>
      </extLst>
    </cfRule>
  </conditionalFormatting>
  <conditionalFormatting sqref="W398:W399">
    <cfRule type="dataBar" priority="113">
      <dataBar showValue="0">
        <cfvo type="num" val="-100"/>
        <cfvo type="num" val="100"/>
        <color rgb="FF638EC6"/>
      </dataBar>
      <extLst>
        <ext xmlns:x14="http://schemas.microsoft.com/office/spreadsheetml/2009/9/main" uri="{B025F937-C7B1-47D3-B67F-A62EFF666E3E}">
          <x14:id>{C40B35C3-B060-44F0-BE07-EF89D6D5BB06}</x14:id>
        </ext>
      </extLst>
    </cfRule>
  </conditionalFormatting>
  <conditionalFormatting sqref="W401">
    <cfRule type="dataBar" priority="109">
      <dataBar showValue="0">
        <cfvo type="num" val="-25"/>
        <cfvo type="num" val="25"/>
        <color rgb="FF638EC6"/>
      </dataBar>
      <extLst>
        <ext xmlns:x14="http://schemas.microsoft.com/office/spreadsheetml/2009/9/main" uri="{B025F937-C7B1-47D3-B67F-A62EFF666E3E}">
          <x14:id>{F9A7680A-5F09-4617-9DC1-00E44969B371}</x14:id>
        </ext>
      </extLst>
    </cfRule>
  </conditionalFormatting>
  <conditionalFormatting sqref="W404">
    <cfRule type="dataBar" priority="108">
      <dataBar showValue="0">
        <cfvo type="num" val="-25"/>
        <cfvo type="num" val="25"/>
        <color rgb="FF638EC6"/>
      </dataBar>
      <extLst>
        <ext xmlns:x14="http://schemas.microsoft.com/office/spreadsheetml/2009/9/main" uri="{B025F937-C7B1-47D3-B67F-A62EFF666E3E}">
          <x14:id>{82012DA0-1608-4865-A52D-F1846EA4B5CC}</x14:id>
        </ext>
      </extLst>
    </cfRule>
  </conditionalFormatting>
  <conditionalFormatting sqref="W402:W403">
    <cfRule type="dataBar" priority="110">
      <dataBar showValue="0">
        <cfvo type="num" val="-100"/>
        <cfvo type="num" val="100"/>
        <color rgb="FF638EC6"/>
      </dataBar>
      <extLst>
        <ext xmlns:x14="http://schemas.microsoft.com/office/spreadsheetml/2009/9/main" uri="{B025F937-C7B1-47D3-B67F-A62EFF666E3E}">
          <x14:id>{C0C3E2F2-4D0F-4A71-A36F-C1F43E4A5FBD}</x14:id>
        </ext>
      </extLst>
    </cfRule>
  </conditionalFormatting>
  <conditionalFormatting sqref="W405">
    <cfRule type="dataBar" priority="106">
      <dataBar showValue="0">
        <cfvo type="num" val="-25"/>
        <cfvo type="num" val="25"/>
        <color rgb="FF638EC6"/>
      </dataBar>
      <extLst>
        <ext xmlns:x14="http://schemas.microsoft.com/office/spreadsheetml/2009/9/main" uri="{B025F937-C7B1-47D3-B67F-A62EFF666E3E}">
          <x14:id>{798556E1-FEAF-47F8-AEE4-87ADB117F589}</x14:id>
        </ext>
      </extLst>
    </cfRule>
  </conditionalFormatting>
  <conditionalFormatting sqref="W408">
    <cfRule type="dataBar" priority="105">
      <dataBar showValue="0">
        <cfvo type="num" val="-25"/>
        <cfvo type="num" val="25"/>
        <color rgb="FF638EC6"/>
      </dataBar>
      <extLst>
        <ext xmlns:x14="http://schemas.microsoft.com/office/spreadsheetml/2009/9/main" uri="{B025F937-C7B1-47D3-B67F-A62EFF666E3E}">
          <x14:id>{A4DEFC1B-77F0-4E12-8561-C3771B52A88F}</x14:id>
        </ext>
      </extLst>
    </cfRule>
  </conditionalFormatting>
  <conditionalFormatting sqref="W406:W407">
    <cfRule type="dataBar" priority="107">
      <dataBar showValue="0">
        <cfvo type="num" val="-100"/>
        <cfvo type="num" val="100"/>
        <color rgb="FF638EC6"/>
      </dataBar>
      <extLst>
        <ext xmlns:x14="http://schemas.microsoft.com/office/spreadsheetml/2009/9/main" uri="{B025F937-C7B1-47D3-B67F-A62EFF666E3E}">
          <x14:id>{7FA9FD61-977D-4919-97B1-9DC7E6D94A12}</x14:id>
        </ext>
      </extLst>
    </cfRule>
  </conditionalFormatting>
  <conditionalFormatting sqref="K18:R18">
    <cfRule type="top10" dxfId="105" priority="98" rank="1"/>
  </conditionalFormatting>
  <conditionalFormatting sqref="K22:R22">
    <cfRule type="top10" dxfId="104" priority="97" rank="1"/>
  </conditionalFormatting>
  <conditionalFormatting sqref="K26:R26">
    <cfRule type="top10" dxfId="103" priority="96" rank="1"/>
  </conditionalFormatting>
  <conditionalFormatting sqref="K30:R30">
    <cfRule type="top10" dxfId="102" priority="95" rank="1"/>
  </conditionalFormatting>
  <conditionalFormatting sqref="K34:R34">
    <cfRule type="top10" dxfId="101" priority="94" rank="1"/>
  </conditionalFormatting>
  <conditionalFormatting sqref="K38:R38">
    <cfRule type="top10" dxfId="100" priority="93" rank="1"/>
  </conditionalFormatting>
  <conditionalFormatting sqref="K42:R42">
    <cfRule type="top10" dxfId="99" priority="92" rank="1"/>
  </conditionalFormatting>
  <conditionalFormatting sqref="K46:R46">
    <cfRule type="top10" dxfId="98" priority="91" rank="1"/>
  </conditionalFormatting>
  <conditionalFormatting sqref="K50:R50">
    <cfRule type="top10" dxfId="97" priority="90" rank="1"/>
  </conditionalFormatting>
  <conditionalFormatting sqref="K54:R54">
    <cfRule type="top10" dxfId="96" priority="89" rank="1"/>
  </conditionalFormatting>
  <conditionalFormatting sqref="K58:R58">
    <cfRule type="top10" dxfId="95" priority="88" rank="1"/>
  </conditionalFormatting>
  <conditionalFormatting sqref="K62:R62">
    <cfRule type="top10" dxfId="94" priority="87" rank="1"/>
  </conditionalFormatting>
  <conditionalFormatting sqref="K66:R66">
    <cfRule type="top10" dxfId="93" priority="86" rank="1"/>
  </conditionalFormatting>
  <conditionalFormatting sqref="K70:R70">
    <cfRule type="top10" dxfId="92" priority="85" rank="1"/>
  </conditionalFormatting>
  <conditionalFormatting sqref="K74:R74">
    <cfRule type="top10" dxfId="91" priority="84" rank="1"/>
  </conditionalFormatting>
  <conditionalFormatting sqref="K78:R78">
    <cfRule type="top10" dxfId="90" priority="83" rank="1"/>
  </conditionalFormatting>
  <conditionalFormatting sqref="K82:R82">
    <cfRule type="top10" dxfId="89" priority="82" rank="1"/>
  </conditionalFormatting>
  <conditionalFormatting sqref="K86:R86">
    <cfRule type="top10" dxfId="88" priority="81" rank="1"/>
  </conditionalFormatting>
  <conditionalFormatting sqref="K90:R90">
    <cfRule type="top10" dxfId="87" priority="80" rank="1"/>
  </conditionalFormatting>
  <conditionalFormatting sqref="K94:R94">
    <cfRule type="top10" dxfId="86" priority="79" rank="1"/>
  </conditionalFormatting>
  <conditionalFormatting sqref="K98:R98">
    <cfRule type="top10" dxfId="85" priority="78" rank="1"/>
  </conditionalFormatting>
  <conditionalFormatting sqref="K102:R102">
    <cfRule type="top10" dxfId="84" priority="77" rank="1"/>
  </conditionalFormatting>
  <conditionalFormatting sqref="K106:R106">
    <cfRule type="top10" dxfId="83" priority="76" rank="1"/>
  </conditionalFormatting>
  <conditionalFormatting sqref="K110:R110">
    <cfRule type="top10" dxfId="82" priority="75" rank="1"/>
  </conditionalFormatting>
  <conditionalFormatting sqref="K114:R114">
    <cfRule type="top10" dxfId="81" priority="74" rank="1"/>
  </conditionalFormatting>
  <conditionalFormatting sqref="K118:R118">
    <cfRule type="top10" dxfId="80" priority="73" rank="1"/>
  </conditionalFormatting>
  <conditionalFormatting sqref="K122:R122">
    <cfRule type="top10" dxfId="79" priority="72" rank="1"/>
  </conditionalFormatting>
  <conditionalFormatting sqref="K126:R126">
    <cfRule type="top10" dxfId="78" priority="71" rank="1"/>
  </conditionalFormatting>
  <conditionalFormatting sqref="K130:R130">
    <cfRule type="top10" dxfId="77" priority="70" rank="1"/>
  </conditionalFormatting>
  <conditionalFormatting sqref="K134:R134">
    <cfRule type="top10" dxfId="76" priority="69" rank="1"/>
  </conditionalFormatting>
  <conditionalFormatting sqref="K138:R138">
    <cfRule type="top10" dxfId="75" priority="68" rank="1"/>
  </conditionalFormatting>
  <conditionalFormatting sqref="K142:R142">
    <cfRule type="top10" dxfId="74" priority="67" rank="1"/>
  </conditionalFormatting>
  <conditionalFormatting sqref="K146:R146">
    <cfRule type="top10" dxfId="73" priority="66" rank="1"/>
  </conditionalFormatting>
  <conditionalFormatting sqref="K150:R150">
    <cfRule type="top10" dxfId="72" priority="65" rank="1"/>
  </conditionalFormatting>
  <conditionalFormatting sqref="K154:R154">
    <cfRule type="top10" dxfId="71" priority="64" rank="1"/>
  </conditionalFormatting>
  <conditionalFormatting sqref="K158:R158">
    <cfRule type="top10" dxfId="70" priority="63" rank="1"/>
  </conditionalFormatting>
  <conditionalFormatting sqref="K162:R162">
    <cfRule type="top10" dxfId="69" priority="62" rank="1"/>
  </conditionalFormatting>
  <conditionalFormatting sqref="K166:R166">
    <cfRule type="top10" dxfId="68" priority="61" rank="1"/>
  </conditionalFormatting>
  <conditionalFormatting sqref="K170:R170">
    <cfRule type="top10" dxfId="67" priority="60" rank="1"/>
  </conditionalFormatting>
  <conditionalFormatting sqref="K174:R174">
    <cfRule type="top10" dxfId="66" priority="59" rank="1"/>
  </conditionalFormatting>
  <conditionalFormatting sqref="K178:R178">
    <cfRule type="top10" dxfId="65" priority="58" rank="1"/>
  </conditionalFormatting>
  <conditionalFormatting sqref="K182:R182">
    <cfRule type="top10" dxfId="64" priority="57" rank="1"/>
  </conditionalFormatting>
  <conditionalFormatting sqref="K186:R186">
    <cfRule type="top10" dxfId="63" priority="56" rank="1"/>
  </conditionalFormatting>
  <conditionalFormatting sqref="K190:R190">
    <cfRule type="top10" dxfId="62" priority="55" rank="1"/>
  </conditionalFormatting>
  <conditionalFormatting sqref="K194:R194">
    <cfRule type="top10" dxfId="61" priority="54" rank="1"/>
  </conditionalFormatting>
  <conditionalFormatting sqref="K198:R198">
    <cfRule type="top10" dxfId="60" priority="53" rank="1"/>
  </conditionalFormatting>
  <conditionalFormatting sqref="K202:R202">
    <cfRule type="top10" dxfId="59" priority="52" rank="1"/>
  </conditionalFormatting>
  <conditionalFormatting sqref="K206:R206">
    <cfRule type="top10" dxfId="58" priority="51" rank="1"/>
  </conditionalFormatting>
  <conditionalFormatting sqref="K210:R210">
    <cfRule type="top10" dxfId="57" priority="50" rank="1"/>
  </conditionalFormatting>
  <conditionalFormatting sqref="K214:R214">
    <cfRule type="top10" dxfId="56" priority="49" rank="1"/>
  </conditionalFormatting>
  <conditionalFormatting sqref="K218:R218">
    <cfRule type="top10" dxfId="55" priority="48" rank="1"/>
  </conditionalFormatting>
  <conditionalFormatting sqref="K222:R222">
    <cfRule type="top10" dxfId="54" priority="47" rank="1"/>
  </conditionalFormatting>
  <conditionalFormatting sqref="K226:R226">
    <cfRule type="top10" dxfId="53" priority="46" rank="1"/>
  </conditionalFormatting>
  <conditionalFormatting sqref="K230:R230">
    <cfRule type="top10" dxfId="52" priority="45" rank="1"/>
  </conditionalFormatting>
  <conditionalFormatting sqref="K234:R234">
    <cfRule type="top10" dxfId="51" priority="44" rank="1"/>
  </conditionalFormatting>
  <conditionalFormatting sqref="K238:R238">
    <cfRule type="top10" dxfId="50" priority="43" rank="1"/>
  </conditionalFormatting>
  <conditionalFormatting sqref="K242:R242">
    <cfRule type="top10" dxfId="49" priority="42" rank="1"/>
  </conditionalFormatting>
  <conditionalFormatting sqref="K246:R246">
    <cfRule type="top10" dxfId="48" priority="41" rank="1"/>
  </conditionalFormatting>
  <conditionalFormatting sqref="K250:R250">
    <cfRule type="top10" dxfId="47" priority="40" rank="1"/>
  </conditionalFormatting>
  <conditionalFormatting sqref="K254:R254">
    <cfRule type="top10" dxfId="46" priority="39" rank="1"/>
  </conditionalFormatting>
  <conditionalFormatting sqref="K258:R258">
    <cfRule type="top10" dxfId="45" priority="38" rank="1"/>
  </conditionalFormatting>
  <conditionalFormatting sqref="K262:R262">
    <cfRule type="top10" dxfId="44" priority="37" rank="1"/>
  </conditionalFormatting>
  <conditionalFormatting sqref="K266:R266">
    <cfRule type="top10" dxfId="43" priority="36" rank="1"/>
  </conditionalFormatting>
  <conditionalFormatting sqref="K270:R270">
    <cfRule type="top10" dxfId="42" priority="35" rank="1"/>
  </conditionalFormatting>
  <conditionalFormatting sqref="K274:R274">
    <cfRule type="top10" dxfId="41" priority="34" rank="1"/>
  </conditionalFormatting>
  <conditionalFormatting sqref="K278:R278">
    <cfRule type="top10" dxfId="40" priority="33" rank="1"/>
  </conditionalFormatting>
  <conditionalFormatting sqref="K282:R282">
    <cfRule type="top10" dxfId="39" priority="32" rank="1"/>
  </conditionalFormatting>
  <conditionalFormatting sqref="K286:R286">
    <cfRule type="top10" dxfId="38" priority="31" rank="1"/>
  </conditionalFormatting>
  <conditionalFormatting sqref="K290:R290">
    <cfRule type="top10" dxfId="37" priority="30" rank="1"/>
  </conditionalFormatting>
  <conditionalFormatting sqref="K294:R294">
    <cfRule type="top10" dxfId="36" priority="29" rank="1"/>
  </conditionalFormatting>
  <conditionalFormatting sqref="K298:R298">
    <cfRule type="top10" dxfId="35" priority="28" rank="1"/>
  </conditionalFormatting>
  <conditionalFormatting sqref="K302:R302">
    <cfRule type="top10" dxfId="34" priority="27" rank="1"/>
  </conditionalFormatting>
  <conditionalFormatting sqref="K306:R306">
    <cfRule type="top10" dxfId="33" priority="26" rank="1"/>
  </conditionalFormatting>
  <conditionalFormatting sqref="K310:R310">
    <cfRule type="top10" dxfId="32" priority="25" rank="1"/>
  </conditionalFormatting>
  <conditionalFormatting sqref="K314:R314">
    <cfRule type="top10" dxfId="31" priority="24" rank="1"/>
  </conditionalFormatting>
  <conditionalFormatting sqref="K318:R318">
    <cfRule type="top10" dxfId="30" priority="23" rank="1"/>
  </conditionalFormatting>
  <conditionalFormatting sqref="K322:R322">
    <cfRule type="top10" dxfId="29" priority="22" rank="1"/>
  </conditionalFormatting>
  <conditionalFormatting sqref="K326:R326">
    <cfRule type="top10" dxfId="28" priority="21" rank="1"/>
  </conditionalFormatting>
  <conditionalFormatting sqref="K330:R330">
    <cfRule type="top10" dxfId="27" priority="20" rank="1"/>
  </conditionalFormatting>
  <conditionalFormatting sqref="K334:R334">
    <cfRule type="top10" dxfId="26" priority="19" rank="1"/>
  </conditionalFormatting>
  <conditionalFormatting sqref="K338:R338">
    <cfRule type="top10" dxfId="25" priority="18" rank="1"/>
  </conditionalFormatting>
  <conditionalFormatting sqref="K342:R342">
    <cfRule type="top10" dxfId="24" priority="17" rank="1"/>
  </conditionalFormatting>
  <conditionalFormatting sqref="K346:R346">
    <cfRule type="top10" dxfId="23" priority="16" rank="1"/>
  </conditionalFormatting>
  <conditionalFormatting sqref="K350:R350">
    <cfRule type="top10" dxfId="22" priority="15" rank="1"/>
  </conditionalFormatting>
  <conditionalFormatting sqref="K354:R354">
    <cfRule type="top10" dxfId="21" priority="14" rank="1"/>
  </conditionalFormatting>
  <conditionalFormatting sqref="K358:R358">
    <cfRule type="top10" dxfId="20" priority="13" rank="1"/>
  </conditionalFormatting>
  <conditionalFormatting sqref="K362:R362">
    <cfRule type="top10" dxfId="19" priority="12" rank="1"/>
  </conditionalFormatting>
  <conditionalFormatting sqref="K366:R366">
    <cfRule type="top10" dxfId="18" priority="11" rank="1"/>
  </conditionalFormatting>
  <conditionalFormatting sqref="K370:R370">
    <cfRule type="top10" dxfId="17" priority="10" rank="1"/>
  </conditionalFormatting>
  <conditionalFormatting sqref="K374:R374">
    <cfRule type="top10" dxfId="16" priority="9" rank="1"/>
  </conditionalFormatting>
  <conditionalFormatting sqref="K378:R378">
    <cfRule type="top10" dxfId="15" priority="8" rank="1"/>
  </conditionalFormatting>
  <conditionalFormatting sqref="K382:R382">
    <cfRule type="top10" dxfId="13" priority="7" rank="1"/>
  </conditionalFormatting>
  <conditionalFormatting sqref="K386:R386">
    <cfRule type="top10" dxfId="11" priority="6" rank="1"/>
  </conditionalFormatting>
  <conditionalFormatting sqref="K390:R390">
    <cfRule type="top10" dxfId="9" priority="5" rank="1"/>
  </conditionalFormatting>
  <conditionalFormatting sqref="K394:R394">
    <cfRule type="top10" dxfId="7" priority="4" rank="1"/>
  </conditionalFormatting>
  <conditionalFormatting sqref="K398:R398">
    <cfRule type="top10" dxfId="5" priority="3" rank="1"/>
  </conditionalFormatting>
  <conditionalFormatting sqref="K402:R402">
    <cfRule type="top10" dxfId="3" priority="2" rank="1"/>
  </conditionalFormatting>
  <conditionalFormatting sqref="K406:R406">
    <cfRule type="top10" dxfId="1" priority="1" rank="1"/>
  </conditionalFormatting>
  <printOptions horizontalCentered="1"/>
  <pageMargins left="0.31496062992125984" right="0.31496062992125984" top="0.39370078740157483" bottom="0.39370078740157483" header="0.19685039370078741" footer="0.19685039370078741"/>
  <pageSetup paperSize="9" scale="62" fitToHeight="0" orientation="landscape" horizontalDpi="300" verticalDpi="300" r:id="rId1"/>
  <headerFooter alignWithMargins="0">
    <oddFooter>&amp;L&amp;"ＭＳ ゴシック,標準"Ｄ－２６－Ｂ３０２－３</oddFooter>
  </headerFooter>
  <rowBreaks count="8" manualBreakCount="8">
    <brk id="60" max="23" man="1"/>
    <brk id="108" max="23" man="1"/>
    <brk id="156" max="23" man="1"/>
    <brk id="200" max="23" man="1"/>
    <brk id="248" max="23" man="1"/>
    <brk id="296" max="23" man="1"/>
    <brk id="344" max="23" man="1"/>
    <brk id="392" max="23" man="1"/>
  </rowBreaks>
  <extLst>
    <ext xmlns:x14="http://schemas.microsoft.com/office/spreadsheetml/2009/9/main" uri="{78C0D931-6437-407d-A8EE-F0AAD7539E65}">
      <x14:conditionalFormattings>
        <x14:conditionalFormatting xmlns:xm="http://schemas.microsoft.com/office/excel/2006/main">
          <x14:cfRule type="dataBar" id="{D47A6FBE-19CD-4D60-B09A-7364BE6DF371}">
            <x14:dataBar minLength="0" maxLength="100" gradient="0" axisPosition="middle">
              <x14:cfvo type="num">
                <xm:f>-25</xm:f>
              </x14:cfvo>
              <x14:cfvo type="num">
                <xm:f>25</xm:f>
              </x14:cfvo>
              <x14:negativeFillColor rgb="FFFF0000"/>
              <x14:axisColor rgb="FF000000"/>
            </x14:dataBar>
          </x14:cfRule>
          <xm:sqref>W69</xm:sqref>
        </x14:conditionalFormatting>
        <x14:conditionalFormatting xmlns:xm="http://schemas.microsoft.com/office/excel/2006/main">
          <x14:cfRule type="dataBar" id="{B3A00E7F-45DD-472C-8488-78532DEF9351}">
            <x14:dataBar minLength="0" maxLength="100" gradient="0" axisPosition="middle">
              <x14:cfvo type="num">
                <xm:f>-25</xm:f>
              </x14:cfvo>
              <x14:cfvo type="num">
                <xm:f>25</xm:f>
              </x14:cfvo>
              <x14:negativeFillColor rgb="FFFF0000"/>
              <x14:axisColor rgb="FF000000"/>
            </x14:dataBar>
          </x14:cfRule>
          <xm:sqref>W72</xm:sqref>
        </x14:conditionalFormatting>
        <x14:conditionalFormatting xmlns:xm="http://schemas.microsoft.com/office/excel/2006/main">
          <x14:cfRule type="dataBar" id="{C20FC359-E495-4CC2-8B7C-A150EA41F484}">
            <x14:dataBar minLength="0" maxLength="100" gradient="0" axisPosition="middle">
              <x14:cfvo type="num">
                <xm:f>-25</xm:f>
              </x14:cfvo>
              <x14:cfvo type="num">
                <xm:f>25</xm:f>
              </x14:cfvo>
              <x14:negativeFillColor rgb="FFFF0000"/>
              <x14:axisColor rgb="FF000000"/>
            </x14:dataBar>
          </x14:cfRule>
          <xm:sqref>W61</xm:sqref>
        </x14:conditionalFormatting>
        <x14:conditionalFormatting xmlns:xm="http://schemas.microsoft.com/office/excel/2006/main">
          <x14:cfRule type="dataBar" id="{5304C066-CDA2-4565-9E59-0DACDF9FB9AD}">
            <x14:dataBar minLength="0" maxLength="100" gradient="0" axisPosition="middle">
              <x14:cfvo type="num">
                <xm:f>-25</xm:f>
              </x14:cfvo>
              <x14:cfvo type="num">
                <xm:f>25</xm:f>
              </x14:cfvo>
              <x14:negativeFillColor rgb="FFFF0000"/>
              <x14:axisColor rgb="FF000000"/>
            </x14:dataBar>
          </x14:cfRule>
          <xm:sqref>W64</xm:sqref>
        </x14:conditionalFormatting>
        <x14:conditionalFormatting xmlns:xm="http://schemas.microsoft.com/office/excel/2006/main">
          <x14:cfRule type="dataBar" id="{FF4A82F4-0914-4061-887E-86CA869A3F8C}">
            <x14:dataBar minLength="0" maxLength="100" gradient="0" axisPosition="middle">
              <x14:cfvo type="num">
                <xm:f>-25</xm:f>
              </x14:cfvo>
              <x14:cfvo type="num">
                <xm:f>25</xm:f>
              </x14:cfvo>
              <x14:negativeFillColor rgb="FFFF0000"/>
              <x14:axisColor rgb="FF000000"/>
            </x14:dataBar>
          </x14:cfRule>
          <xm:sqref>W65</xm:sqref>
        </x14:conditionalFormatting>
        <x14:conditionalFormatting xmlns:xm="http://schemas.microsoft.com/office/excel/2006/main">
          <x14:cfRule type="dataBar" id="{00C9DD6E-ECFB-45E5-997E-BDC2580AC5F2}">
            <x14:dataBar minLength="0" maxLength="100" gradient="0" axisPosition="middle">
              <x14:cfvo type="num">
                <xm:f>-25</xm:f>
              </x14:cfvo>
              <x14:cfvo type="num">
                <xm:f>25</xm:f>
              </x14:cfvo>
              <x14:negativeFillColor rgb="FFFF0000"/>
              <x14:axisColor rgb="FF000000"/>
            </x14:dataBar>
          </x14:cfRule>
          <xm:sqref>W68</xm:sqref>
        </x14:conditionalFormatting>
        <x14:conditionalFormatting xmlns:xm="http://schemas.microsoft.com/office/excel/2006/main">
          <x14:cfRule type="dataBar" id="{A712CDB6-CBB0-49CD-9A04-7792A77BC91E}">
            <x14:dataBar minLength="0" maxLength="100" gradient="0" axisPosition="middle">
              <x14:cfvo type="num">
                <xm:f>-25</xm:f>
              </x14:cfvo>
              <x14:cfvo type="num">
                <xm:f>25</xm:f>
              </x14:cfvo>
              <x14:negativeFillColor rgb="FFFF0000"/>
              <x14:axisColor rgb="FF000000"/>
            </x14:dataBar>
          </x14:cfRule>
          <xm:sqref>W53</xm:sqref>
        </x14:conditionalFormatting>
        <x14:conditionalFormatting xmlns:xm="http://schemas.microsoft.com/office/excel/2006/main">
          <x14:cfRule type="dataBar" id="{F1D6BF07-284A-4469-BEB8-925DFFF8C6C1}">
            <x14:dataBar minLength="0" maxLength="100" gradient="0" axisPosition="middle">
              <x14:cfvo type="num">
                <xm:f>-25</xm:f>
              </x14:cfvo>
              <x14:cfvo type="num">
                <xm:f>25</xm:f>
              </x14:cfvo>
              <x14:negativeFillColor rgb="FFFF0000"/>
              <x14:axisColor rgb="FF000000"/>
            </x14:dataBar>
          </x14:cfRule>
          <xm:sqref>W56</xm:sqref>
        </x14:conditionalFormatting>
        <x14:conditionalFormatting xmlns:xm="http://schemas.microsoft.com/office/excel/2006/main">
          <x14:cfRule type="dataBar" id="{4C821846-0C80-4B1A-B33A-AA43646A1D69}">
            <x14:dataBar minLength="0" maxLength="100" gradient="0" axisPosition="middle">
              <x14:cfvo type="num">
                <xm:f>-25</xm:f>
              </x14:cfvo>
              <x14:cfvo type="num">
                <xm:f>25</xm:f>
              </x14:cfvo>
              <x14:negativeFillColor rgb="FFFF0000"/>
              <x14:axisColor rgb="FF000000"/>
            </x14:dataBar>
          </x14:cfRule>
          <xm:sqref>W49</xm:sqref>
        </x14:conditionalFormatting>
        <x14:conditionalFormatting xmlns:xm="http://schemas.microsoft.com/office/excel/2006/main">
          <x14:cfRule type="dataBar" id="{B9AC11FE-3EA6-483A-AD5B-57EE00C22FCE}">
            <x14:dataBar minLength="0" maxLength="100" gradient="0" axisPosition="middle">
              <x14:cfvo type="num">
                <xm:f>-25</xm:f>
              </x14:cfvo>
              <x14:cfvo type="num">
                <xm:f>25</xm:f>
              </x14:cfvo>
              <x14:negativeFillColor rgb="FFFF0000"/>
              <x14:axisColor rgb="FF000000"/>
            </x14:dataBar>
          </x14:cfRule>
          <xm:sqref>W52</xm:sqref>
        </x14:conditionalFormatting>
        <x14:conditionalFormatting xmlns:xm="http://schemas.microsoft.com/office/excel/2006/main">
          <x14:cfRule type="dataBar" id="{1AF16062-4532-44CA-BE7D-0C2A4B81BE82}">
            <x14:dataBar minLength="0" maxLength="100" gradient="0" axisPosition="middle">
              <x14:cfvo type="num">
                <xm:f>-25</xm:f>
              </x14:cfvo>
              <x14:cfvo type="num">
                <xm:f>25</xm:f>
              </x14:cfvo>
              <x14:negativeFillColor rgb="FFFF0000"/>
              <x14:axisColor rgb="FF000000"/>
            </x14:dataBar>
          </x14:cfRule>
          <xm:sqref>W37</xm:sqref>
        </x14:conditionalFormatting>
        <x14:conditionalFormatting xmlns:xm="http://schemas.microsoft.com/office/excel/2006/main">
          <x14:cfRule type="dataBar" id="{FB1835D4-9764-4E27-9D13-61D76AE50ADE}">
            <x14:dataBar minLength="0" maxLength="100" gradient="0" axisPosition="middle">
              <x14:cfvo type="num">
                <xm:f>-25</xm:f>
              </x14:cfvo>
              <x14:cfvo type="num">
                <xm:f>25</xm:f>
              </x14:cfvo>
              <x14:negativeFillColor rgb="FFFF0000"/>
              <x14:axisColor rgb="FF000000"/>
            </x14:dataBar>
          </x14:cfRule>
          <xm:sqref>W40</xm:sqref>
        </x14:conditionalFormatting>
        <x14:conditionalFormatting xmlns:xm="http://schemas.microsoft.com/office/excel/2006/main">
          <x14:cfRule type="dataBar" id="{49D48F37-8F6D-41DD-AA1D-C45D4F5F2057}">
            <x14:dataBar minLength="0" maxLength="100" gradient="0" axisPosition="middle">
              <x14:cfvo type="num">
                <xm:f>-25</xm:f>
              </x14:cfvo>
              <x14:cfvo type="num">
                <xm:f>25</xm:f>
              </x14:cfvo>
              <x14:negativeFillColor rgb="FFFF0000"/>
              <x14:axisColor rgb="FF000000"/>
            </x14:dataBar>
          </x14:cfRule>
          <xm:sqref>W41</xm:sqref>
        </x14:conditionalFormatting>
        <x14:conditionalFormatting xmlns:xm="http://schemas.microsoft.com/office/excel/2006/main">
          <x14:cfRule type="dataBar" id="{EC398B5F-D92E-4CE9-B7E8-CB7B64D5ED86}">
            <x14:dataBar minLength="0" maxLength="100" gradient="0" axisPosition="middle">
              <x14:cfvo type="num">
                <xm:f>-25</xm:f>
              </x14:cfvo>
              <x14:cfvo type="num">
                <xm:f>25</xm:f>
              </x14:cfvo>
              <x14:negativeFillColor rgb="FFFF0000"/>
              <x14:axisColor rgb="FF000000"/>
            </x14:dataBar>
          </x14:cfRule>
          <xm:sqref>W44</xm:sqref>
        </x14:conditionalFormatting>
        <x14:conditionalFormatting xmlns:xm="http://schemas.microsoft.com/office/excel/2006/main">
          <x14:cfRule type="dataBar" id="{AF3DC9B9-A0E7-4EEB-9F47-11847FA2CA68}">
            <x14:dataBar minLength="0" maxLength="100" gradient="0" axisPosition="middle">
              <x14:cfvo type="num">
                <xm:f>-25</xm:f>
              </x14:cfvo>
              <x14:cfvo type="num">
                <xm:f>25</xm:f>
              </x14:cfvo>
              <x14:negativeFillColor rgb="FFFF0000"/>
              <x14:axisColor rgb="FF000000"/>
            </x14:dataBar>
          </x14:cfRule>
          <xm:sqref>W45</xm:sqref>
        </x14:conditionalFormatting>
        <x14:conditionalFormatting xmlns:xm="http://schemas.microsoft.com/office/excel/2006/main">
          <x14:cfRule type="dataBar" id="{54802259-5A9D-41E6-8FAA-B8333863FAC1}">
            <x14:dataBar minLength="0" maxLength="100" gradient="0" axisPosition="middle">
              <x14:cfvo type="num">
                <xm:f>-25</xm:f>
              </x14:cfvo>
              <x14:cfvo type="num">
                <xm:f>25</xm:f>
              </x14:cfvo>
              <x14:negativeFillColor rgb="FFFF0000"/>
              <x14:axisColor rgb="FF000000"/>
            </x14:dataBar>
          </x14:cfRule>
          <xm:sqref>W48</xm:sqref>
        </x14:conditionalFormatting>
        <x14:conditionalFormatting xmlns:xm="http://schemas.microsoft.com/office/excel/2006/main">
          <x14:cfRule type="dataBar" id="{D79E1AC1-27A4-4F49-8FE5-D4D1051C1FD4}">
            <x14:dataBar minLength="0" maxLength="100" gradient="0" axisPosition="middle">
              <x14:cfvo type="num">
                <xm:f>-25</xm:f>
              </x14:cfvo>
              <x14:cfvo type="num">
                <xm:f>25</xm:f>
              </x14:cfvo>
              <x14:negativeFillColor rgb="FFFF0000"/>
              <x14:axisColor rgb="FF000000"/>
            </x14:dataBar>
          </x14:cfRule>
          <xm:sqref>W29</xm:sqref>
        </x14:conditionalFormatting>
        <x14:conditionalFormatting xmlns:xm="http://schemas.microsoft.com/office/excel/2006/main">
          <x14:cfRule type="dataBar" id="{9B915B5F-1BE8-450D-8CF6-3CC67DC749AD}">
            <x14:dataBar minLength="0" maxLength="100" gradient="0" axisPosition="middle">
              <x14:cfvo type="num">
                <xm:f>-25</xm:f>
              </x14:cfvo>
              <x14:cfvo type="num">
                <xm:f>25</xm:f>
              </x14:cfvo>
              <x14:negativeFillColor rgb="FFFF0000"/>
              <x14:axisColor rgb="FF000000"/>
            </x14:dataBar>
          </x14:cfRule>
          <xm:sqref>W32</xm:sqref>
        </x14:conditionalFormatting>
        <x14:conditionalFormatting xmlns:xm="http://schemas.microsoft.com/office/excel/2006/main">
          <x14:cfRule type="dataBar" id="{D535C62C-7649-450D-8D33-4EC5FEB96EA2}">
            <x14:dataBar minLength="0" maxLength="100" border="1" gradient="0" axisPosition="middle">
              <x14:cfvo type="num">
                <xm:f>-150</xm:f>
              </x14:cfvo>
              <x14:cfvo type="num">
                <xm:f>150</xm:f>
              </x14:cfvo>
              <x14:borderColor rgb="FF000000"/>
              <x14:negativeFillColor rgb="FFFF0000"/>
              <x14:axisColor rgb="FF000000"/>
            </x14:dataBar>
          </x14:cfRule>
          <xm:sqref>W14:W15</xm:sqref>
        </x14:conditionalFormatting>
        <x14:conditionalFormatting xmlns:xm="http://schemas.microsoft.com/office/excel/2006/main">
          <x14:cfRule type="dataBar" id="{11AF0401-78F6-4640-B100-96586E778071}">
            <x14:dataBar minLength="0" maxLength="100" gradient="0" axisPosition="middle">
              <x14:cfvo type="num">
                <xm:f>-25</xm:f>
              </x14:cfvo>
              <x14:cfvo type="num">
                <xm:f>25</xm:f>
              </x14:cfvo>
              <x14:negativeFillColor rgb="FFFF0000"/>
              <x14:axisColor rgb="FF000000"/>
            </x14:dataBar>
          </x14:cfRule>
          <xm:sqref>W13</xm:sqref>
        </x14:conditionalFormatting>
        <x14:conditionalFormatting xmlns:xm="http://schemas.microsoft.com/office/excel/2006/main">
          <x14:cfRule type="dataBar" id="{7C6701DB-7EF5-447E-89B5-40D533303986}">
            <x14:dataBar minLength="0" maxLength="100" gradient="0" axisPosition="middle">
              <x14:cfvo type="num">
                <xm:f>-25</xm:f>
              </x14:cfvo>
              <x14:cfvo type="num">
                <xm:f>25</xm:f>
              </x14:cfvo>
              <x14:negativeFillColor rgb="FFFF0000"/>
              <x14:axisColor rgb="FF000000"/>
            </x14:dataBar>
          </x14:cfRule>
          <xm:sqref>W16</xm:sqref>
        </x14:conditionalFormatting>
        <x14:conditionalFormatting xmlns:xm="http://schemas.microsoft.com/office/excel/2006/main">
          <x14:cfRule type="dataBar" id="{72B8ED60-C3C1-4EF8-B8CC-B28D7CDB2813}">
            <x14:dataBar minLength="0" maxLength="100" border="1" gradient="0" axisPosition="middle">
              <x14:cfvo type="num">
                <xm:f>-150</xm:f>
              </x14:cfvo>
              <x14:cfvo type="num">
                <xm:f>150</xm:f>
              </x14:cfvo>
              <x14:borderColor rgb="FF000000"/>
              <x14:negativeFillColor rgb="FFFF0000"/>
              <x14:axisColor rgb="FF000000"/>
            </x14:dataBar>
          </x14:cfRule>
          <xm:sqref>W18:W19</xm:sqref>
        </x14:conditionalFormatting>
        <x14:conditionalFormatting xmlns:xm="http://schemas.microsoft.com/office/excel/2006/main">
          <x14:cfRule type="dataBar" id="{44E3B880-9E67-4262-85BE-3D172DECC64A}">
            <x14:dataBar minLength="0" maxLength="100" gradient="0" axisPosition="middle">
              <x14:cfvo type="num">
                <xm:f>-25</xm:f>
              </x14:cfvo>
              <x14:cfvo type="num">
                <xm:f>25</xm:f>
              </x14:cfvo>
              <x14:negativeFillColor rgb="FFFF0000"/>
              <x14:axisColor rgb="FF000000"/>
            </x14:dataBar>
          </x14:cfRule>
          <xm:sqref>W17</xm:sqref>
        </x14:conditionalFormatting>
        <x14:conditionalFormatting xmlns:xm="http://schemas.microsoft.com/office/excel/2006/main">
          <x14:cfRule type="dataBar" id="{8A0026F5-FF9E-44F3-8E49-9923D97E11E6}">
            <x14:dataBar minLength="0" maxLength="100" gradient="0" axisPosition="middle">
              <x14:cfvo type="num">
                <xm:f>-25</xm:f>
              </x14:cfvo>
              <x14:cfvo type="num">
                <xm:f>25</xm:f>
              </x14:cfvo>
              <x14:negativeFillColor rgb="FFFF0000"/>
              <x14:axisColor rgb="FF000000"/>
            </x14:dataBar>
          </x14:cfRule>
          <xm:sqref>W20</xm:sqref>
        </x14:conditionalFormatting>
        <x14:conditionalFormatting xmlns:xm="http://schemas.microsoft.com/office/excel/2006/main">
          <x14:cfRule type="dataBar" id="{2D8EF04B-CB33-4CD1-9E0D-6CCF3CA16270}">
            <x14:dataBar minLength="0" maxLength="100" border="1" gradient="0" axisPosition="middle">
              <x14:cfvo type="num">
                <xm:f>-150</xm:f>
              </x14:cfvo>
              <x14:cfvo type="num">
                <xm:f>150</xm:f>
              </x14:cfvo>
              <x14:borderColor rgb="FF000000"/>
              <x14:negativeFillColor rgb="FFFF0000"/>
              <x14:axisColor rgb="FF000000"/>
            </x14:dataBar>
          </x14:cfRule>
          <xm:sqref>W22:W23</xm:sqref>
        </x14:conditionalFormatting>
        <x14:conditionalFormatting xmlns:xm="http://schemas.microsoft.com/office/excel/2006/main">
          <x14:cfRule type="dataBar" id="{CAC7FCBB-1D0B-43E6-9991-C24607186109}">
            <x14:dataBar minLength="0" maxLength="100" gradient="0" axisPosition="middle">
              <x14:cfvo type="num">
                <xm:f>-25</xm:f>
              </x14:cfvo>
              <x14:cfvo type="num">
                <xm:f>25</xm:f>
              </x14:cfvo>
              <x14:negativeFillColor rgb="FFFF0000"/>
              <x14:axisColor rgb="FF000000"/>
            </x14:dataBar>
          </x14:cfRule>
          <xm:sqref>W21</xm:sqref>
        </x14:conditionalFormatting>
        <x14:conditionalFormatting xmlns:xm="http://schemas.microsoft.com/office/excel/2006/main">
          <x14:cfRule type="dataBar" id="{8E2BD192-6EA9-4F58-B401-B441F9050440}">
            <x14:dataBar minLength="0" maxLength="100" gradient="0" axisPosition="middle">
              <x14:cfvo type="num">
                <xm:f>-25</xm:f>
              </x14:cfvo>
              <x14:cfvo type="num">
                <xm:f>25</xm:f>
              </x14:cfvo>
              <x14:negativeFillColor rgb="FFFF0000"/>
              <x14:axisColor rgb="FF000000"/>
            </x14:dataBar>
          </x14:cfRule>
          <xm:sqref>W24</xm:sqref>
        </x14:conditionalFormatting>
        <x14:conditionalFormatting xmlns:xm="http://schemas.microsoft.com/office/excel/2006/main">
          <x14:cfRule type="dataBar" id="{2B4C7947-567F-4B03-BAF0-97039E689467}">
            <x14:dataBar minLength="0" maxLength="100" border="1" gradient="0" axisPosition="middle">
              <x14:cfvo type="num">
                <xm:f>-150</xm:f>
              </x14:cfvo>
              <x14:cfvo type="num">
                <xm:f>150</xm:f>
              </x14:cfvo>
              <x14:borderColor rgb="FF000000"/>
              <x14:negativeFillColor rgb="FFFF0000"/>
              <x14:axisColor rgb="FF000000"/>
            </x14:dataBar>
          </x14:cfRule>
          <xm:sqref>W26:W27</xm:sqref>
        </x14:conditionalFormatting>
        <x14:conditionalFormatting xmlns:xm="http://schemas.microsoft.com/office/excel/2006/main">
          <x14:cfRule type="dataBar" id="{1F21CAF9-6F95-4B3E-AB11-5DF1431A86C4}">
            <x14:dataBar minLength="0" maxLength="100" gradient="0" axisPosition="middle">
              <x14:cfvo type="num">
                <xm:f>-25</xm:f>
              </x14:cfvo>
              <x14:cfvo type="num">
                <xm:f>25</xm:f>
              </x14:cfvo>
              <x14:negativeFillColor rgb="FFFF0000"/>
              <x14:axisColor rgb="FF000000"/>
            </x14:dataBar>
          </x14:cfRule>
          <xm:sqref>W25</xm:sqref>
        </x14:conditionalFormatting>
        <x14:conditionalFormatting xmlns:xm="http://schemas.microsoft.com/office/excel/2006/main">
          <x14:cfRule type="dataBar" id="{E4D7398E-54EA-4084-AE65-2A2A47F4C521}">
            <x14:dataBar minLength="0" maxLength="100" gradient="0" axisPosition="middle">
              <x14:cfvo type="num">
                <xm:f>-25</xm:f>
              </x14:cfvo>
              <x14:cfvo type="num">
                <xm:f>25</xm:f>
              </x14:cfvo>
              <x14:negativeFillColor rgb="FFFF0000"/>
              <x14:axisColor rgb="FF000000"/>
            </x14:dataBar>
          </x14:cfRule>
          <xm:sqref>W28</xm:sqref>
        </x14:conditionalFormatting>
        <x14:conditionalFormatting xmlns:xm="http://schemas.microsoft.com/office/excel/2006/main">
          <x14:cfRule type="dataBar" id="{7BDEC325-FF09-4ABB-9296-5897E4A03495}">
            <x14:dataBar minLength="0" maxLength="100" border="1" gradient="0" axisPosition="middle">
              <x14:cfvo type="num">
                <xm:f>-150</xm:f>
              </x14:cfvo>
              <x14:cfvo type="num">
                <xm:f>150</xm:f>
              </x14:cfvo>
              <x14:borderColor rgb="FF000000"/>
              <x14:negativeFillColor rgb="FFFF0000"/>
              <x14:axisColor rgb="FF000000"/>
            </x14:dataBar>
          </x14:cfRule>
          <xm:sqref>W30:W31</xm:sqref>
        </x14:conditionalFormatting>
        <x14:conditionalFormatting xmlns:xm="http://schemas.microsoft.com/office/excel/2006/main">
          <x14:cfRule type="dataBar" id="{E8407C81-B244-476B-879C-D73A93776FFB}">
            <x14:dataBar minLength="0" maxLength="100" border="1" gradient="0" axisPosition="middle">
              <x14:cfvo type="num">
                <xm:f>-150</xm:f>
              </x14:cfvo>
              <x14:cfvo type="num">
                <xm:f>150</xm:f>
              </x14:cfvo>
              <x14:borderColor rgb="FF000000"/>
              <x14:negativeFillColor rgb="FFFF0000"/>
              <x14:axisColor rgb="FF000000"/>
            </x14:dataBar>
          </x14:cfRule>
          <xm:sqref>W34:W35</xm:sqref>
        </x14:conditionalFormatting>
        <x14:conditionalFormatting xmlns:xm="http://schemas.microsoft.com/office/excel/2006/main">
          <x14:cfRule type="dataBar" id="{B0CDEAE2-51AB-4083-A333-DE7A830DCE08}">
            <x14:dataBar minLength="0" maxLength="100" gradient="0" axisPosition="middle">
              <x14:cfvo type="num">
                <xm:f>-25</xm:f>
              </x14:cfvo>
              <x14:cfvo type="num">
                <xm:f>25</xm:f>
              </x14:cfvo>
              <x14:negativeFillColor rgb="FFFF0000"/>
              <x14:axisColor rgb="FF000000"/>
            </x14:dataBar>
          </x14:cfRule>
          <xm:sqref>W33</xm:sqref>
        </x14:conditionalFormatting>
        <x14:conditionalFormatting xmlns:xm="http://schemas.microsoft.com/office/excel/2006/main">
          <x14:cfRule type="dataBar" id="{5A251F13-B0E0-4A0A-BC5F-DCC9B109A39C}">
            <x14:dataBar minLength="0" maxLength="100" gradient="0" axisPosition="middle">
              <x14:cfvo type="num">
                <xm:f>-25</xm:f>
              </x14:cfvo>
              <x14:cfvo type="num">
                <xm:f>25</xm:f>
              </x14:cfvo>
              <x14:negativeFillColor rgb="FFFF0000"/>
              <x14:axisColor rgb="FF000000"/>
            </x14:dataBar>
          </x14:cfRule>
          <xm:sqref>W36</xm:sqref>
        </x14:conditionalFormatting>
        <x14:conditionalFormatting xmlns:xm="http://schemas.microsoft.com/office/excel/2006/main">
          <x14:cfRule type="dataBar" id="{00F719A4-EB59-4658-A6EB-C0D5583A668D}">
            <x14:dataBar minLength="0" maxLength="100" border="1" gradient="0" axisPosition="middle">
              <x14:cfvo type="num">
                <xm:f>-150</xm:f>
              </x14:cfvo>
              <x14:cfvo type="num">
                <xm:f>150</xm:f>
              </x14:cfvo>
              <x14:borderColor rgb="FF000000"/>
              <x14:negativeFillColor rgb="FFFF0000"/>
              <x14:axisColor rgb="FF000000"/>
            </x14:dataBar>
          </x14:cfRule>
          <xm:sqref>W38:W39</xm:sqref>
        </x14:conditionalFormatting>
        <x14:conditionalFormatting xmlns:xm="http://schemas.microsoft.com/office/excel/2006/main">
          <x14:cfRule type="dataBar" id="{95FC8A73-9B16-4D09-AA49-351BD1B23F3B}">
            <x14:dataBar minLength="0" maxLength="100" border="1" gradient="0" axisPosition="middle">
              <x14:cfvo type="num">
                <xm:f>-150</xm:f>
              </x14:cfvo>
              <x14:cfvo type="num">
                <xm:f>150</xm:f>
              </x14:cfvo>
              <x14:borderColor rgb="FF000000"/>
              <x14:negativeFillColor rgb="FFFF0000"/>
              <x14:axisColor rgb="FF000000"/>
            </x14:dataBar>
          </x14:cfRule>
          <xm:sqref>W42:W43</xm:sqref>
        </x14:conditionalFormatting>
        <x14:conditionalFormatting xmlns:xm="http://schemas.microsoft.com/office/excel/2006/main">
          <x14:cfRule type="dataBar" id="{D2576A77-9A83-4CA9-AEAF-F73802BE445E}">
            <x14:dataBar minLength="0" maxLength="100" border="1" gradient="0" axisPosition="middle">
              <x14:cfvo type="num">
                <xm:f>-150</xm:f>
              </x14:cfvo>
              <x14:cfvo type="num">
                <xm:f>150</xm:f>
              </x14:cfvo>
              <x14:borderColor rgb="FF000000"/>
              <x14:negativeFillColor rgb="FFFF0000"/>
              <x14:axisColor rgb="FF000000"/>
            </x14:dataBar>
          </x14:cfRule>
          <xm:sqref>W46:W47</xm:sqref>
        </x14:conditionalFormatting>
        <x14:conditionalFormatting xmlns:xm="http://schemas.microsoft.com/office/excel/2006/main">
          <x14:cfRule type="dataBar" id="{924DA954-42C3-4BBA-AF27-A4072FBEE1CF}">
            <x14:dataBar minLength="0" maxLength="100" border="1" gradient="0" axisPosition="middle">
              <x14:cfvo type="num">
                <xm:f>-150</xm:f>
              </x14:cfvo>
              <x14:cfvo type="num">
                <xm:f>150</xm:f>
              </x14:cfvo>
              <x14:borderColor rgb="FF000000"/>
              <x14:negativeFillColor rgb="FFFF0000"/>
              <x14:axisColor rgb="FF000000"/>
            </x14:dataBar>
          </x14:cfRule>
          <xm:sqref>W50:W51</xm:sqref>
        </x14:conditionalFormatting>
        <x14:conditionalFormatting xmlns:xm="http://schemas.microsoft.com/office/excel/2006/main">
          <x14:cfRule type="dataBar" id="{66F03E4D-2005-49A8-8DCD-25E95D61396B}">
            <x14:dataBar minLength="0" maxLength="100" border="1" gradient="0" axisPosition="middle">
              <x14:cfvo type="num">
                <xm:f>-150</xm:f>
              </x14:cfvo>
              <x14:cfvo type="num">
                <xm:f>150</xm:f>
              </x14:cfvo>
              <x14:borderColor rgb="FF000000"/>
              <x14:negativeFillColor rgb="FFFF0000"/>
              <x14:axisColor rgb="FF000000"/>
            </x14:dataBar>
          </x14:cfRule>
          <xm:sqref>W54:W55</xm:sqref>
        </x14:conditionalFormatting>
        <x14:conditionalFormatting xmlns:xm="http://schemas.microsoft.com/office/excel/2006/main">
          <x14:cfRule type="dataBar" id="{170579C0-E97A-482B-B1EA-DF8417CBAE8F}">
            <x14:dataBar minLength="0" maxLength="100" border="1" gradient="0" axisPosition="middle">
              <x14:cfvo type="num">
                <xm:f>-150</xm:f>
              </x14:cfvo>
              <x14:cfvo type="num">
                <xm:f>150</xm:f>
              </x14:cfvo>
              <x14:borderColor rgb="FF000000"/>
              <x14:negativeFillColor rgb="FFFF0000"/>
              <x14:axisColor rgb="FF000000"/>
            </x14:dataBar>
          </x14:cfRule>
          <xm:sqref>W58:W59</xm:sqref>
        </x14:conditionalFormatting>
        <x14:conditionalFormatting xmlns:xm="http://schemas.microsoft.com/office/excel/2006/main">
          <x14:cfRule type="dataBar" id="{83C2CAC5-FB05-4ECF-92AB-FC8327F2B743}">
            <x14:dataBar minLength="0" maxLength="100" gradient="0" axisPosition="middle">
              <x14:cfvo type="num">
                <xm:f>-25</xm:f>
              </x14:cfvo>
              <x14:cfvo type="num">
                <xm:f>25</xm:f>
              </x14:cfvo>
              <x14:negativeFillColor rgb="FFFF0000"/>
              <x14:axisColor rgb="FF000000"/>
            </x14:dataBar>
          </x14:cfRule>
          <xm:sqref>W57</xm:sqref>
        </x14:conditionalFormatting>
        <x14:conditionalFormatting xmlns:xm="http://schemas.microsoft.com/office/excel/2006/main">
          <x14:cfRule type="dataBar" id="{D7C27A0E-47EA-47B0-A13A-63260A4EA234}">
            <x14:dataBar minLength="0" maxLength="100" gradient="0" axisPosition="middle">
              <x14:cfvo type="num">
                <xm:f>-25</xm:f>
              </x14:cfvo>
              <x14:cfvo type="num">
                <xm:f>25</xm:f>
              </x14:cfvo>
              <x14:negativeFillColor rgb="FFFF0000"/>
              <x14:axisColor rgb="FF000000"/>
            </x14:dataBar>
          </x14:cfRule>
          <xm:sqref>W60</xm:sqref>
        </x14:conditionalFormatting>
        <x14:conditionalFormatting xmlns:xm="http://schemas.microsoft.com/office/excel/2006/main">
          <x14:cfRule type="dataBar" id="{0A92A537-6F7D-45AD-A717-4592B283E633}">
            <x14:dataBar minLength="0" maxLength="100" border="1" gradient="0" axisPosition="middle">
              <x14:cfvo type="num">
                <xm:f>-150</xm:f>
              </x14:cfvo>
              <x14:cfvo type="num">
                <xm:f>150</xm:f>
              </x14:cfvo>
              <x14:borderColor rgb="FF000000"/>
              <x14:negativeFillColor rgb="FFFF0000"/>
              <x14:axisColor rgb="FF000000"/>
            </x14:dataBar>
          </x14:cfRule>
          <xm:sqref>W62:W63</xm:sqref>
        </x14:conditionalFormatting>
        <x14:conditionalFormatting xmlns:xm="http://schemas.microsoft.com/office/excel/2006/main">
          <x14:cfRule type="dataBar" id="{1874E947-F0B0-414A-8287-57CF0706F6D6}">
            <x14:dataBar minLength="0" maxLength="100" border="1" gradient="0" axisPosition="middle">
              <x14:cfvo type="num">
                <xm:f>-150</xm:f>
              </x14:cfvo>
              <x14:cfvo type="num">
                <xm:f>150</xm:f>
              </x14:cfvo>
              <x14:borderColor rgb="FF000000"/>
              <x14:negativeFillColor rgb="FFFF0000"/>
              <x14:axisColor rgb="FF000000"/>
            </x14:dataBar>
          </x14:cfRule>
          <xm:sqref>W66:W67</xm:sqref>
        </x14:conditionalFormatting>
        <x14:conditionalFormatting xmlns:xm="http://schemas.microsoft.com/office/excel/2006/main">
          <x14:cfRule type="dataBar" id="{7F57FDA1-33C9-4E98-BCC0-DCFA1F94CAA0}">
            <x14:dataBar minLength="0" maxLength="100" border="1" gradient="0" axisPosition="middle">
              <x14:cfvo type="num">
                <xm:f>-100</xm:f>
              </x14:cfvo>
              <x14:cfvo type="num">
                <xm:f>100</xm:f>
              </x14:cfvo>
              <x14:borderColor rgb="FF000000"/>
              <x14:negativeFillColor rgb="FFFF0000"/>
              <x14:axisColor rgb="FF000000"/>
            </x14:dataBar>
          </x14:cfRule>
          <xm:sqref>W70:W71</xm:sqref>
        </x14:conditionalFormatting>
        <x14:conditionalFormatting xmlns:xm="http://schemas.microsoft.com/office/excel/2006/main">
          <x14:cfRule type="dataBar" id="{E295960E-8A9A-4ED7-917B-1354BF75BA97}">
            <x14:dataBar minLength="0" maxLength="100" gradient="0" axisPosition="middle">
              <x14:cfvo type="num">
                <xm:f>-25</xm:f>
              </x14:cfvo>
              <x14:cfvo type="num">
                <xm:f>25</xm:f>
              </x14:cfvo>
              <x14:negativeFillColor rgb="FFFF0000"/>
              <x14:axisColor rgb="FF000000"/>
            </x14:dataBar>
          </x14:cfRule>
          <xm:sqref>W189</xm:sqref>
        </x14:conditionalFormatting>
        <x14:conditionalFormatting xmlns:xm="http://schemas.microsoft.com/office/excel/2006/main">
          <x14:cfRule type="dataBar" id="{FBE2D9B5-00B3-47D2-8173-666122D3A9C7}">
            <x14:dataBar minLength="0" maxLength="100" gradient="0" axisPosition="middle">
              <x14:cfvo type="num">
                <xm:f>-25</xm:f>
              </x14:cfvo>
              <x14:cfvo type="num">
                <xm:f>25</xm:f>
              </x14:cfvo>
              <x14:negativeFillColor rgb="FFFF0000"/>
              <x14:axisColor rgb="FF000000"/>
            </x14:dataBar>
          </x14:cfRule>
          <xm:sqref>W192</xm:sqref>
        </x14:conditionalFormatting>
        <x14:conditionalFormatting xmlns:xm="http://schemas.microsoft.com/office/excel/2006/main">
          <x14:cfRule type="dataBar" id="{D52CA62F-5CBE-4435-9882-63A7F777EDEF}">
            <x14:dataBar minLength="0" maxLength="100" gradient="0" axisPosition="middle">
              <x14:cfvo type="num">
                <xm:f>-25</xm:f>
              </x14:cfvo>
              <x14:cfvo type="num">
                <xm:f>25</xm:f>
              </x14:cfvo>
              <x14:negativeFillColor rgb="FFFF0000"/>
              <x14:axisColor rgb="FF000000"/>
            </x14:dataBar>
          </x14:cfRule>
          <xm:sqref>W193</xm:sqref>
        </x14:conditionalFormatting>
        <x14:conditionalFormatting xmlns:xm="http://schemas.microsoft.com/office/excel/2006/main">
          <x14:cfRule type="dataBar" id="{70C7A22A-3E4F-4FCE-88F1-552966C7EE8B}">
            <x14:dataBar minLength="0" maxLength="100" gradient="0" axisPosition="middle">
              <x14:cfvo type="num">
                <xm:f>-25</xm:f>
              </x14:cfvo>
              <x14:cfvo type="num">
                <xm:f>25</xm:f>
              </x14:cfvo>
              <x14:negativeFillColor rgb="FFFF0000"/>
              <x14:axisColor rgb="FF000000"/>
            </x14:dataBar>
          </x14:cfRule>
          <xm:sqref>W196</xm:sqref>
        </x14:conditionalFormatting>
        <x14:conditionalFormatting xmlns:xm="http://schemas.microsoft.com/office/excel/2006/main">
          <x14:cfRule type="dataBar" id="{DE139F23-DEDB-4CE6-A005-3D52723B371B}">
            <x14:dataBar minLength="0" maxLength="100" gradient="0" axisPosition="middle">
              <x14:cfvo type="num">
                <xm:f>-25</xm:f>
              </x14:cfvo>
              <x14:cfvo type="num">
                <xm:f>25</xm:f>
              </x14:cfvo>
              <x14:negativeFillColor rgb="FFFF0000"/>
              <x14:axisColor rgb="FF000000"/>
            </x14:dataBar>
          </x14:cfRule>
          <xm:sqref>W197</xm:sqref>
        </x14:conditionalFormatting>
        <x14:conditionalFormatting xmlns:xm="http://schemas.microsoft.com/office/excel/2006/main">
          <x14:cfRule type="dataBar" id="{21A2DE79-2C53-4C62-9C87-6BBA423A6010}">
            <x14:dataBar minLength="0" maxLength="100" gradient="0" axisPosition="middle">
              <x14:cfvo type="num">
                <xm:f>-25</xm:f>
              </x14:cfvo>
              <x14:cfvo type="num">
                <xm:f>25</xm:f>
              </x14:cfvo>
              <x14:negativeFillColor rgb="FFFF0000"/>
              <x14:axisColor rgb="FF000000"/>
            </x14:dataBar>
          </x14:cfRule>
          <xm:sqref>W200</xm:sqref>
        </x14:conditionalFormatting>
        <x14:conditionalFormatting xmlns:xm="http://schemas.microsoft.com/office/excel/2006/main">
          <x14:cfRule type="dataBar" id="{48C17D67-154F-41AA-ADDB-E67102C68E5C}">
            <x14:dataBar minLength="0" maxLength="100" gradient="0" axisPosition="middle">
              <x14:cfvo type="num">
                <xm:f>-25</xm:f>
              </x14:cfvo>
              <x14:cfvo type="num">
                <xm:f>25</xm:f>
              </x14:cfvo>
              <x14:negativeFillColor rgb="FFFF0000"/>
              <x14:axisColor rgb="FF000000"/>
            </x14:dataBar>
          </x14:cfRule>
          <xm:sqref>W201</xm:sqref>
        </x14:conditionalFormatting>
        <x14:conditionalFormatting xmlns:xm="http://schemas.microsoft.com/office/excel/2006/main">
          <x14:cfRule type="dataBar" id="{2CB7DC30-D5BA-41F9-9E69-FB70C18AA6DF}">
            <x14:dataBar minLength="0" maxLength="100" gradient="0" axisPosition="middle">
              <x14:cfvo type="num">
                <xm:f>-25</xm:f>
              </x14:cfvo>
              <x14:cfvo type="num">
                <xm:f>25</xm:f>
              </x14:cfvo>
              <x14:negativeFillColor rgb="FFFF0000"/>
              <x14:axisColor rgb="FF000000"/>
            </x14:dataBar>
          </x14:cfRule>
          <xm:sqref>W204</xm:sqref>
        </x14:conditionalFormatting>
        <x14:conditionalFormatting xmlns:xm="http://schemas.microsoft.com/office/excel/2006/main">
          <x14:cfRule type="dataBar" id="{7A0EDA24-D1C4-4431-B2EF-567C402516F4}">
            <x14:dataBar minLength="0" maxLength="100" gradient="0" axisPosition="middle">
              <x14:cfvo type="num">
                <xm:f>-25</xm:f>
              </x14:cfvo>
              <x14:cfvo type="num">
                <xm:f>25</xm:f>
              </x14:cfvo>
              <x14:negativeFillColor rgb="FFFF0000"/>
              <x14:axisColor rgb="FF000000"/>
            </x14:dataBar>
          </x14:cfRule>
          <xm:sqref>W205</xm:sqref>
        </x14:conditionalFormatting>
        <x14:conditionalFormatting xmlns:xm="http://schemas.microsoft.com/office/excel/2006/main">
          <x14:cfRule type="dataBar" id="{9A3D97CF-4CDB-487F-8D91-0AE57B55F2F0}">
            <x14:dataBar minLength="0" maxLength="100" gradient="0" axisPosition="middle">
              <x14:cfvo type="num">
                <xm:f>-25</xm:f>
              </x14:cfvo>
              <x14:cfvo type="num">
                <xm:f>25</xm:f>
              </x14:cfvo>
              <x14:negativeFillColor rgb="FFFF0000"/>
              <x14:axisColor rgb="FF000000"/>
            </x14:dataBar>
          </x14:cfRule>
          <xm:sqref>W208</xm:sqref>
        </x14:conditionalFormatting>
        <x14:conditionalFormatting xmlns:xm="http://schemas.microsoft.com/office/excel/2006/main">
          <x14:cfRule type="dataBar" id="{AE70F669-33E8-4DE5-B3B3-58A06430F37F}">
            <x14:dataBar minLength="0" maxLength="100" gradient="0" axisPosition="middle">
              <x14:cfvo type="num">
                <xm:f>-25</xm:f>
              </x14:cfvo>
              <x14:cfvo type="num">
                <xm:f>25</xm:f>
              </x14:cfvo>
              <x14:negativeFillColor rgb="FFFF0000"/>
              <x14:axisColor rgb="FF000000"/>
            </x14:dataBar>
          </x14:cfRule>
          <xm:sqref>W209</xm:sqref>
        </x14:conditionalFormatting>
        <x14:conditionalFormatting xmlns:xm="http://schemas.microsoft.com/office/excel/2006/main">
          <x14:cfRule type="dataBar" id="{8818CA62-3C1B-4DC3-AFC6-5A2DA383BF56}">
            <x14:dataBar minLength="0" maxLength="100" gradient="0" axisPosition="middle">
              <x14:cfvo type="num">
                <xm:f>-25</xm:f>
              </x14:cfvo>
              <x14:cfvo type="num">
                <xm:f>25</xm:f>
              </x14:cfvo>
              <x14:negativeFillColor rgb="FFFF0000"/>
              <x14:axisColor rgb="FF000000"/>
            </x14:dataBar>
          </x14:cfRule>
          <xm:sqref>W212</xm:sqref>
        </x14:conditionalFormatting>
        <x14:conditionalFormatting xmlns:xm="http://schemas.microsoft.com/office/excel/2006/main">
          <x14:cfRule type="dataBar" id="{7B2761E3-0DF5-47D3-80D0-D8843C78D8DF}">
            <x14:dataBar minLength="0" maxLength="100" gradient="0" axisPosition="middle">
              <x14:cfvo type="num">
                <xm:f>-25</xm:f>
              </x14:cfvo>
              <x14:cfvo type="num">
                <xm:f>25</xm:f>
              </x14:cfvo>
              <x14:negativeFillColor rgb="FFFF0000"/>
              <x14:axisColor rgb="FF000000"/>
            </x14:dataBar>
          </x14:cfRule>
          <xm:sqref>W213</xm:sqref>
        </x14:conditionalFormatting>
        <x14:conditionalFormatting xmlns:xm="http://schemas.microsoft.com/office/excel/2006/main">
          <x14:cfRule type="dataBar" id="{BF906093-D27B-4228-AC6A-311AB11E24BF}">
            <x14:dataBar minLength="0" maxLength="100" gradient="0" axisPosition="middle">
              <x14:cfvo type="num">
                <xm:f>-25</xm:f>
              </x14:cfvo>
              <x14:cfvo type="num">
                <xm:f>25</xm:f>
              </x14:cfvo>
              <x14:negativeFillColor rgb="FFFF0000"/>
              <x14:axisColor rgb="FF000000"/>
            </x14:dataBar>
          </x14:cfRule>
          <xm:sqref>W216</xm:sqref>
        </x14:conditionalFormatting>
        <x14:conditionalFormatting xmlns:xm="http://schemas.microsoft.com/office/excel/2006/main">
          <x14:cfRule type="dataBar" id="{67542694-C735-45A5-BDBA-A8BA4A221087}">
            <x14:dataBar minLength="0" maxLength="100" gradient="0" axisPosition="middle">
              <x14:cfvo type="num">
                <xm:f>-25</xm:f>
              </x14:cfvo>
              <x14:cfvo type="num">
                <xm:f>25</xm:f>
              </x14:cfvo>
              <x14:negativeFillColor rgb="FFFF0000"/>
              <x14:axisColor rgb="FF000000"/>
            </x14:dataBar>
          </x14:cfRule>
          <xm:sqref>W273</xm:sqref>
        </x14:conditionalFormatting>
        <x14:conditionalFormatting xmlns:xm="http://schemas.microsoft.com/office/excel/2006/main">
          <x14:cfRule type="dataBar" id="{37EC7BB8-C691-4293-B8AE-ED36EEDC0047}">
            <x14:dataBar minLength="0" maxLength="100" gradient="0" axisPosition="middle">
              <x14:cfvo type="num">
                <xm:f>-25</xm:f>
              </x14:cfvo>
              <x14:cfvo type="num">
                <xm:f>25</xm:f>
              </x14:cfvo>
              <x14:negativeFillColor rgb="FFFF0000"/>
              <x14:axisColor rgb="FF000000"/>
            </x14:dataBar>
          </x14:cfRule>
          <xm:sqref>W276</xm:sqref>
        </x14:conditionalFormatting>
        <x14:conditionalFormatting xmlns:xm="http://schemas.microsoft.com/office/excel/2006/main">
          <x14:cfRule type="dataBar" id="{54F28553-C914-4E89-8C7D-DDFB66D4D2E6}">
            <x14:dataBar minLength="0" maxLength="100" gradient="0" axisPosition="middle">
              <x14:cfvo type="num">
                <xm:f>-25</xm:f>
              </x14:cfvo>
              <x14:cfvo type="num">
                <xm:f>25</xm:f>
              </x14:cfvo>
              <x14:negativeFillColor rgb="FFFF0000"/>
              <x14:axisColor rgb="FF000000"/>
            </x14:dataBar>
          </x14:cfRule>
          <xm:sqref>W245</xm:sqref>
        </x14:conditionalFormatting>
        <x14:conditionalFormatting xmlns:xm="http://schemas.microsoft.com/office/excel/2006/main">
          <x14:cfRule type="dataBar" id="{776DB155-42A3-4BF0-9FE0-048F9BA27505}">
            <x14:dataBar minLength="0" maxLength="100" gradient="0" axisPosition="middle">
              <x14:cfvo type="num">
                <xm:f>-25</xm:f>
              </x14:cfvo>
              <x14:cfvo type="num">
                <xm:f>25</xm:f>
              </x14:cfvo>
              <x14:negativeFillColor rgb="FFFF0000"/>
              <x14:axisColor rgb="FF000000"/>
            </x14:dataBar>
          </x14:cfRule>
          <xm:sqref>W248</xm:sqref>
        </x14:conditionalFormatting>
        <x14:conditionalFormatting xmlns:xm="http://schemas.microsoft.com/office/excel/2006/main">
          <x14:cfRule type="dataBar" id="{A2DD2F5E-037D-41DF-A91F-F8EEC2BB84D3}">
            <x14:dataBar minLength="0" maxLength="100" gradient="0" axisPosition="middle">
              <x14:cfvo type="num">
                <xm:f>-25</xm:f>
              </x14:cfvo>
              <x14:cfvo type="num">
                <xm:f>25</xm:f>
              </x14:cfvo>
              <x14:negativeFillColor rgb="FFFF0000"/>
              <x14:axisColor rgb="FF000000"/>
            </x14:dataBar>
          </x14:cfRule>
          <xm:sqref>W249</xm:sqref>
        </x14:conditionalFormatting>
        <x14:conditionalFormatting xmlns:xm="http://schemas.microsoft.com/office/excel/2006/main">
          <x14:cfRule type="dataBar" id="{616A8788-5930-4F69-AB28-D7C309992600}">
            <x14:dataBar minLength="0" maxLength="100" gradient="0" axisPosition="middle">
              <x14:cfvo type="num">
                <xm:f>-25</xm:f>
              </x14:cfvo>
              <x14:cfvo type="num">
                <xm:f>25</xm:f>
              </x14:cfvo>
              <x14:negativeFillColor rgb="FFFF0000"/>
              <x14:axisColor rgb="FF000000"/>
            </x14:dataBar>
          </x14:cfRule>
          <xm:sqref>W252</xm:sqref>
        </x14:conditionalFormatting>
        <x14:conditionalFormatting xmlns:xm="http://schemas.microsoft.com/office/excel/2006/main">
          <x14:cfRule type="dataBar" id="{E2C7B40D-DF74-4B01-99EC-017D34A224BB}">
            <x14:dataBar minLength="0" maxLength="100" gradient="0" axisPosition="middle">
              <x14:cfvo type="num">
                <xm:f>-25</xm:f>
              </x14:cfvo>
              <x14:cfvo type="num">
                <xm:f>25</xm:f>
              </x14:cfvo>
              <x14:negativeFillColor rgb="FFFF0000"/>
              <x14:axisColor rgb="FF000000"/>
            </x14:dataBar>
          </x14:cfRule>
          <xm:sqref>W253</xm:sqref>
        </x14:conditionalFormatting>
        <x14:conditionalFormatting xmlns:xm="http://schemas.microsoft.com/office/excel/2006/main">
          <x14:cfRule type="dataBar" id="{977D6D10-6ED8-46DB-8742-4654530D0C58}">
            <x14:dataBar minLength="0" maxLength="100" gradient="0" axisPosition="middle">
              <x14:cfvo type="num">
                <xm:f>-25</xm:f>
              </x14:cfvo>
              <x14:cfvo type="num">
                <xm:f>25</xm:f>
              </x14:cfvo>
              <x14:negativeFillColor rgb="FFFF0000"/>
              <x14:axisColor rgb="FF000000"/>
            </x14:dataBar>
          </x14:cfRule>
          <xm:sqref>W256</xm:sqref>
        </x14:conditionalFormatting>
        <x14:conditionalFormatting xmlns:xm="http://schemas.microsoft.com/office/excel/2006/main">
          <x14:cfRule type="dataBar" id="{66280BC9-E39B-4D75-A75C-2C27667992D9}">
            <x14:dataBar minLength="0" maxLength="100" gradient="0" axisPosition="middle">
              <x14:cfvo type="num">
                <xm:f>-25</xm:f>
              </x14:cfvo>
              <x14:cfvo type="num">
                <xm:f>25</xm:f>
              </x14:cfvo>
              <x14:negativeFillColor rgb="FFFF0000"/>
              <x14:axisColor rgb="FF000000"/>
            </x14:dataBar>
          </x14:cfRule>
          <xm:sqref>W257</xm:sqref>
        </x14:conditionalFormatting>
        <x14:conditionalFormatting xmlns:xm="http://schemas.microsoft.com/office/excel/2006/main">
          <x14:cfRule type="dataBar" id="{24465AC1-64BB-48EB-9BE6-5A43F48783C0}">
            <x14:dataBar minLength="0" maxLength="100" gradient="0" axisPosition="middle">
              <x14:cfvo type="num">
                <xm:f>-25</xm:f>
              </x14:cfvo>
              <x14:cfvo type="num">
                <xm:f>25</xm:f>
              </x14:cfvo>
              <x14:negativeFillColor rgb="FFFF0000"/>
              <x14:axisColor rgb="FF000000"/>
            </x14:dataBar>
          </x14:cfRule>
          <xm:sqref>W260</xm:sqref>
        </x14:conditionalFormatting>
        <x14:conditionalFormatting xmlns:xm="http://schemas.microsoft.com/office/excel/2006/main">
          <x14:cfRule type="dataBar" id="{FD6AFDB6-E4CF-4F4A-9C37-50102C07DC0F}">
            <x14:dataBar minLength="0" maxLength="100" gradient="0" axisPosition="middle">
              <x14:cfvo type="num">
                <xm:f>-25</xm:f>
              </x14:cfvo>
              <x14:cfvo type="num">
                <xm:f>25</xm:f>
              </x14:cfvo>
              <x14:negativeFillColor rgb="FFFF0000"/>
              <x14:axisColor rgb="FF000000"/>
            </x14:dataBar>
          </x14:cfRule>
          <xm:sqref>W261</xm:sqref>
        </x14:conditionalFormatting>
        <x14:conditionalFormatting xmlns:xm="http://schemas.microsoft.com/office/excel/2006/main">
          <x14:cfRule type="dataBar" id="{35FE9925-5B13-4BF8-9C6F-E7A59087F069}">
            <x14:dataBar minLength="0" maxLength="100" gradient="0" axisPosition="middle">
              <x14:cfvo type="num">
                <xm:f>-25</xm:f>
              </x14:cfvo>
              <x14:cfvo type="num">
                <xm:f>25</xm:f>
              </x14:cfvo>
              <x14:negativeFillColor rgb="FFFF0000"/>
              <x14:axisColor rgb="FF000000"/>
            </x14:dataBar>
          </x14:cfRule>
          <xm:sqref>W264</xm:sqref>
        </x14:conditionalFormatting>
        <x14:conditionalFormatting xmlns:xm="http://schemas.microsoft.com/office/excel/2006/main">
          <x14:cfRule type="dataBar" id="{681BF33B-1143-40BD-B466-5D58900F0AC1}">
            <x14:dataBar minLength="0" maxLength="100" gradient="0" axisPosition="middle">
              <x14:cfvo type="num">
                <xm:f>-25</xm:f>
              </x14:cfvo>
              <x14:cfvo type="num">
                <xm:f>25</xm:f>
              </x14:cfvo>
              <x14:negativeFillColor rgb="FFFF0000"/>
              <x14:axisColor rgb="FF000000"/>
            </x14:dataBar>
          </x14:cfRule>
          <xm:sqref>W265</xm:sqref>
        </x14:conditionalFormatting>
        <x14:conditionalFormatting xmlns:xm="http://schemas.microsoft.com/office/excel/2006/main">
          <x14:cfRule type="dataBar" id="{D211C76F-138D-4ECF-A058-8DF140169126}">
            <x14:dataBar minLength="0" maxLength="100" gradient="0" axisPosition="middle">
              <x14:cfvo type="num">
                <xm:f>-25</xm:f>
              </x14:cfvo>
              <x14:cfvo type="num">
                <xm:f>25</xm:f>
              </x14:cfvo>
              <x14:negativeFillColor rgb="FFFF0000"/>
              <x14:axisColor rgb="FF000000"/>
            </x14:dataBar>
          </x14:cfRule>
          <xm:sqref>W268</xm:sqref>
        </x14:conditionalFormatting>
        <x14:conditionalFormatting xmlns:xm="http://schemas.microsoft.com/office/excel/2006/main">
          <x14:cfRule type="dataBar" id="{F74E01A4-10E8-4F1A-AE28-F568F5DC3F96}">
            <x14:dataBar minLength="0" maxLength="100" gradient="0" axisPosition="middle">
              <x14:cfvo type="num">
                <xm:f>-25</xm:f>
              </x14:cfvo>
              <x14:cfvo type="num">
                <xm:f>25</xm:f>
              </x14:cfvo>
              <x14:negativeFillColor rgb="FFFF0000"/>
              <x14:axisColor rgb="FF000000"/>
            </x14:dataBar>
          </x14:cfRule>
          <xm:sqref>W269</xm:sqref>
        </x14:conditionalFormatting>
        <x14:conditionalFormatting xmlns:xm="http://schemas.microsoft.com/office/excel/2006/main">
          <x14:cfRule type="dataBar" id="{980B1E21-41C6-46E3-9FD1-9B6E43CFCA92}">
            <x14:dataBar minLength="0" maxLength="100" gradient="0" axisPosition="middle">
              <x14:cfvo type="num">
                <xm:f>-25</xm:f>
              </x14:cfvo>
              <x14:cfvo type="num">
                <xm:f>25</xm:f>
              </x14:cfvo>
              <x14:negativeFillColor rgb="FFFF0000"/>
              <x14:axisColor rgb="FF000000"/>
            </x14:dataBar>
          </x14:cfRule>
          <xm:sqref>W272</xm:sqref>
        </x14:conditionalFormatting>
        <x14:conditionalFormatting xmlns:xm="http://schemas.microsoft.com/office/excel/2006/main">
          <x14:cfRule type="dataBar" id="{70FB4E07-7E67-4926-817A-7856FBE6CF20}">
            <x14:dataBar minLength="0" maxLength="100" gradient="0" axisPosition="middle">
              <x14:cfvo type="num">
                <xm:f>-25</xm:f>
              </x14:cfvo>
              <x14:cfvo type="num">
                <xm:f>25</xm:f>
              </x14:cfvo>
              <x14:negativeFillColor rgb="FFFF0000"/>
              <x14:axisColor rgb="FF000000"/>
            </x14:dataBar>
          </x14:cfRule>
          <xm:sqref>W73</xm:sqref>
        </x14:conditionalFormatting>
        <x14:conditionalFormatting xmlns:xm="http://schemas.microsoft.com/office/excel/2006/main">
          <x14:cfRule type="dataBar" id="{E1A2C579-4FBD-4130-9C51-8B53D756AC76}">
            <x14:dataBar minLength="0" maxLength="100" gradient="0" axisPosition="middle">
              <x14:cfvo type="num">
                <xm:f>-25</xm:f>
              </x14:cfvo>
              <x14:cfvo type="num">
                <xm:f>25</xm:f>
              </x14:cfvo>
              <x14:negativeFillColor rgb="FFFF0000"/>
              <x14:axisColor rgb="FF000000"/>
            </x14:dataBar>
          </x14:cfRule>
          <xm:sqref>W76</xm:sqref>
        </x14:conditionalFormatting>
        <x14:conditionalFormatting xmlns:xm="http://schemas.microsoft.com/office/excel/2006/main">
          <x14:cfRule type="dataBar" id="{52E6100A-0365-4FFC-B23C-E366B5D40B1A}">
            <x14:dataBar minLength="0" maxLength="100" border="1" gradient="0" axisPosition="middle">
              <x14:cfvo type="num">
                <xm:f>-100</xm:f>
              </x14:cfvo>
              <x14:cfvo type="num">
                <xm:f>100</xm:f>
              </x14:cfvo>
              <x14:borderColor rgb="FF000000"/>
              <x14:negativeFillColor rgb="FFFF0000"/>
              <x14:axisColor rgb="FF000000"/>
            </x14:dataBar>
          </x14:cfRule>
          <xm:sqref>W74:W75</xm:sqref>
        </x14:conditionalFormatting>
        <x14:conditionalFormatting xmlns:xm="http://schemas.microsoft.com/office/excel/2006/main">
          <x14:cfRule type="dataBar" id="{1C0914B8-FE11-4751-AFA3-3AADEE33BB53}">
            <x14:dataBar minLength="0" maxLength="100" gradient="0" axisPosition="middle">
              <x14:cfvo type="num">
                <xm:f>-25</xm:f>
              </x14:cfvo>
              <x14:cfvo type="num">
                <xm:f>25</xm:f>
              </x14:cfvo>
              <x14:negativeFillColor rgb="FFFF0000"/>
              <x14:axisColor rgb="FF000000"/>
            </x14:dataBar>
          </x14:cfRule>
          <xm:sqref>W77</xm:sqref>
        </x14:conditionalFormatting>
        <x14:conditionalFormatting xmlns:xm="http://schemas.microsoft.com/office/excel/2006/main">
          <x14:cfRule type="dataBar" id="{F89F0932-36E3-464C-AC01-D6CF795A697E}">
            <x14:dataBar minLength="0" maxLength="100" gradient="0" axisPosition="middle">
              <x14:cfvo type="num">
                <xm:f>-25</xm:f>
              </x14:cfvo>
              <x14:cfvo type="num">
                <xm:f>25</xm:f>
              </x14:cfvo>
              <x14:negativeFillColor rgb="FFFF0000"/>
              <x14:axisColor rgb="FF000000"/>
            </x14:dataBar>
          </x14:cfRule>
          <xm:sqref>W80</xm:sqref>
        </x14:conditionalFormatting>
        <x14:conditionalFormatting xmlns:xm="http://schemas.microsoft.com/office/excel/2006/main">
          <x14:cfRule type="dataBar" id="{B0CA181C-C9CC-450C-B682-F47464A535FD}">
            <x14:dataBar minLength="0" maxLength="100" border="1" gradient="0" axisPosition="middle">
              <x14:cfvo type="num">
                <xm:f>-100</xm:f>
              </x14:cfvo>
              <x14:cfvo type="num">
                <xm:f>100</xm:f>
              </x14:cfvo>
              <x14:borderColor rgb="FF000000"/>
              <x14:negativeFillColor rgb="FFFF0000"/>
              <x14:axisColor rgb="FF000000"/>
            </x14:dataBar>
          </x14:cfRule>
          <xm:sqref>W78:W79</xm:sqref>
        </x14:conditionalFormatting>
        <x14:conditionalFormatting xmlns:xm="http://schemas.microsoft.com/office/excel/2006/main">
          <x14:cfRule type="dataBar" id="{245BC92F-4E96-4EE6-9062-65256B3CFE34}">
            <x14:dataBar minLength="0" maxLength="100" gradient="0" axisPosition="middle">
              <x14:cfvo type="num">
                <xm:f>-25</xm:f>
              </x14:cfvo>
              <x14:cfvo type="num">
                <xm:f>25</xm:f>
              </x14:cfvo>
              <x14:negativeFillColor rgb="FFFF0000"/>
              <x14:axisColor rgb="FF000000"/>
            </x14:dataBar>
          </x14:cfRule>
          <xm:sqref>W81</xm:sqref>
        </x14:conditionalFormatting>
        <x14:conditionalFormatting xmlns:xm="http://schemas.microsoft.com/office/excel/2006/main">
          <x14:cfRule type="dataBar" id="{4E7E5397-2D3C-4562-9C37-204C83BD0BBC}">
            <x14:dataBar minLength="0" maxLength="100" gradient="0" axisPosition="middle">
              <x14:cfvo type="num">
                <xm:f>-25</xm:f>
              </x14:cfvo>
              <x14:cfvo type="num">
                <xm:f>25</xm:f>
              </x14:cfvo>
              <x14:negativeFillColor rgb="FFFF0000"/>
              <x14:axisColor rgb="FF000000"/>
            </x14:dataBar>
          </x14:cfRule>
          <xm:sqref>W84</xm:sqref>
        </x14:conditionalFormatting>
        <x14:conditionalFormatting xmlns:xm="http://schemas.microsoft.com/office/excel/2006/main">
          <x14:cfRule type="dataBar" id="{14562802-8398-4C4A-B27F-65242809D3BD}">
            <x14:dataBar minLength="0" maxLength="100" border="1" gradient="0" axisPosition="middle">
              <x14:cfvo type="num">
                <xm:f>-100</xm:f>
              </x14:cfvo>
              <x14:cfvo type="num">
                <xm:f>100</xm:f>
              </x14:cfvo>
              <x14:borderColor rgb="FF000000"/>
              <x14:negativeFillColor rgb="FFFF0000"/>
              <x14:axisColor rgb="FF000000"/>
            </x14:dataBar>
          </x14:cfRule>
          <xm:sqref>W82:W83</xm:sqref>
        </x14:conditionalFormatting>
        <x14:conditionalFormatting xmlns:xm="http://schemas.microsoft.com/office/excel/2006/main">
          <x14:cfRule type="dataBar" id="{1424F73B-C95A-4232-B787-0D9AF31CE03F}">
            <x14:dataBar minLength="0" maxLength="100" gradient="0" axisPosition="middle">
              <x14:cfvo type="num">
                <xm:f>-25</xm:f>
              </x14:cfvo>
              <x14:cfvo type="num">
                <xm:f>25</xm:f>
              </x14:cfvo>
              <x14:negativeFillColor rgb="FFFF0000"/>
              <x14:axisColor rgb="FF000000"/>
            </x14:dataBar>
          </x14:cfRule>
          <xm:sqref>W85</xm:sqref>
        </x14:conditionalFormatting>
        <x14:conditionalFormatting xmlns:xm="http://schemas.microsoft.com/office/excel/2006/main">
          <x14:cfRule type="dataBar" id="{5267B622-4613-42A6-BF8D-047436762E4A}">
            <x14:dataBar minLength="0" maxLength="100" gradient="0" axisPosition="middle">
              <x14:cfvo type="num">
                <xm:f>-25</xm:f>
              </x14:cfvo>
              <x14:cfvo type="num">
                <xm:f>25</xm:f>
              </x14:cfvo>
              <x14:negativeFillColor rgb="FFFF0000"/>
              <x14:axisColor rgb="FF000000"/>
            </x14:dataBar>
          </x14:cfRule>
          <xm:sqref>W88</xm:sqref>
        </x14:conditionalFormatting>
        <x14:conditionalFormatting xmlns:xm="http://schemas.microsoft.com/office/excel/2006/main">
          <x14:cfRule type="dataBar" id="{29CBBA52-E4FB-4D1D-8815-8B519EF25ED1}">
            <x14:dataBar minLength="0" maxLength="100" border="1" gradient="0" axisPosition="middle">
              <x14:cfvo type="num">
                <xm:f>-100</xm:f>
              </x14:cfvo>
              <x14:cfvo type="num">
                <xm:f>100</xm:f>
              </x14:cfvo>
              <x14:borderColor rgb="FF000000"/>
              <x14:negativeFillColor rgb="FFFF0000"/>
              <x14:axisColor rgb="FF000000"/>
            </x14:dataBar>
          </x14:cfRule>
          <xm:sqref>W86:W87</xm:sqref>
        </x14:conditionalFormatting>
        <x14:conditionalFormatting xmlns:xm="http://schemas.microsoft.com/office/excel/2006/main">
          <x14:cfRule type="dataBar" id="{ED978622-A794-41E9-9F68-B92CCEB9C5CA}">
            <x14:dataBar minLength="0" maxLength="100" gradient="0" axisPosition="middle">
              <x14:cfvo type="num">
                <xm:f>-25</xm:f>
              </x14:cfvo>
              <x14:cfvo type="num">
                <xm:f>25</xm:f>
              </x14:cfvo>
              <x14:negativeFillColor rgb="FFFF0000"/>
              <x14:axisColor rgb="FF000000"/>
            </x14:dataBar>
          </x14:cfRule>
          <xm:sqref>W89</xm:sqref>
        </x14:conditionalFormatting>
        <x14:conditionalFormatting xmlns:xm="http://schemas.microsoft.com/office/excel/2006/main">
          <x14:cfRule type="dataBar" id="{31936672-78A4-4552-8328-48E0CA78AD4E}">
            <x14:dataBar minLength="0" maxLength="100" gradient="0" axisPosition="middle">
              <x14:cfvo type="num">
                <xm:f>-25</xm:f>
              </x14:cfvo>
              <x14:cfvo type="num">
                <xm:f>25</xm:f>
              </x14:cfvo>
              <x14:negativeFillColor rgb="FFFF0000"/>
              <x14:axisColor rgb="FF000000"/>
            </x14:dataBar>
          </x14:cfRule>
          <xm:sqref>W92</xm:sqref>
        </x14:conditionalFormatting>
        <x14:conditionalFormatting xmlns:xm="http://schemas.microsoft.com/office/excel/2006/main">
          <x14:cfRule type="dataBar" id="{53CADEAF-602E-4AE8-BFD8-D3B5F93D802D}">
            <x14:dataBar minLength="0" maxLength="100" border="1" gradient="0" axisPosition="middle">
              <x14:cfvo type="num">
                <xm:f>-100</xm:f>
              </x14:cfvo>
              <x14:cfvo type="num">
                <xm:f>100</xm:f>
              </x14:cfvo>
              <x14:borderColor rgb="FF000000"/>
              <x14:negativeFillColor rgb="FFFF0000"/>
              <x14:axisColor rgb="FF000000"/>
            </x14:dataBar>
          </x14:cfRule>
          <xm:sqref>W90:W91</xm:sqref>
        </x14:conditionalFormatting>
        <x14:conditionalFormatting xmlns:xm="http://schemas.microsoft.com/office/excel/2006/main">
          <x14:cfRule type="dataBar" id="{FD1B4455-5A7E-4B0F-A9CD-92A241D9A119}">
            <x14:dataBar minLength="0" maxLength="100" gradient="0" axisPosition="middle">
              <x14:cfvo type="num">
                <xm:f>-25</xm:f>
              </x14:cfvo>
              <x14:cfvo type="num">
                <xm:f>25</xm:f>
              </x14:cfvo>
              <x14:negativeFillColor rgb="FFFF0000"/>
              <x14:axisColor rgb="FF000000"/>
            </x14:dataBar>
          </x14:cfRule>
          <xm:sqref>W93</xm:sqref>
        </x14:conditionalFormatting>
        <x14:conditionalFormatting xmlns:xm="http://schemas.microsoft.com/office/excel/2006/main">
          <x14:cfRule type="dataBar" id="{5CB36C58-FE2B-4B91-8BA5-8F3F289B7975}">
            <x14:dataBar minLength="0" maxLength="100" gradient="0" axisPosition="middle">
              <x14:cfvo type="num">
                <xm:f>-25</xm:f>
              </x14:cfvo>
              <x14:cfvo type="num">
                <xm:f>25</xm:f>
              </x14:cfvo>
              <x14:negativeFillColor rgb="FFFF0000"/>
              <x14:axisColor rgb="FF000000"/>
            </x14:dataBar>
          </x14:cfRule>
          <xm:sqref>W96</xm:sqref>
        </x14:conditionalFormatting>
        <x14:conditionalFormatting xmlns:xm="http://schemas.microsoft.com/office/excel/2006/main">
          <x14:cfRule type="dataBar" id="{4CA33A1A-6CFB-4B3B-863A-512A55424618}">
            <x14:dataBar minLength="0" maxLength="100" border="1" gradient="0" axisPosition="middle">
              <x14:cfvo type="num">
                <xm:f>-100</xm:f>
              </x14:cfvo>
              <x14:cfvo type="num">
                <xm:f>100</xm:f>
              </x14:cfvo>
              <x14:borderColor rgb="FF000000"/>
              <x14:negativeFillColor rgb="FFFF0000"/>
              <x14:axisColor rgb="FF000000"/>
            </x14:dataBar>
          </x14:cfRule>
          <xm:sqref>W94:W95</xm:sqref>
        </x14:conditionalFormatting>
        <x14:conditionalFormatting xmlns:xm="http://schemas.microsoft.com/office/excel/2006/main">
          <x14:cfRule type="dataBar" id="{4C627FDD-5284-4B2B-AA0B-F2C1B27D0975}">
            <x14:dataBar minLength="0" maxLength="100" gradient="0" axisPosition="middle">
              <x14:cfvo type="num">
                <xm:f>-25</xm:f>
              </x14:cfvo>
              <x14:cfvo type="num">
                <xm:f>25</xm:f>
              </x14:cfvo>
              <x14:negativeFillColor rgb="FFFF0000"/>
              <x14:axisColor rgb="FF000000"/>
            </x14:dataBar>
          </x14:cfRule>
          <xm:sqref>W97</xm:sqref>
        </x14:conditionalFormatting>
        <x14:conditionalFormatting xmlns:xm="http://schemas.microsoft.com/office/excel/2006/main">
          <x14:cfRule type="dataBar" id="{E59A9BE5-D597-4C48-9402-44B31102ACF8}">
            <x14:dataBar minLength="0" maxLength="100" gradient="0" axisPosition="middle">
              <x14:cfvo type="num">
                <xm:f>-25</xm:f>
              </x14:cfvo>
              <x14:cfvo type="num">
                <xm:f>25</xm:f>
              </x14:cfvo>
              <x14:negativeFillColor rgb="FFFF0000"/>
              <x14:axisColor rgb="FF000000"/>
            </x14:dataBar>
          </x14:cfRule>
          <xm:sqref>W100</xm:sqref>
        </x14:conditionalFormatting>
        <x14:conditionalFormatting xmlns:xm="http://schemas.microsoft.com/office/excel/2006/main">
          <x14:cfRule type="dataBar" id="{76BB96C9-1361-47C2-860B-91DDA30DF60D}">
            <x14:dataBar minLength="0" maxLength="100" border="1" gradient="0" axisPosition="middle">
              <x14:cfvo type="num">
                <xm:f>-100</xm:f>
              </x14:cfvo>
              <x14:cfvo type="num">
                <xm:f>100</xm:f>
              </x14:cfvo>
              <x14:borderColor rgb="FF000000"/>
              <x14:negativeFillColor rgb="FFFF0000"/>
              <x14:axisColor rgb="FF000000"/>
            </x14:dataBar>
          </x14:cfRule>
          <xm:sqref>W98:W99</xm:sqref>
        </x14:conditionalFormatting>
        <x14:conditionalFormatting xmlns:xm="http://schemas.microsoft.com/office/excel/2006/main">
          <x14:cfRule type="dataBar" id="{BD9FFDE8-93F3-4EF6-8448-F663D397AE20}">
            <x14:dataBar minLength="0" maxLength="100" gradient="0" axisPosition="middle">
              <x14:cfvo type="num">
                <xm:f>-25</xm:f>
              </x14:cfvo>
              <x14:cfvo type="num">
                <xm:f>25</xm:f>
              </x14:cfvo>
              <x14:negativeFillColor rgb="FFFF0000"/>
              <x14:axisColor rgb="FF000000"/>
            </x14:dataBar>
          </x14:cfRule>
          <xm:sqref>W101</xm:sqref>
        </x14:conditionalFormatting>
        <x14:conditionalFormatting xmlns:xm="http://schemas.microsoft.com/office/excel/2006/main">
          <x14:cfRule type="dataBar" id="{8E858926-4D51-4B4A-B794-EC67640EB509}">
            <x14:dataBar minLength="0" maxLength="100" gradient="0" axisPosition="middle">
              <x14:cfvo type="num">
                <xm:f>-25</xm:f>
              </x14:cfvo>
              <x14:cfvo type="num">
                <xm:f>25</xm:f>
              </x14:cfvo>
              <x14:negativeFillColor rgb="FFFF0000"/>
              <x14:axisColor rgb="FF000000"/>
            </x14:dataBar>
          </x14:cfRule>
          <xm:sqref>W104</xm:sqref>
        </x14:conditionalFormatting>
        <x14:conditionalFormatting xmlns:xm="http://schemas.microsoft.com/office/excel/2006/main">
          <x14:cfRule type="dataBar" id="{66AFA8F4-5D0B-436A-8B19-64CF2F11C4BA}">
            <x14:dataBar minLength="0" maxLength="100" border="1" gradient="0" axisPosition="middle">
              <x14:cfvo type="num">
                <xm:f>-100</xm:f>
              </x14:cfvo>
              <x14:cfvo type="num">
                <xm:f>100</xm:f>
              </x14:cfvo>
              <x14:borderColor rgb="FF000000"/>
              <x14:negativeFillColor rgb="FFFF0000"/>
              <x14:axisColor rgb="FF000000"/>
            </x14:dataBar>
          </x14:cfRule>
          <xm:sqref>W102:W103</xm:sqref>
        </x14:conditionalFormatting>
        <x14:conditionalFormatting xmlns:xm="http://schemas.microsoft.com/office/excel/2006/main">
          <x14:cfRule type="dataBar" id="{1DDFC7A6-BB95-424E-85C7-88E3230ED47E}">
            <x14:dataBar minLength="0" maxLength="100" gradient="0" axisPosition="middle">
              <x14:cfvo type="num">
                <xm:f>-25</xm:f>
              </x14:cfvo>
              <x14:cfvo type="num">
                <xm:f>25</xm:f>
              </x14:cfvo>
              <x14:negativeFillColor rgb="FFFF0000"/>
              <x14:axisColor rgb="FF000000"/>
            </x14:dataBar>
          </x14:cfRule>
          <xm:sqref>W105</xm:sqref>
        </x14:conditionalFormatting>
        <x14:conditionalFormatting xmlns:xm="http://schemas.microsoft.com/office/excel/2006/main">
          <x14:cfRule type="dataBar" id="{A85856A0-DA52-4071-8947-CCB25209AC4A}">
            <x14:dataBar minLength="0" maxLength="100" gradient="0" axisPosition="middle">
              <x14:cfvo type="num">
                <xm:f>-25</xm:f>
              </x14:cfvo>
              <x14:cfvo type="num">
                <xm:f>25</xm:f>
              </x14:cfvo>
              <x14:negativeFillColor rgb="FFFF0000"/>
              <x14:axisColor rgb="FF000000"/>
            </x14:dataBar>
          </x14:cfRule>
          <xm:sqref>W108</xm:sqref>
        </x14:conditionalFormatting>
        <x14:conditionalFormatting xmlns:xm="http://schemas.microsoft.com/office/excel/2006/main">
          <x14:cfRule type="dataBar" id="{FF995B8D-A8BD-4ABE-96FF-0F03E74DEFCF}">
            <x14:dataBar minLength="0" maxLength="100" border="1" gradient="0" axisPosition="middle">
              <x14:cfvo type="num">
                <xm:f>-100</xm:f>
              </x14:cfvo>
              <x14:cfvo type="num">
                <xm:f>100</xm:f>
              </x14:cfvo>
              <x14:borderColor rgb="FF000000"/>
              <x14:negativeFillColor rgb="FFFF0000"/>
              <x14:axisColor rgb="FF000000"/>
            </x14:dataBar>
          </x14:cfRule>
          <xm:sqref>W106:W107</xm:sqref>
        </x14:conditionalFormatting>
        <x14:conditionalFormatting xmlns:xm="http://schemas.microsoft.com/office/excel/2006/main">
          <x14:cfRule type="dataBar" id="{C6B8EA57-64BC-41F9-8A59-128FEDE23AFD}">
            <x14:dataBar minLength="0" maxLength="100" gradient="0" axisPosition="middle">
              <x14:cfvo type="num">
                <xm:f>-25</xm:f>
              </x14:cfvo>
              <x14:cfvo type="num">
                <xm:f>25</xm:f>
              </x14:cfvo>
              <x14:negativeFillColor rgb="FFFF0000"/>
              <x14:axisColor rgb="FF000000"/>
            </x14:dataBar>
          </x14:cfRule>
          <xm:sqref>W109</xm:sqref>
        </x14:conditionalFormatting>
        <x14:conditionalFormatting xmlns:xm="http://schemas.microsoft.com/office/excel/2006/main">
          <x14:cfRule type="dataBar" id="{FFC7FF16-2F49-451F-9401-B796722FA3A8}">
            <x14:dataBar minLength="0" maxLength="100" gradient="0" axisPosition="middle">
              <x14:cfvo type="num">
                <xm:f>-25</xm:f>
              </x14:cfvo>
              <x14:cfvo type="num">
                <xm:f>25</xm:f>
              </x14:cfvo>
              <x14:negativeFillColor rgb="FFFF0000"/>
              <x14:axisColor rgb="FF000000"/>
            </x14:dataBar>
          </x14:cfRule>
          <xm:sqref>W112</xm:sqref>
        </x14:conditionalFormatting>
        <x14:conditionalFormatting xmlns:xm="http://schemas.microsoft.com/office/excel/2006/main">
          <x14:cfRule type="dataBar" id="{C82A6030-8189-4CBC-A97A-8E1AF98AC6BE}">
            <x14:dataBar minLength="0" maxLength="100" border="1" gradient="0" axisPosition="middle">
              <x14:cfvo type="num">
                <xm:f>-100</xm:f>
              </x14:cfvo>
              <x14:cfvo type="num">
                <xm:f>100</xm:f>
              </x14:cfvo>
              <x14:borderColor rgb="FF000000"/>
              <x14:negativeFillColor rgb="FFFF0000"/>
              <x14:axisColor rgb="FF000000"/>
            </x14:dataBar>
          </x14:cfRule>
          <xm:sqref>W110:W111</xm:sqref>
        </x14:conditionalFormatting>
        <x14:conditionalFormatting xmlns:xm="http://schemas.microsoft.com/office/excel/2006/main">
          <x14:cfRule type="dataBar" id="{BC7C1053-3465-4AA0-A1B7-68A3F9885DEC}">
            <x14:dataBar minLength="0" maxLength="100" gradient="0" axisPosition="middle">
              <x14:cfvo type="num">
                <xm:f>-25</xm:f>
              </x14:cfvo>
              <x14:cfvo type="num">
                <xm:f>25</xm:f>
              </x14:cfvo>
              <x14:negativeFillColor rgb="FFFF0000"/>
              <x14:axisColor rgb="FF000000"/>
            </x14:dataBar>
          </x14:cfRule>
          <xm:sqref>W113</xm:sqref>
        </x14:conditionalFormatting>
        <x14:conditionalFormatting xmlns:xm="http://schemas.microsoft.com/office/excel/2006/main">
          <x14:cfRule type="dataBar" id="{A0F106B1-C533-4B95-B5C0-D6333093017D}">
            <x14:dataBar minLength="0" maxLength="100" gradient="0" axisPosition="middle">
              <x14:cfvo type="num">
                <xm:f>-25</xm:f>
              </x14:cfvo>
              <x14:cfvo type="num">
                <xm:f>25</xm:f>
              </x14:cfvo>
              <x14:negativeFillColor rgb="FFFF0000"/>
              <x14:axisColor rgb="FF000000"/>
            </x14:dataBar>
          </x14:cfRule>
          <xm:sqref>W116</xm:sqref>
        </x14:conditionalFormatting>
        <x14:conditionalFormatting xmlns:xm="http://schemas.microsoft.com/office/excel/2006/main">
          <x14:cfRule type="dataBar" id="{E5215653-24E3-4FE2-B7C0-FAA5CDC70CF5}">
            <x14:dataBar minLength="0" maxLength="100" border="1" gradient="0" axisPosition="middle">
              <x14:cfvo type="num">
                <xm:f>-100</xm:f>
              </x14:cfvo>
              <x14:cfvo type="num">
                <xm:f>100</xm:f>
              </x14:cfvo>
              <x14:borderColor rgb="FF000000"/>
              <x14:negativeFillColor rgb="FFFF0000"/>
              <x14:axisColor rgb="FF000000"/>
            </x14:dataBar>
          </x14:cfRule>
          <xm:sqref>W114:W115</xm:sqref>
        </x14:conditionalFormatting>
        <x14:conditionalFormatting xmlns:xm="http://schemas.microsoft.com/office/excel/2006/main">
          <x14:cfRule type="dataBar" id="{40B529DB-38AF-42EB-8D80-91D9C5247D8B}">
            <x14:dataBar minLength="0" maxLength="100" gradient="0" axisPosition="middle">
              <x14:cfvo type="num">
                <xm:f>-25</xm:f>
              </x14:cfvo>
              <x14:cfvo type="num">
                <xm:f>25</xm:f>
              </x14:cfvo>
              <x14:negativeFillColor rgb="FFFF0000"/>
              <x14:axisColor rgb="FF000000"/>
            </x14:dataBar>
          </x14:cfRule>
          <xm:sqref>W117</xm:sqref>
        </x14:conditionalFormatting>
        <x14:conditionalFormatting xmlns:xm="http://schemas.microsoft.com/office/excel/2006/main">
          <x14:cfRule type="dataBar" id="{CDBE78CF-4593-42C5-AB33-E1381099C709}">
            <x14:dataBar minLength="0" maxLength="100" gradient="0" axisPosition="middle">
              <x14:cfvo type="num">
                <xm:f>-25</xm:f>
              </x14:cfvo>
              <x14:cfvo type="num">
                <xm:f>25</xm:f>
              </x14:cfvo>
              <x14:negativeFillColor rgb="FFFF0000"/>
              <x14:axisColor rgb="FF000000"/>
            </x14:dataBar>
          </x14:cfRule>
          <xm:sqref>W120</xm:sqref>
        </x14:conditionalFormatting>
        <x14:conditionalFormatting xmlns:xm="http://schemas.microsoft.com/office/excel/2006/main">
          <x14:cfRule type="dataBar" id="{DFB8CF1C-6E98-4ABE-A9AB-EBAAD2F5C117}">
            <x14:dataBar minLength="0" maxLength="100" border="1" gradient="0" axisPosition="middle">
              <x14:cfvo type="num">
                <xm:f>-100</xm:f>
              </x14:cfvo>
              <x14:cfvo type="num">
                <xm:f>100</xm:f>
              </x14:cfvo>
              <x14:borderColor rgb="FF000000"/>
              <x14:negativeFillColor rgb="FFFF0000"/>
              <x14:axisColor rgb="FF000000"/>
            </x14:dataBar>
          </x14:cfRule>
          <xm:sqref>W118:W119</xm:sqref>
        </x14:conditionalFormatting>
        <x14:conditionalFormatting xmlns:xm="http://schemas.microsoft.com/office/excel/2006/main">
          <x14:cfRule type="dataBar" id="{2153C529-2A5E-4B01-908E-4D6CB33C842F}">
            <x14:dataBar minLength="0" maxLength="100" gradient="0" axisPosition="middle">
              <x14:cfvo type="num">
                <xm:f>-25</xm:f>
              </x14:cfvo>
              <x14:cfvo type="num">
                <xm:f>25</xm:f>
              </x14:cfvo>
              <x14:negativeFillColor rgb="FFFF0000"/>
              <x14:axisColor rgb="FF000000"/>
            </x14:dataBar>
          </x14:cfRule>
          <xm:sqref>W121</xm:sqref>
        </x14:conditionalFormatting>
        <x14:conditionalFormatting xmlns:xm="http://schemas.microsoft.com/office/excel/2006/main">
          <x14:cfRule type="dataBar" id="{1D904A80-9E42-4BDB-A78D-19BC37D9617C}">
            <x14:dataBar minLength="0" maxLength="100" gradient="0" axisPosition="middle">
              <x14:cfvo type="num">
                <xm:f>-25</xm:f>
              </x14:cfvo>
              <x14:cfvo type="num">
                <xm:f>25</xm:f>
              </x14:cfvo>
              <x14:negativeFillColor rgb="FFFF0000"/>
              <x14:axisColor rgb="FF000000"/>
            </x14:dataBar>
          </x14:cfRule>
          <xm:sqref>W124</xm:sqref>
        </x14:conditionalFormatting>
        <x14:conditionalFormatting xmlns:xm="http://schemas.microsoft.com/office/excel/2006/main">
          <x14:cfRule type="dataBar" id="{7E5378B0-6465-4CAA-BF1C-3146845C6AF2}">
            <x14:dataBar minLength="0" maxLength="100" border="1" gradient="0" axisPosition="middle">
              <x14:cfvo type="num">
                <xm:f>-100</xm:f>
              </x14:cfvo>
              <x14:cfvo type="num">
                <xm:f>100</xm:f>
              </x14:cfvo>
              <x14:borderColor rgb="FF000000"/>
              <x14:negativeFillColor rgb="FFFF0000"/>
              <x14:axisColor rgb="FF000000"/>
            </x14:dataBar>
          </x14:cfRule>
          <xm:sqref>W122:W123</xm:sqref>
        </x14:conditionalFormatting>
        <x14:conditionalFormatting xmlns:xm="http://schemas.microsoft.com/office/excel/2006/main">
          <x14:cfRule type="dataBar" id="{B8C1162A-6559-4727-BF79-BA4CF045F784}">
            <x14:dataBar minLength="0" maxLength="100" gradient="0" axisPosition="middle">
              <x14:cfvo type="num">
                <xm:f>-25</xm:f>
              </x14:cfvo>
              <x14:cfvo type="num">
                <xm:f>25</xm:f>
              </x14:cfvo>
              <x14:negativeFillColor rgb="FFFF0000"/>
              <x14:axisColor rgb="FF000000"/>
            </x14:dataBar>
          </x14:cfRule>
          <xm:sqref>W125</xm:sqref>
        </x14:conditionalFormatting>
        <x14:conditionalFormatting xmlns:xm="http://schemas.microsoft.com/office/excel/2006/main">
          <x14:cfRule type="dataBar" id="{40C21605-B427-4849-B874-863F40A8563D}">
            <x14:dataBar minLength="0" maxLength="100" gradient="0" axisPosition="middle">
              <x14:cfvo type="num">
                <xm:f>-25</xm:f>
              </x14:cfvo>
              <x14:cfvo type="num">
                <xm:f>25</xm:f>
              </x14:cfvo>
              <x14:negativeFillColor rgb="FFFF0000"/>
              <x14:axisColor rgb="FF000000"/>
            </x14:dataBar>
          </x14:cfRule>
          <xm:sqref>W128</xm:sqref>
        </x14:conditionalFormatting>
        <x14:conditionalFormatting xmlns:xm="http://schemas.microsoft.com/office/excel/2006/main">
          <x14:cfRule type="dataBar" id="{EB3AAC2E-B5CE-40B5-843E-2A528999F291}">
            <x14:dataBar minLength="0" maxLength="100" border="1" gradient="0" axisPosition="middle">
              <x14:cfvo type="num">
                <xm:f>-100</xm:f>
              </x14:cfvo>
              <x14:cfvo type="num">
                <xm:f>100</xm:f>
              </x14:cfvo>
              <x14:borderColor rgb="FF000000"/>
              <x14:negativeFillColor rgb="FFFF0000"/>
              <x14:axisColor rgb="FF000000"/>
            </x14:dataBar>
          </x14:cfRule>
          <xm:sqref>W126:W127</xm:sqref>
        </x14:conditionalFormatting>
        <x14:conditionalFormatting xmlns:xm="http://schemas.microsoft.com/office/excel/2006/main">
          <x14:cfRule type="dataBar" id="{94AFDBD2-5B1B-4FC8-AC41-09C43FF99C91}">
            <x14:dataBar minLength="0" maxLength="100" gradient="0" axisPosition="middle">
              <x14:cfvo type="num">
                <xm:f>-25</xm:f>
              </x14:cfvo>
              <x14:cfvo type="num">
                <xm:f>25</xm:f>
              </x14:cfvo>
              <x14:negativeFillColor rgb="FFFF0000"/>
              <x14:axisColor rgb="FF000000"/>
            </x14:dataBar>
          </x14:cfRule>
          <xm:sqref>W129</xm:sqref>
        </x14:conditionalFormatting>
        <x14:conditionalFormatting xmlns:xm="http://schemas.microsoft.com/office/excel/2006/main">
          <x14:cfRule type="dataBar" id="{5095D64A-101F-47B9-B99D-D7B594746073}">
            <x14:dataBar minLength="0" maxLength="100" gradient="0" axisPosition="middle">
              <x14:cfvo type="num">
                <xm:f>-25</xm:f>
              </x14:cfvo>
              <x14:cfvo type="num">
                <xm:f>25</xm:f>
              </x14:cfvo>
              <x14:negativeFillColor rgb="FFFF0000"/>
              <x14:axisColor rgb="FF000000"/>
            </x14:dataBar>
          </x14:cfRule>
          <xm:sqref>W132</xm:sqref>
        </x14:conditionalFormatting>
        <x14:conditionalFormatting xmlns:xm="http://schemas.microsoft.com/office/excel/2006/main">
          <x14:cfRule type="dataBar" id="{3C2388D2-AD59-47AA-992C-A17AC9749B45}">
            <x14:dataBar minLength="0" maxLength="100" border="1" gradient="0" axisPosition="middle">
              <x14:cfvo type="num">
                <xm:f>-100</xm:f>
              </x14:cfvo>
              <x14:cfvo type="num">
                <xm:f>100</xm:f>
              </x14:cfvo>
              <x14:borderColor rgb="FF000000"/>
              <x14:negativeFillColor rgb="FFFF0000"/>
              <x14:axisColor rgb="FF000000"/>
            </x14:dataBar>
          </x14:cfRule>
          <xm:sqref>W130:W131</xm:sqref>
        </x14:conditionalFormatting>
        <x14:conditionalFormatting xmlns:xm="http://schemas.microsoft.com/office/excel/2006/main">
          <x14:cfRule type="dataBar" id="{183C3F75-BC18-4B4E-91F6-31F610EBB9C8}">
            <x14:dataBar minLength="0" maxLength="100" gradient="0" axisPosition="middle">
              <x14:cfvo type="num">
                <xm:f>-25</xm:f>
              </x14:cfvo>
              <x14:cfvo type="num">
                <xm:f>25</xm:f>
              </x14:cfvo>
              <x14:negativeFillColor rgb="FFFF0000"/>
              <x14:axisColor rgb="FF000000"/>
            </x14:dataBar>
          </x14:cfRule>
          <xm:sqref>W133</xm:sqref>
        </x14:conditionalFormatting>
        <x14:conditionalFormatting xmlns:xm="http://schemas.microsoft.com/office/excel/2006/main">
          <x14:cfRule type="dataBar" id="{3D9A9A06-D807-40B5-BDBE-B0869485FE7A}">
            <x14:dataBar minLength="0" maxLength="100" gradient="0" axisPosition="middle">
              <x14:cfvo type="num">
                <xm:f>-25</xm:f>
              </x14:cfvo>
              <x14:cfvo type="num">
                <xm:f>25</xm:f>
              </x14:cfvo>
              <x14:negativeFillColor rgb="FFFF0000"/>
              <x14:axisColor rgb="FF000000"/>
            </x14:dataBar>
          </x14:cfRule>
          <xm:sqref>W136</xm:sqref>
        </x14:conditionalFormatting>
        <x14:conditionalFormatting xmlns:xm="http://schemas.microsoft.com/office/excel/2006/main">
          <x14:cfRule type="dataBar" id="{796730EE-E1B4-469B-B4E2-D9F458F955C8}">
            <x14:dataBar minLength="0" maxLength="100" border="1" gradient="0" axisPosition="middle">
              <x14:cfvo type="num">
                <xm:f>-100</xm:f>
              </x14:cfvo>
              <x14:cfvo type="num">
                <xm:f>100</xm:f>
              </x14:cfvo>
              <x14:borderColor rgb="FF000000"/>
              <x14:negativeFillColor rgb="FFFF0000"/>
              <x14:axisColor rgb="FF000000"/>
            </x14:dataBar>
          </x14:cfRule>
          <xm:sqref>W134:W135</xm:sqref>
        </x14:conditionalFormatting>
        <x14:conditionalFormatting xmlns:xm="http://schemas.microsoft.com/office/excel/2006/main">
          <x14:cfRule type="dataBar" id="{E6FED2C1-17E4-4A83-A807-A5F49D595D49}">
            <x14:dataBar minLength="0" maxLength="100" gradient="0" axisPosition="middle">
              <x14:cfvo type="num">
                <xm:f>-25</xm:f>
              </x14:cfvo>
              <x14:cfvo type="num">
                <xm:f>25</xm:f>
              </x14:cfvo>
              <x14:negativeFillColor rgb="FFFF0000"/>
              <x14:axisColor rgb="FF000000"/>
            </x14:dataBar>
          </x14:cfRule>
          <xm:sqref>W137</xm:sqref>
        </x14:conditionalFormatting>
        <x14:conditionalFormatting xmlns:xm="http://schemas.microsoft.com/office/excel/2006/main">
          <x14:cfRule type="dataBar" id="{BB861F76-BE6B-44E9-AD16-32464F2E5378}">
            <x14:dataBar minLength="0" maxLength="100" gradient="0" axisPosition="middle">
              <x14:cfvo type="num">
                <xm:f>-25</xm:f>
              </x14:cfvo>
              <x14:cfvo type="num">
                <xm:f>25</xm:f>
              </x14:cfvo>
              <x14:negativeFillColor rgb="FFFF0000"/>
              <x14:axisColor rgb="FF000000"/>
            </x14:dataBar>
          </x14:cfRule>
          <xm:sqref>W140</xm:sqref>
        </x14:conditionalFormatting>
        <x14:conditionalFormatting xmlns:xm="http://schemas.microsoft.com/office/excel/2006/main">
          <x14:cfRule type="dataBar" id="{9D3A711F-E53E-47D3-ACC8-67AD013CC808}">
            <x14:dataBar minLength="0" maxLength="100" border="1" gradient="0" axisPosition="middle">
              <x14:cfvo type="num">
                <xm:f>-100</xm:f>
              </x14:cfvo>
              <x14:cfvo type="num">
                <xm:f>100</xm:f>
              </x14:cfvo>
              <x14:borderColor rgb="FF000000"/>
              <x14:negativeFillColor rgb="FFFF0000"/>
              <x14:axisColor rgb="FF000000"/>
            </x14:dataBar>
          </x14:cfRule>
          <xm:sqref>W138:W139</xm:sqref>
        </x14:conditionalFormatting>
        <x14:conditionalFormatting xmlns:xm="http://schemas.microsoft.com/office/excel/2006/main">
          <x14:cfRule type="dataBar" id="{B11EC0DD-29EE-4562-B56E-12A90F80CEB9}">
            <x14:dataBar minLength="0" maxLength="100" gradient="0" axisPosition="middle">
              <x14:cfvo type="num">
                <xm:f>-25</xm:f>
              </x14:cfvo>
              <x14:cfvo type="num">
                <xm:f>25</xm:f>
              </x14:cfvo>
              <x14:negativeFillColor rgb="FFFF0000"/>
              <x14:axisColor rgb="FF000000"/>
            </x14:dataBar>
          </x14:cfRule>
          <xm:sqref>W141</xm:sqref>
        </x14:conditionalFormatting>
        <x14:conditionalFormatting xmlns:xm="http://schemas.microsoft.com/office/excel/2006/main">
          <x14:cfRule type="dataBar" id="{7D4FFA91-BC64-425C-A874-29B1C4A789D1}">
            <x14:dataBar minLength="0" maxLength="100" gradient="0" axisPosition="middle">
              <x14:cfvo type="num">
                <xm:f>-25</xm:f>
              </x14:cfvo>
              <x14:cfvo type="num">
                <xm:f>25</xm:f>
              </x14:cfvo>
              <x14:negativeFillColor rgb="FFFF0000"/>
              <x14:axisColor rgb="FF000000"/>
            </x14:dataBar>
          </x14:cfRule>
          <xm:sqref>W144</xm:sqref>
        </x14:conditionalFormatting>
        <x14:conditionalFormatting xmlns:xm="http://schemas.microsoft.com/office/excel/2006/main">
          <x14:cfRule type="dataBar" id="{BA298396-8628-4E73-B04A-FAC1BB983BA5}">
            <x14:dataBar minLength="0" maxLength="100" border="1" gradient="0" axisPosition="middle">
              <x14:cfvo type="num">
                <xm:f>-100</xm:f>
              </x14:cfvo>
              <x14:cfvo type="num">
                <xm:f>100</xm:f>
              </x14:cfvo>
              <x14:borderColor rgb="FF000000"/>
              <x14:negativeFillColor rgb="FFFF0000"/>
              <x14:axisColor rgb="FF000000"/>
            </x14:dataBar>
          </x14:cfRule>
          <xm:sqref>W142:W143</xm:sqref>
        </x14:conditionalFormatting>
        <x14:conditionalFormatting xmlns:xm="http://schemas.microsoft.com/office/excel/2006/main">
          <x14:cfRule type="dataBar" id="{9FB7BF45-9CA9-49A3-9897-6435697CDF16}">
            <x14:dataBar minLength="0" maxLength="100" gradient="0" axisPosition="middle">
              <x14:cfvo type="num">
                <xm:f>-25</xm:f>
              </x14:cfvo>
              <x14:cfvo type="num">
                <xm:f>25</xm:f>
              </x14:cfvo>
              <x14:negativeFillColor rgb="FFFF0000"/>
              <x14:axisColor rgb="FF000000"/>
            </x14:dataBar>
          </x14:cfRule>
          <xm:sqref>W145</xm:sqref>
        </x14:conditionalFormatting>
        <x14:conditionalFormatting xmlns:xm="http://schemas.microsoft.com/office/excel/2006/main">
          <x14:cfRule type="dataBar" id="{F5A826A1-1C16-4752-9272-3EACBE6BA86A}">
            <x14:dataBar minLength="0" maxLength="100" gradient="0" axisPosition="middle">
              <x14:cfvo type="num">
                <xm:f>-25</xm:f>
              </x14:cfvo>
              <x14:cfvo type="num">
                <xm:f>25</xm:f>
              </x14:cfvo>
              <x14:negativeFillColor rgb="FFFF0000"/>
              <x14:axisColor rgb="FF000000"/>
            </x14:dataBar>
          </x14:cfRule>
          <xm:sqref>W148</xm:sqref>
        </x14:conditionalFormatting>
        <x14:conditionalFormatting xmlns:xm="http://schemas.microsoft.com/office/excel/2006/main">
          <x14:cfRule type="dataBar" id="{17A1701C-7B6D-4E91-A9B9-54DD9385F3A6}">
            <x14:dataBar minLength="0" maxLength="100" border="1" gradient="0" axisPosition="middle">
              <x14:cfvo type="num">
                <xm:f>-100</xm:f>
              </x14:cfvo>
              <x14:cfvo type="num">
                <xm:f>100</xm:f>
              </x14:cfvo>
              <x14:borderColor rgb="FF000000"/>
              <x14:negativeFillColor rgb="FFFF0000"/>
              <x14:axisColor rgb="FF000000"/>
            </x14:dataBar>
          </x14:cfRule>
          <xm:sqref>W146:W147</xm:sqref>
        </x14:conditionalFormatting>
        <x14:conditionalFormatting xmlns:xm="http://schemas.microsoft.com/office/excel/2006/main">
          <x14:cfRule type="dataBar" id="{BD12228B-7C24-40B2-9C5E-4E768D00E9A8}">
            <x14:dataBar minLength="0" maxLength="100" gradient="0" axisPosition="middle">
              <x14:cfvo type="num">
                <xm:f>-25</xm:f>
              </x14:cfvo>
              <x14:cfvo type="num">
                <xm:f>25</xm:f>
              </x14:cfvo>
              <x14:negativeFillColor rgb="FFFF0000"/>
              <x14:axisColor rgb="FF000000"/>
            </x14:dataBar>
          </x14:cfRule>
          <xm:sqref>W149</xm:sqref>
        </x14:conditionalFormatting>
        <x14:conditionalFormatting xmlns:xm="http://schemas.microsoft.com/office/excel/2006/main">
          <x14:cfRule type="dataBar" id="{8686E900-95D4-411E-9847-635E5786343A}">
            <x14:dataBar minLength="0" maxLength="100" gradient="0" axisPosition="middle">
              <x14:cfvo type="num">
                <xm:f>-25</xm:f>
              </x14:cfvo>
              <x14:cfvo type="num">
                <xm:f>25</xm:f>
              </x14:cfvo>
              <x14:negativeFillColor rgb="FFFF0000"/>
              <x14:axisColor rgb="FF000000"/>
            </x14:dataBar>
          </x14:cfRule>
          <xm:sqref>W152</xm:sqref>
        </x14:conditionalFormatting>
        <x14:conditionalFormatting xmlns:xm="http://schemas.microsoft.com/office/excel/2006/main">
          <x14:cfRule type="dataBar" id="{41479573-AB09-4DED-8277-DA7C584B15E8}">
            <x14:dataBar minLength="0" maxLength="100" border="1" gradient="0" axisPosition="middle">
              <x14:cfvo type="num">
                <xm:f>-100</xm:f>
              </x14:cfvo>
              <x14:cfvo type="num">
                <xm:f>100</xm:f>
              </x14:cfvo>
              <x14:borderColor rgb="FF000000"/>
              <x14:negativeFillColor rgb="FFFF0000"/>
              <x14:axisColor rgb="FF000000"/>
            </x14:dataBar>
          </x14:cfRule>
          <xm:sqref>W150:W151</xm:sqref>
        </x14:conditionalFormatting>
        <x14:conditionalFormatting xmlns:xm="http://schemas.microsoft.com/office/excel/2006/main">
          <x14:cfRule type="dataBar" id="{996B726C-6A80-4783-83DA-A8E1F06A810B}">
            <x14:dataBar minLength="0" maxLength="100" gradient="0" axisPosition="middle">
              <x14:cfvo type="num">
                <xm:f>-25</xm:f>
              </x14:cfvo>
              <x14:cfvo type="num">
                <xm:f>25</xm:f>
              </x14:cfvo>
              <x14:negativeFillColor rgb="FFFF0000"/>
              <x14:axisColor rgb="FF000000"/>
            </x14:dataBar>
          </x14:cfRule>
          <xm:sqref>W153</xm:sqref>
        </x14:conditionalFormatting>
        <x14:conditionalFormatting xmlns:xm="http://schemas.microsoft.com/office/excel/2006/main">
          <x14:cfRule type="dataBar" id="{6443DE14-5753-4928-90F0-B49B165CCAB7}">
            <x14:dataBar minLength="0" maxLength="100" gradient="0" axisPosition="middle">
              <x14:cfvo type="num">
                <xm:f>-25</xm:f>
              </x14:cfvo>
              <x14:cfvo type="num">
                <xm:f>25</xm:f>
              </x14:cfvo>
              <x14:negativeFillColor rgb="FFFF0000"/>
              <x14:axisColor rgb="FF000000"/>
            </x14:dataBar>
          </x14:cfRule>
          <xm:sqref>W156</xm:sqref>
        </x14:conditionalFormatting>
        <x14:conditionalFormatting xmlns:xm="http://schemas.microsoft.com/office/excel/2006/main">
          <x14:cfRule type="dataBar" id="{7725613E-D189-4AC1-ACB1-9BB71B8EF290}">
            <x14:dataBar minLength="0" maxLength="100" border="1" gradient="0" axisPosition="middle">
              <x14:cfvo type="num">
                <xm:f>-100</xm:f>
              </x14:cfvo>
              <x14:cfvo type="num">
                <xm:f>100</xm:f>
              </x14:cfvo>
              <x14:borderColor rgb="FF000000"/>
              <x14:negativeFillColor rgb="FFFF0000"/>
              <x14:axisColor rgb="FF000000"/>
            </x14:dataBar>
          </x14:cfRule>
          <xm:sqref>W154:W155</xm:sqref>
        </x14:conditionalFormatting>
        <x14:conditionalFormatting xmlns:xm="http://schemas.microsoft.com/office/excel/2006/main">
          <x14:cfRule type="dataBar" id="{34F00E14-79C0-48FC-B098-B1740633A810}">
            <x14:dataBar minLength="0" maxLength="100" gradient="0" axisPosition="middle">
              <x14:cfvo type="num">
                <xm:f>-25</xm:f>
              </x14:cfvo>
              <x14:cfvo type="num">
                <xm:f>25</xm:f>
              </x14:cfvo>
              <x14:negativeFillColor rgb="FFFF0000"/>
              <x14:axisColor rgb="FF000000"/>
            </x14:dataBar>
          </x14:cfRule>
          <xm:sqref>W157</xm:sqref>
        </x14:conditionalFormatting>
        <x14:conditionalFormatting xmlns:xm="http://schemas.microsoft.com/office/excel/2006/main">
          <x14:cfRule type="dataBar" id="{00142C07-38DA-4E95-A423-BAC86DFF2547}">
            <x14:dataBar minLength="0" maxLength="100" gradient="0" axisPosition="middle">
              <x14:cfvo type="num">
                <xm:f>-25</xm:f>
              </x14:cfvo>
              <x14:cfvo type="num">
                <xm:f>25</xm:f>
              </x14:cfvo>
              <x14:negativeFillColor rgb="FFFF0000"/>
              <x14:axisColor rgb="FF000000"/>
            </x14:dataBar>
          </x14:cfRule>
          <xm:sqref>W160</xm:sqref>
        </x14:conditionalFormatting>
        <x14:conditionalFormatting xmlns:xm="http://schemas.microsoft.com/office/excel/2006/main">
          <x14:cfRule type="dataBar" id="{CEABAE9B-B241-4496-870B-6F220CD1A9D2}">
            <x14:dataBar minLength="0" maxLength="100" border="1" gradient="0" axisPosition="middle">
              <x14:cfvo type="num">
                <xm:f>-100</xm:f>
              </x14:cfvo>
              <x14:cfvo type="num">
                <xm:f>100</xm:f>
              </x14:cfvo>
              <x14:borderColor rgb="FF000000"/>
              <x14:negativeFillColor rgb="FFFF0000"/>
              <x14:axisColor rgb="FF000000"/>
            </x14:dataBar>
          </x14:cfRule>
          <xm:sqref>W158:W159</xm:sqref>
        </x14:conditionalFormatting>
        <x14:conditionalFormatting xmlns:xm="http://schemas.microsoft.com/office/excel/2006/main">
          <x14:cfRule type="dataBar" id="{029CE65D-9E42-4ACC-90F2-3F63CD86E267}">
            <x14:dataBar minLength="0" maxLength="100" gradient="0" axisPosition="middle">
              <x14:cfvo type="num">
                <xm:f>-25</xm:f>
              </x14:cfvo>
              <x14:cfvo type="num">
                <xm:f>25</xm:f>
              </x14:cfvo>
              <x14:negativeFillColor rgb="FFFF0000"/>
              <x14:axisColor rgb="FF000000"/>
            </x14:dataBar>
          </x14:cfRule>
          <xm:sqref>W161</xm:sqref>
        </x14:conditionalFormatting>
        <x14:conditionalFormatting xmlns:xm="http://schemas.microsoft.com/office/excel/2006/main">
          <x14:cfRule type="dataBar" id="{8714E1C0-EC47-474D-A99B-6A72455A1654}">
            <x14:dataBar minLength="0" maxLength="100" gradient="0" axisPosition="middle">
              <x14:cfvo type="num">
                <xm:f>-25</xm:f>
              </x14:cfvo>
              <x14:cfvo type="num">
                <xm:f>25</xm:f>
              </x14:cfvo>
              <x14:negativeFillColor rgb="FFFF0000"/>
              <x14:axisColor rgb="FF000000"/>
            </x14:dataBar>
          </x14:cfRule>
          <xm:sqref>W164</xm:sqref>
        </x14:conditionalFormatting>
        <x14:conditionalFormatting xmlns:xm="http://schemas.microsoft.com/office/excel/2006/main">
          <x14:cfRule type="dataBar" id="{02AA3E2E-6098-4A8A-BC45-5B20A029D040}">
            <x14:dataBar minLength="0" maxLength="100" border="1" gradient="0" axisPosition="middle">
              <x14:cfvo type="num">
                <xm:f>-100</xm:f>
              </x14:cfvo>
              <x14:cfvo type="num">
                <xm:f>100</xm:f>
              </x14:cfvo>
              <x14:borderColor rgb="FF000000"/>
              <x14:negativeFillColor rgb="FFFF0000"/>
              <x14:axisColor rgb="FF000000"/>
            </x14:dataBar>
          </x14:cfRule>
          <xm:sqref>W162:W163</xm:sqref>
        </x14:conditionalFormatting>
        <x14:conditionalFormatting xmlns:xm="http://schemas.microsoft.com/office/excel/2006/main">
          <x14:cfRule type="dataBar" id="{EE0F4A81-5CDA-41AE-BB95-F904029A482E}">
            <x14:dataBar minLength="0" maxLength="100" gradient="0" axisPosition="middle">
              <x14:cfvo type="num">
                <xm:f>-25</xm:f>
              </x14:cfvo>
              <x14:cfvo type="num">
                <xm:f>25</xm:f>
              </x14:cfvo>
              <x14:negativeFillColor rgb="FFFF0000"/>
              <x14:axisColor rgb="FF000000"/>
            </x14:dataBar>
          </x14:cfRule>
          <xm:sqref>W165</xm:sqref>
        </x14:conditionalFormatting>
        <x14:conditionalFormatting xmlns:xm="http://schemas.microsoft.com/office/excel/2006/main">
          <x14:cfRule type="dataBar" id="{63604FFC-C1CF-4B2B-A0F3-85E8B8B83CF3}">
            <x14:dataBar minLength="0" maxLength="100" gradient="0" axisPosition="middle">
              <x14:cfvo type="num">
                <xm:f>-25</xm:f>
              </x14:cfvo>
              <x14:cfvo type="num">
                <xm:f>25</xm:f>
              </x14:cfvo>
              <x14:negativeFillColor rgb="FFFF0000"/>
              <x14:axisColor rgb="FF000000"/>
            </x14:dataBar>
          </x14:cfRule>
          <xm:sqref>W168</xm:sqref>
        </x14:conditionalFormatting>
        <x14:conditionalFormatting xmlns:xm="http://schemas.microsoft.com/office/excel/2006/main">
          <x14:cfRule type="dataBar" id="{D96F775D-AF18-48FE-9633-B9EC726CC361}">
            <x14:dataBar minLength="0" maxLength="100" border="1" gradient="0" axisPosition="middle">
              <x14:cfvo type="num">
                <xm:f>-100</xm:f>
              </x14:cfvo>
              <x14:cfvo type="num">
                <xm:f>100</xm:f>
              </x14:cfvo>
              <x14:borderColor rgb="FF000000"/>
              <x14:negativeFillColor rgb="FFFF0000"/>
              <x14:axisColor rgb="FF000000"/>
            </x14:dataBar>
          </x14:cfRule>
          <xm:sqref>W166:W167</xm:sqref>
        </x14:conditionalFormatting>
        <x14:conditionalFormatting xmlns:xm="http://schemas.microsoft.com/office/excel/2006/main">
          <x14:cfRule type="dataBar" id="{84C7A313-8BBE-4F2A-851A-73D6C04B8DE5}">
            <x14:dataBar minLength="0" maxLength="100" gradient="0" axisPosition="middle">
              <x14:cfvo type="num">
                <xm:f>-25</xm:f>
              </x14:cfvo>
              <x14:cfvo type="num">
                <xm:f>25</xm:f>
              </x14:cfvo>
              <x14:negativeFillColor rgb="FFFF0000"/>
              <x14:axisColor rgb="FF000000"/>
            </x14:dataBar>
          </x14:cfRule>
          <xm:sqref>W169</xm:sqref>
        </x14:conditionalFormatting>
        <x14:conditionalFormatting xmlns:xm="http://schemas.microsoft.com/office/excel/2006/main">
          <x14:cfRule type="dataBar" id="{257B54A0-183A-46C6-910A-A9B9E9336C2A}">
            <x14:dataBar minLength="0" maxLength="100" gradient="0" axisPosition="middle">
              <x14:cfvo type="num">
                <xm:f>-25</xm:f>
              </x14:cfvo>
              <x14:cfvo type="num">
                <xm:f>25</xm:f>
              </x14:cfvo>
              <x14:negativeFillColor rgb="FFFF0000"/>
              <x14:axisColor rgb="FF000000"/>
            </x14:dataBar>
          </x14:cfRule>
          <xm:sqref>W172</xm:sqref>
        </x14:conditionalFormatting>
        <x14:conditionalFormatting xmlns:xm="http://schemas.microsoft.com/office/excel/2006/main">
          <x14:cfRule type="dataBar" id="{0BE59742-1EF8-4186-9390-57117F06C3DD}">
            <x14:dataBar minLength="0" maxLength="100" border="1" gradient="0" axisPosition="middle">
              <x14:cfvo type="num">
                <xm:f>-100</xm:f>
              </x14:cfvo>
              <x14:cfvo type="num">
                <xm:f>100</xm:f>
              </x14:cfvo>
              <x14:borderColor rgb="FF000000"/>
              <x14:negativeFillColor rgb="FFFF0000"/>
              <x14:axisColor rgb="FF000000"/>
            </x14:dataBar>
          </x14:cfRule>
          <xm:sqref>W170:W171</xm:sqref>
        </x14:conditionalFormatting>
        <x14:conditionalFormatting xmlns:xm="http://schemas.microsoft.com/office/excel/2006/main">
          <x14:cfRule type="dataBar" id="{5EE3DF61-7BA9-4456-9047-5444E3E18C3B}">
            <x14:dataBar minLength="0" maxLength="100" gradient="0" axisPosition="middle">
              <x14:cfvo type="num">
                <xm:f>-25</xm:f>
              </x14:cfvo>
              <x14:cfvo type="num">
                <xm:f>25</xm:f>
              </x14:cfvo>
              <x14:negativeFillColor rgb="FFFF0000"/>
              <x14:axisColor rgb="FF000000"/>
            </x14:dataBar>
          </x14:cfRule>
          <xm:sqref>W173</xm:sqref>
        </x14:conditionalFormatting>
        <x14:conditionalFormatting xmlns:xm="http://schemas.microsoft.com/office/excel/2006/main">
          <x14:cfRule type="dataBar" id="{4A4CBDE4-DE51-49F1-9C0C-CC229FC0ABAB}">
            <x14:dataBar minLength="0" maxLength="100" gradient="0" axisPosition="middle">
              <x14:cfvo type="num">
                <xm:f>-25</xm:f>
              </x14:cfvo>
              <x14:cfvo type="num">
                <xm:f>25</xm:f>
              </x14:cfvo>
              <x14:negativeFillColor rgb="FFFF0000"/>
              <x14:axisColor rgb="FF000000"/>
            </x14:dataBar>
          </x14:cfRule>
          <xm:sqref>W176</xm:sqref>
        </x14:conditionalFormatting>
        <x14:conditionalFormatting xmlns:xm="http://schemas.microsoft.com/office/excel/2006/main">
          <x14:cfRule type="dataBar" id="{E411D3D5-4BA5-442D-8C97-AE7A4A5B7C0C}">
            <x14:dataBar minLength="0" maxLength="100" border="1" gradient="0" axisPosition="middle">
              <x14:cfvo type="num">
                <xm:f>-100</xm:f>
              </x14:cfvo>
              <x14:cfvo type="num">
                <xm:f>100</xm:f>
              </x14:cfvo>
              <x14:borderColor rgb="FF000000"/>
              <x14:negativeFillColor rgb="FFFF0000"/>
              <x14:axisColor rgb="FF000000"/>
            </x14:dataBar>
          </x14:cfRule>
          <xm:sqref>W174:W175</xm:sqref>
        </x14:conditionalFormatting>
        <x14:conditionalFormatting xmlns:xm="http://schemas.microsoft.com/office/excel/2006/main">
          <x14:cfRule type="dataBar" id="{8DBDD301-59D7-4D36-AF60-90FBD8D7A241}">
            <x14:dataBar minLength="0" maxLength="100" gradient="0" axisPosition="middle">
              <x14:cfvo type="num">
                <xm:f>-25</xm:f>
              </x14:cfvo>
              <x14:cfvo type="num">
                <xm:f>25</xm:f>
              </x14:cfvo>
              <x14:negativeFillColor rgb="FFFF0000"/>
              <x14:axisColor rgb="FF000000"/>
            </x14:dataBar>
          </x14:cfRule>
          <xm:sqref>W177</xm:sqref>
        </x14:conditionalFormatting>
        <x14:conditionalFormatting xmlns:xm="http://schemas.microsoft.com/office/excel/2006/main">
          <x14:cfRule type="dataBar" id="{3B208560-23CC-4111-983A-9BD1A9F7CB45}">
            <x14:dataBar minLength="0" maxLength="100" gradient="0" axisPosition="middle">
              <x14:cfvo type="num">
                <xm:f>-25</xm:f>
              </x14:cfvo>
              <x14:cfvo type="num">
                <xm:f>25</xm:f>
              </x14:cfvo>
              <x14:negativeFillColor rgb="FFFF0000"/>
              <x14:axisColor rgb="FF000000"/>
            </x14:dataBar>
          </x14:cfRule>
          <xm:sqref>W180</xm:sqref>
        </x14:conditionalFormatting>
        <x14:conditionalFormatting xmlns:xm="http://schemas.microsoft.com/office/excel/2006/main">
          <x14:cfRule type="dataBar" id="{D0B404FD-D508-4498-8919-08AF78710BC7}">
            <x14:dataBar minLength="0" maxLength="100" border="1" gradient="0" axisPosition="middle">
              <x14:cfvo type="num">
                <xm:f>-100</xm:f>
              </x14:cfvo>
              <x14:cfvo type="num">
                <xm:f>100</xm:f>
              </x14:cfvo>
              <x14:borderColor rgb="FF000000"/>
              <x14:negativeFillColor rgb="FFFF0000"/>
              <x14:axisColor rgb="FF000000"/>
            </x14:dataBar>
          </x14:cfRule>
          <xm:sqref>W178:W179</xm:sqref>
        </x14:conditionalFormatting>
        <x14:conditionalFormatting xmlns:xm="http://schemas.microsoft.com/office/excel/2006/main">
          <x14:cfRule type="dataBar" id="{D1D69C1C-C112-4631-BB1C-43BEBB6AB646}">
            <x14:dataBar minLength="0" maxLength="100" gradient="0" axisPosition="middle">
              <x14:cfvo type="num">
                <xm:f>-25</xm:f>
              </x14:cfvo>
              <x14:cfvo type="num">
                <xm:f>25</xm:f>
              </x14:cfvo>
              <x14:negativeFillColor rgb="FFFF0000"/>
              <x14:axisColor rgb="FF000000"/>
            </x14:dataBar>
          </x14:cfRule>
          <xm:sqref>W181</xm:sqref>
        </x14:conditionalFormatting>
        <x14:conditionalFormatting xmlns:xm="http://schemas.microsoft.com/office/excel/2006/main">
          <x14:cfRule type="dataBar" id="{A59D3B19-A7E5-412A-B28F-961E07ABCA9B}">
            <x14:dataBar minLength="0" maxLength="100" gradient="0" axisPosition="middle">
              <x14:cfvo type="num">
                <xm:f>-25</xm:f>
              </x14:cfvo>
              <x14:cfvo type="num">
                <xm:f>25</xm:f>
              </x14:cfvo>
              <x14:negativeFillColor rgb="FFFF0000"/>
              <x14:axisColor rgb="FF000000"/>
            </x14:dataBar>
          </x14:cfRule>
          <xm:sqref>W184</xm:sqref>
        </x14:conditionalFormatting>
        <x14:conditionalFormatting xmlns:xm="http://schemas.microsoft.com/office/excel/2006/main">
          <x14:cfRule type="dataBar" id="{08CD5757-F308-4340-B413-946BA50F2452}">
            <x14:dataBar minLength="0" maxLength="100" border="1" gradient="0" axisPosition="middle">
              <x14:cfvo type="num">
                <xm:f>-100</xm:f>
              </x14:cfvo>
              <x14:cfvo type="num">
                <xm:f>100</xm:f>
              </x14:cfvo>
              <x14:borderColor rgb="FF000000"/>
              <x14:negativeFillColor rgb="FFFF0000"/>
              <x14:axisColor rgb="FF000000"/>
            </x14:dataBar>
          </x14:cfRule>
          <xm:sqref>W182:W183</xm:sqref>
        </x14:conditionalFormatting>
        <x14:conditionalFormatting xmlns:xm="http://schemas.microsoft.com/office/excel/2006/main">
          <x14:cfRule type="dataBar" id="{41E21BF9-9489-41FC-A1F0-EFB3CEEA3F06}">
            <x14:dataBar minLength="0" maxLength="100" gradient="0" axisPosition="middle">
              <x14:cfvo type="num">
                <xm:f>-25</xm:f>
              </x14:cfvo>
              <x14:cfvo type="num">
                <xm:f>25</xm:f>
              </x14:cfvo>
              <x14:negativeFillColor rgb="FFFF0000"/>
              <x14:axisColor rgb="FF000000"/>
            </x14:dataBar>
          </x14:cfRule>
          <xm:sqref>W185</xm:sqref>
        </x14:conditionalFormatting>
        <x14:conditionalFormatting xmlns:xm="http://schemas.microsoft.com/office/excel/2006/main">
          <x14:cfRule type="dataBar" id="{8658A609-E120-485A-923F-BF64698FA3A8}">
            <x14:dataBar minLength="0" maxLength="100" gradient="0" axisPosition="middle">
              <x14:cfvo type="num">
                <xm:f>-25</xm:f>
              </x14:cfvo>
              <x14:cfvo type="num">
                <xm:f>25</xm:f>
              </x14:cfvo>
              <x14:negativeFillColor rgb="FFFF0000"/>
              <x14:axisColor rgb="FF000000"/>
            </x14:dataBar>
          </x14:cfRule>
          <xm:sqref>W188</xm:sqref>
        </x14:conditionalFormatting>
        <x14:conditionalFormatting xmlns:xm="http://schemas.microsoft.com/office/excel/2006/main">
          <x14:cfRule type="dataBar" id="{514304D4-BBE5-4A23-826F-2902C36C3A7D}">
            <x14:dataBar minLength="0" maxLength="100" border="1" gradient="0" axisPosition="middle">
              <x14:cfvo type="num">
                <xm:f>-100</xm:f>
              </x14:cfvo>
              <x14:cfvo type="num">
                <xm:f>100</xm:f>
              </x14:cfvo>
              <x14:borderColor rgb="FF000000"/>
              <x14:negativeFillColor rgb="FFFF0000"/>
              <x14:axisColor rgb="FF000000"/>
            </x14:dataBar>
          </x14:cfRule>
          <xm:sqref>W186:W187</xm:sqref>
        </x14:conditionalFormatting>
        <x14:conditionalFormatting xmlns:xm="http://schemas.microsoft.com/office/excel/2006/main">
          <x14:cfRule type="dataBar" id="{CD93C6CF-8DE3-41E2-881B-8B84FE9F40E4}">
            <x14:dataBar minLength="0" maxLength="100" border="1" gradient="0" axisPosition="middle">
              <x14:cfvo type="num">
                <xm:f>-100</xm:f>
              </x14:cfvo>
              <x14:cfvo type="num">
                <xm:f>100</xm:f>
              </x14:cfvo>
              <x14:borderColor rgb="FF000000"/>
              <x14:negativeFillColor rgb="FFFF0000"/>
              <x14:axisColor rgb="FF000000"/>
            </x14:dataBar>
          </x14:cfRule>
          <xm:sqref>W190:W191</xm:sqref>
        </x14:conditionalFormatting>
        <x14:conditionalFormatting xmlns:xm="http://schemas.microsoft.com/office/excel/2006/main">
          <x14:cfRule type="dataBar" id="{0AF0CDD9-8581-4309-A968-044B3F6D10D7}">
            <x14:dataBar minLength="0" maxLength="100" border="1" gradient="0" axisPosition="middle">
              <x14:cfvo type="num">
                <xm:f>-100</xm:f>
              </x14:cfvo>
              <x14:cfvo type="num">
                <xm:f>100</xm:f>
              </x14:cfvo>
              <x14:borderColor rgb="FF000000"/>
              <x14:negativeFillColor rgb="FFFF0000"/>
              <x14:axisColor rgb="FF000000"/>
            </x14:dataBar>
          </x14:cfRule>
          <xm:sqref>W194:W195</xm:sqref>
        </x14:conditionalFormatting>
        <x14:conditionalFormatting xmlns:xm="http://schemas.microsoft.com/office/excel/2006/main">
          <x14:cfRule type="dataBar" id="{42E2AEB7-B280-46F5-BEB9-69908E625860}">
            <x14:dataBar minLength="0" maxLength="100" border="1" gradient="0" axisPosition="middle">
              <x14:cfvo type="num">
                <xm:f>-100</xm:f>
              </x14:cfvo>
              <x14:cfvo type="num">
                <xm:f>100</xm:f>
              </x14:cfvo>
              <x14:borderColor rgb="FF000000"/>
              <x14:negativeFillColor rgb="FFFF0000"/>
              <x14:axisColor rgb="FF000000"/>
            </x14:dataBar>
          </x14:cfRule>
          <xm:sqref>W198:W199</xm:sqref>
        </x14:conditionalFormatting>
        <x14:conditionalFormatting xmlns:xm="http://schemas.microsoft.com/office/excel/2006/main">
          <x14:cfRule type="dataBar" id="{FB65CB92-EFE2-4F9C-97B8-4EAE784EC424}">
            <x14:dataBar minLength="0" maxLength="100" border="1" gradient="0" axisPosition="middle">
              <x14:cfvo type="num">
                <xm:f>-100</xm:f>
              </x14:cfvo>
              <x14:cfvo type="num">
                <xm:f>100</xm:f>
              </x14:cfvo>
              <x14:borderColor rgb="FF000000"/>
              <x14:negativeFillColor rgb="FFFF0000"/>
              <x14:axisColor rgb="FF000000"/>
            </x14:dataBar>
          </x14:cfRule>
          <xm:sqref>W202:W203</xm:sqref>
        </x14:conditionalFormatting>
        <x14:conditionalFormatting xmlns:xm="http://schemas.microsoft.com/office/excel/2006/main">
          <x14:cfRule type="dataBar" id="{35EEB856-8347-42B2-BB9D-C7E722CD1F57}">
            <x14:dataBar minLength="0" maxLength="100" border="1" gradient="0" axisPosition="middle">
              <x14:cfvo type="num">
                <xm:f>-100</xm:f>
              </x14:cfvo>
              <x14:cfvo type="num">
                <xm:f>100</xm:f>
              </x14:cfvo>
              <x14:borderColor rgb="FF000000"/>
              <x14:negativeFillColor rgb="FFFF0000"/>
              <x14:axisColor rgb="FF000000"/>
            </x14:dataBar>
          </x14:cfRule>
          <xm:sqref>W206:W207</xm:sqref>
        </x14:conditionalFormatting>
        <x14:conditionalFormatting xmlns:xm="http://schemas.microsoft.com/office/excel/2006/main">
          <x14:cfRule type="dataBar" id="{980097FF-68F3-4692-B63E-A19D38E3F221}">
            <x14:dataBar minLength="0" maxLength="100" border="1" gradient="0" axisPosition="middle">
              <x14:cfvo type="num">
                <xm:f>-100</xm:f>
              </x14:cfvo>
              <x14:cfvo type="num">
                <xm:f>100</xm:f>
              </x14:cfvo>
              <x14:borderColor rgb="FF000000"/>
              <x14:negativeFillColor rgb="FFFF0000"/>
              <x14:axisColor rgb="FF000000"/>
            </x14:dataBar>
          </x14:cfRule>
          <xm:sqref>W210:W211</xm:sqref>
        </x14:conditionalFormatting>
        <x14:conditionalFormatting xmlns:xm="http://schemas.microsoft.com/office/excel/2006/main">
          <x14:cfRule type="dataBar" id="{1FDCB6AF-E587-45AE-9D33-B4E07FE392C0}">
            <x14:dataBar minLength="0" maxLength="100" border="1" gradient="0" axisPosition="middle">
              <x14:cfvo type="num">
                <xm:f>-100</xm:f>
              </x14:cfvo>
              <x14:cfvo type="num">
                <xm:f>100</xm:f>
              </x14:cfvo>
              <x14:borderColor rgb="FF000000"/>
              <x14:negativeFillColor rgb="FFFF0000"/>
              <x14:axisColor rgb="FF000000"/>
            </x14:dataBar>
          </x14:cfRule>
          <xm:sqref>W214:W215</xm:sqref>
        </x14:conditionalFormatting>
        <x14:conditionalFormatting xmlns:xm="http://schemas.microsoft.com/office/excel/2006/main">
          <x14:cfRule type="dataBar" id="{A94BF148-70CD-44EE-ADBE-B94C3F678F8B}">
            <x14:dataBar minLength="0" maxLength="100" gradient="0" axisPosition="middle">
              <x14:cfvo type="num">
                <xm:f>-25</xm:f>
              </x14:cfvo>
              <x14:cfvo type="num">
                <xm:f>25</xm:f>
              </x14:cfvo>
              <x14:negativeFillColor rgb="FFFF0000"/>
              <x14:axisColor rgb="FF000000"/>
            </x14:dataBar>
          </x14:cfRule>
          <xm:sqref>W217</xm:sqref>
        </x14:conditionalFormatting>
        <x14:conditionalFormatting xmlns:xm="http://schemas.microsoft.com/office/excel/2006/main">
          <x14:cfRule type="dataBar" id="{1304DA8A-3384-4721-AFE6-DD35913A6CB9}">
            <x14:dataBar minLength="0" maxLength="100" gradient="0" axisPosition="middle">
              <x14:cfvo type="num">
                <xm:f>-25</xm:f>
              </x14:cfvo>
              <x14:cfvo type="num">
                <xm:f>25</xm:f>
              </x14:cfvo>
              <x14:negativeFillColor rgb="FFFF0000"/>
              <x14:axisColor rgb="FF000000"/>
            </x14:dataBar>
          </x14:cfRule>
          <xm:sqref>W220</xm:sqref>
        </x14:conditionalFormatting>
        <x14:conditionalFormatting xmlns:xm="http://schemas.microsoft.com/office/excel/2006/main">
          <x14:cfRule type="dataBar" id="{98773B6E-5C02-4164-B030-C4735906E40B}">
            <x14:dataBar minLength="0" maxLength="100" border="1" gradient="0" axisPosition="middle">
              <x14:cfvo type="num">
                <xm:f>-100</xm:f>
              </x14:cfvo>
              <x14:cfvo type="num">
                <xm:f>100</xm:f>
              </x14:cfvo>
              <x14:borderColor rgb="FF000000"/>
              <x14:negativeFillColor rgb="FFFF0000"/>
              <x14:axisColor rgb="FF000000"/>
            </x14:dataBar>
          </x14:cfRule>
          <xm:sqref>W218:W219</xm:sqref>
        </x14:conditionalFormatting>
        <x14:conditionalFormatting xmlns:xm="http://schemas.microsoft.com/office/excel/2006/main">
          <x14:cfRule type="dataBar" id="{43A01F66-4E3C-4538-A5C8-B85591161313}">
            <x14:dataBar minLength="0" maxLength="100" gradient="0" axisPosition="middle">
              <x14:cfvo type="num">
                <xm:f>-25</xm:f>
              </x14:cfvo>
              <x14:cfvo type="num">
                <xm:f>25</xm:f>
              </x14:cfvo>
              <x14:negativeFillColor rgb="FFFF0000"/>
              <x14:axisColor rgb="FF000000"/>
            </x14:dataBar>
          </x14:cfRule>
          <xm:sqref>W221</xm:sqref>
        </x14:conditionalFormatting>
        <x14:conditionalFormatting xmlns:xm="http://schemas.microsoft.com/office/excel/2006/main">
          <x14:cfRule type="dataBar" id="{98BF90D8-5273-47DD-A21C-657BB681DE61}">
            <x14:dataBar minLength="0" maxLength="100" gradient="0" axisPosition="middle">
              <x14:cfvo type="num">
                <xm:f>-25</xm:f>
              </x14:cfvo>
              <x14:cfvo type="num">
                <xm:f>25</xm:f>
              </x14:cfvo>
              <x14:negativeFillColor rgb="FFFF0000"/>
              <x14:axisColor rgb="FF000000"/>
            </x14:dataBar>
          </x14:cfRule>
          <xm:sqref>W224</xm:sqref>
        </x14:conditionalFormatting>
        <x14:conditionalFormatting xmlns:xm="http://schemas.microsoft.com/office/excel/2006/main">
          <x14:cfRule type="dataBar" id="{F6FEA9F3-CE6B-4FE2-9B36-4F6E38E6423C}">
            <x14:dataBar minLength="0" maxLength="100" border="1" gradient="0" axisPosition="middle">
              <x14:cfvo type="num">
                <xm:f>-100</xm:f>
              </x14:cfvo>
              <x14:cfvo type="num">
                <xm:f>100</xm:f>
              </x14:cfvo>
              <x14:borderColor rgb="FF000000"/>
              <x14:negativeFillColor rgb="FFFF0000"/>
              <x14:axisColor rgb="FF000000"/>
            </x14:dataBar>
          </x14:cfRule>
          <xm:sqref>W222:W223</xm:sqref>
        </x14:conditionalFormatting>
        <x14:conditionalFormatting xmlns:xm="http://schemas.microsoft.com/office/excel/2006/main">
          <x14:cfRule type="dataBar" id="{3196C550-6184-4447-B173-3DD84C595581}">
            <x14:dataBar minLength="0" maxLength="100" gradient="0" axisPosition="middle">
              <x14:cfvo type="num">
                <xm:f>-25</xm:f>
              </x14:cfvo>
              <x14:cfvo type="num">
                <xm:f>25</xm:f>
              </x14:cfvo>
              <x14:negativeFillColor rgb="FFFF0000"/>
              <x14:axisColor rgb="FF000000"/>
            </x14:dataBar>
          </x14:cfRule>
          <xm:sqref>W225</xm:sqref>
        </x14:conditionalFormatting>
        <x14:conditionalFormatting xmlns:xm="http://schemas.microsoft.com/office/excel/2006/main">
          <x14:cfRule type="dataBar" id="{8BD23FB5-9B1D-4813-8B64-F2BB61B017E9}">
            <x14:dataBar minLength="0" maxLength="100" gradient="0" axisPosition="middle">
              <x14:cfvo type="num">
                <xm:f>-25</xm:f>
              </x14:cfvo>
              <x14:cfvo type="num">
                <xm:f>25</xm:f>
              </x14:cfvo>
              <x14:negativeFillColor rgb="FFFF0000"/>
              <x14:axisColor rgb="FF000000"/>
            </x14:dataBar>
          </x14:cfRule>
          <xm:sqref>W228</xm:sqref>
        </x14:conditionalFormatting>
        <x14:conditionalFormatting xmlns:xm="http://schemas.microsoft.com/office/excel/2006/main">
          <x14:cfRule type="dataBar" id="{8D75A31A-86C9-4A03-BBC3-7293957506F2}">
            <x14:dataBar minLength="0" maxLength="100" border="1" gradient="0" axisPosition="middle">
              <x14:cfvo type="num">
                <xm:f>-100</xm:f>
              </x14:cfvo>
              <x14:cfvo type="num">
                <xm:f>100</xm:f>
              </x14:cfvo>
              <x14:borderColor rgb="FF000000"/>
              <x14:negativeFillColor rgb="FFFF0000"/>
              <x14:axisColor rgb="FF000000"/>
            </x14:dataBar>
          </x14:cfRule>
          <xm:sqref>W226:W227</xm:sqref>
        </x14:conditionalFormatting>
        <x14:conditionalFormatting xmlns:xm="http://schemas.microsoft.com/office/excel/2006/main">
          <x14:cfRule type="dataBar" id="{E4408C07-A5D2-4268-A486-D6D7318EA1D4}">
            <x14:dataBar minLength="0" maxLength="100" gradient="0" axisPosition="middle">
              <x14:cfvo type="num">
                <xm:f>-25</xm:f>
              </x14:cfvo>
              <x14:cfvo type="num">
                <xm:f>25</xm:f>
              </x14:cfvo>
              <x14:negativeFillColor rgb="FFFF0000"/>
              <x14:axisColor rgb="FF000000"/>
            </x14:dataBar>
          </x14:cfRule>
          <xm:sqref>W229</xm:sqref>
        </x14:conditionalFormatting>
        <x14:conditionalFormatting xmlns:xm="http://schemas.microsoft.com/office/excel/2006/main">
          <x14:cfRule type="dataBar" id="{2C964FC0-CB8C-4FFB-AC7D-CAFEF5716212}">
            <x14:dataBar minLength="0" maxLength="100" gradient="0" axisPosition="middle">
              <x14:cfvo type="num">
                <xm:f>-25</xm:f>
              </x14:cfvo>
              <x14:cfvo type="num">
                <xm:f>25</xm:f>
              </x14:cfvo>
              <x14:negativeFillColor rgb="FFFF0000"/>
              <x14:axisColor rgb="FF000000"/>
            </x14:dataBar>
          </x14:cfRule>
          <xm:sqref>W232</xm:sqref>
        </x14:conditionalFormatting>
        <x14:conditionalFormatting xmlns:xm="http://schemas.microsoft.com/office/excel/2006/main">
          <x14:cfRule type="dataBar" id="{4AA621C1-8723-4F55-8AAC-CA49D9751AF5}">
            <x14:dataBar minLength="0" maxLength="100" border="1" gradient="0" axisPosition="middle">
              <x14:cfvo type="num">
                <xm:f>-100</xm:f>
              </x14:cfvo>
              <x14:cfvo type="num">
                <xm:f>100</xm:f>
              </x14:cfvo>
              <x14:borderColor rgb="FF000000"/>
              <x14:negativeFillColor rgb="FFFF0000"/>
              <x14:axisColor rgb="FF000000"/>
            </x14:dataBar>
          </x14:cfRule>
          <xm:sqref>W230:W231</xm:sqref>
        </x14:conditionalFormatting>
        <x14:conditionalFormatting xmlns:xm="http://schemas.microsoft.com/office/excel/2006/main">
          <x14:cfRule type="dataBar" id="{F736F5CE-8F71-43FB-AA12-C1E03FFF7873}">
            <x14:dataBar minLength="0" maxLength="100" gradient="0" axisPosition="middle">
              <x14:cfvo type="num">
                <xm:f>-25</xm:f>
              </x14:cfvo>
              <x14:cfvo type="num">
                <xm:f>25</xm:f>
              </x14:cfvo>
              <x14:negativeFillColor rgb="FFFF0000"/>
              <x14:axisColor rgb="FF000000"/>
            </x14:dataBar>
          </x14:cfRule>
          <xm:sqref>W233</xm:sqref>
        </x14:conditionalFormatting>
        <x14:conditionalFormatting xmlns:xm="http://schemas.microsoft.com/office/excel/2006/main">
          <x14:cfRule type="dataBar" id="{180543A7-F012-4A2E-8556-73374B6ADB00}">
            <x14:dataBar minLength="0" maxLength="100" gradient="0" axisPosition="middle">
              <x14:cfvo type="num">
                <xm:f>-25</xm:f>
              </x14:cfvo>
              <x14:cfvo type="num">
                <xm:f>25</xm:f>
              </x14:cfvo>
              <x14:negativeFillColor rgb="FFFF0000"/>
              <x14:axisColor rgb="FF000000"/>
            </x14:dataBar>
          </x14:cfRule>
          <xm:sqref>W236</xm:sqref>
        </x14:conditionalFormatting>
        <x14:conditionalFormatting xmlns:xm="http://schemas.microsoft.com/office/excel/2006/main">
          <x14:cfRule type="dataBar" id="{E863B56E-84C8-4B05-8D91-887F0618BD99}">
            <x14:dataBar minLength="0" maxLength="100" border="1" gradient="0" axisPosition="middle">
              <x14:cfvo type="num">
                <xm:f>-100</xm:f>
              </x14:cfvo>
              <x14:cfvo type="num">
                <xm:f>100</xm:f>
              </x14:cfvo>
              <x14:borderColor rgb="FF000000"/>
              <x14:negativeFillColor rgb="FFFF0000"/>
              <x14:axisColor rgb="FF000000"/>
            </x14:dataBar>
          </x14:cfRule>
          <xm:sqref>W234:W235</xm:sqref>
        </x14:conditionalFormatting>
        <x14:conditionalFormatting xmlns:xm="http://schemas.microsoft.com/office/excel/2006/main">
          <x14:cfRule type="dataBar" id="{F15588C1-1170-4800-90D9-D8F13777F29B}">
            <x14:dataBar minLength="0" maxLength="100" gradient="0" axisPosition="middle">
              <x14:cfvo type="num">
                <xm:f>-25</xm:f>
              </x14:cfvo>
              <x14:cfvo type="num">
                <xm:f>25</xm:f>
              </x14:cfvo>
              <x14:negativeFillColor rgb="FFFF0000"/>
              <x14:axisColor rgb="FF000000"/>
            </x14:dataBar>
          </x14:cfRule>
          <xm:sqref>W237</xm:sqref>
        </x14:conditionalFormatting>
        <x14:conditionalFormatting xmlns:xm="http://schemas.microsoft.com/office/excel/2006/main">
          <x14:cfRule type="dataBar" id="{C0547382-3270-4C15-BAE8-08018B068445}">
            <x14:dataBar minLength="0" maxLength="100" gradient="0" axisPosition="middle">
              <x14:cfvo type="num">
                <xm:f>-25</xm:f>
              </x14:cfvo>
              <x14:cfvo type="num">
                <xm:f>25</xm:f>
              </x14:cfvo>
              <x14:negativeFillColor rgb="FFFF0000"/>
              <x14:axisColor rgb="FF000000"/>
            </x14:dataBar>
          </x14:cfRule>
          <xm:sqref>W240</xm:sqref>
        </x14:conditionalFormatting>
        <x14:conditionalFormatting xmlns:xm="http://schemas.microsoft.com/office/excel/2006/main">
          <x14:cfRule type="dataBar" id="{F1CCD55A-7ADC-4A32-903F-42CC491422B1}">
            <x14:dataBar minLength="0" maxLength="100" border="1" gradient="0" axisPosition="middle">
              <x14:cfvo type="num">
                <xm:f>-100</xm:f>
              </x14:cfvo>
              <x14:cfvo type="num">
                <xm:f>100</xm:f>
              </x14:cfvo>
              <x14:borderColor rgb="FF000000"/>
              <x14:negativeFillColor rgb="FFFF0000"/>
              <x14:axisColor rgb="FF000000"/>
            </x14:dataBar>
          </x14:cfRule>
          <xm:sqref>W238:W239</xm:sqref>
        </x14:conditionalFormatting>
        <x14:conditionalFormatting xmlns:xm="http://schemas.microsoft.com/office/excel/2006/main">
          <x14:cfRule type="dataBar" id="{E56E9D5A-C02E-4048-AE82-1471223DD1C5}">
            <x14:dataBar minLength="0" maxLength="100" gradient="0" axisPosition="middle">
              <x14:cfvo type="num">
                <xm:f>-25</xm:f>
              </x14:cfvo>
              <x14:cfvo type="num">
                <xm:f>25</xm:f>
              </x14:cfvo>
              <x14:negativeFillColor rgb="FFFF0000"/>
              <x14:axisColor rgb="FF000000"/>
            </x14:dataBar>
          </x14:cfRule>
          <xm:sqref>W241</xm:sqref>
        </x14:conditionalFormatting>
        <x14:conditionalFormatting xmlns:xm="http://schemas.microsoft.com/office/excel/2006/main">
          <x14:cfRule type="dataBar" id="{5FB6AFE4-C304-44AB-B827-367FBBCDFD65}">
            <x14:dataBar minLength="0" maxLength="100" gradient="0" axisPosition="middle">
              <x14:cfvo type="num">
                <xm:f>-25</xm:f>
              </x14:cfvo>
              <x14:cfvo type="num">
                <xm:f>25</xm:f>
              </x14:cfvo>
              <x14:negativeFillColor rgb="FFFF0000"/>
              <x14:axisColor rgb="FF000000"/>
            </x14:dataBar>
          </x14:cfRule>
          <xm:sqref>W244</xm:sqref>
        </x14:conditionalFormatting>
        <x14:conditionalFormatting xmlns:xm="http://schemas.microsoft.com/office/excel/2006/main">
          <x14:cfRule type="dataBar" id="{CB87A269-F6AC-4A81-817A-740568B67D06}">
            <x14:dataBar minLength="0" maxLength="100" border="1" gradient="0" axisPosition="middle">
              <x14:cfvo type="num">
                <xm:f>-100</xm:f>
              </x14:cfvo>
              <x14:cfvo type="num">
                <xm:f>100</xm:f>
              </x14:cfvo>
              <x14:borderColor rgb="FF000000"/>
              <x14:negativeFillColor rgb="FFFF0000"/>
              <x14:axisColor rgb="FF000000"/>
            </x14:dataBar>
          </x14:cfRule>
          <xm:sqref>W242:W243</xm:sqref>
        </x14:conditionalFormatting>
        <x14:conditionalFormatting xmlns:xm="http://schemas.microsoft.com/office/excel/2006/main">
          <x14:cfRule type="dataBar" id="{543CA51E-E3C4-4AAE-874D-7BBF5CE40959}">
            <x14:dataBar minLength="0" maxLength="100" border="1" gradient="0" axisPosition="middle">
              <x14:cfvo type="num">
                <xm:f>-100</xm:f>
              </x14:cfvo>
              <x14:cfvo type="num">
                <xm:f>100</xm:f>
              </x14:cfvo>
              <x14:borderColor rgb="FF000000"/>
              <x14:negativeFillColor rgb="FFFF0000"/>
              <x14:axisColor rgb="FF000000"/>
            </x14:dataBar>
          </x14:cfRule>
          <xm:sqref>W246:W247</xm:sqref>
        </x14:conditionalFormatting>
        <x14:conditionalFormatting xmlns:xm="http://schemas.microsoft.com/office/excel/2006/main">
          <x14:cfRule type="dataBar" id="{F0168708-0BBE-498A-AF78-4CA3729C44C5}">
            <x14:dataBar minLength="0" maxLength="100" border="1" gradient="0" axisPosition="middle">
              <x14:cfvo type="num">
                <xm:f>-100</xm:f>
              </x14:cfvo>
              <x14:cfvo type="num">
                <xm:f>100</xm:f>
              </x14:cfvo>
              <x14:borderColor rgb="FF000000"/>
              <x14:negativeFillColor rgb="FFFF0000"/>
              <x14:axisColor rgb="FF000000"/>
            </x14:dataBar>
          </x14:cfRule>
          <xm:sqref>W250:W251</xm:sqref>
        </x14:conditionalFormatting>
        <x14:conditionalFormatting xmlns:xm="http://schemas.microsoft.com/office/excel/2006/main">
          <x14:cfRule type="dataBar" id="{F54ED973-E319-4F20-9C2E-4DF3F6CFECBF}">
            <x14:dataBar minLength="0" maxLength="100" border="1" gradient="0" axisPosition="middle">
              <x14:cfvo type="num">
                <xm:f>-100</xm:f>
              </x14:cfvo>
              <x14:cfvo type="num">
                <xm:f>100</xm:f>
              </x14:cfvo>
              <x14:borderColor rgb="FF000000"/>
              <x14:negativeFillColor rgb="FFFF0000"/>
              <x14:axisColor rgb="FF000000"/>
            </x14:dataBar>
          </x14:cfRule>
          <xm:sqref>W254:W255</xm:sqref>
        </x14:conditionalFormatting>
        <x14:conditionalFormatting xmlns:xm="http://schemas.microsoft.com/office/excel/2006/main">
          <x14:cfRule type="dataBar" id="{ABDADD7E-A7D4-4AF5-A38C-23501979983D}">
            <x14:dataBar minLength="0" maxLength="100" border="1" gradient="0" axisPosition="middle">
              <x14:cfvo type="num">
                <xm:f>-100</xm:f>
              </x14:cfvo>
              <x14:cfvo type="num">
                <xm:f>100</xm:f>
              </x14:cfvo>
              <x14:borderColor rgb="FF000000"/>
              <x14:negativeFillColor rgb="FFFF0000"/>
              <x14:axisColor rgb="FF000000"/>
            </x14:dataBar>
          </x14:cfRule>
          <xm:sqref>W258:W259</xm:sqref>
        </x14:conditionalFormatting>
        <x14:conditionalFormatting xmlns:xm="http://schemas.microsoft.com/office/excel/2006/main">
          <x14:cfRule type="dataBar" id="{96D0DBEC-5B3F-47F3-B539-74FB07947437}">
            <x14:dataBar minLength="0" maxLength="100" border="1" gradient="0" axisPosition="middle">
              <x14:cfvo type="num">
                <xm:f>-100</xm:f>
              </x14:cfvo>
              <x14:cfvo type="num">
                <xm:f>100</xm:f>
              </x14:cfvo>
              <x14:borderColor rgb="FF000000"/>
              <x14:negativeFillColor rgb="FFFF0000"/>
              <x14:axisColor rgb="FF000000"/>
            </x14:dataBar>
          </x14:cfRule>
          <xm:sqref>W262:W263</xm:sqref>
        </x14:conditionalFormatting>
        <x14:conditionalFormatting xmlns:xm="http://schemas.microsoft.com/office/excel/2006/main">
          <x14:cfRule type="dataBar" id="{2C57E0B4-B1F2-4A19-AEBD-5EE7F3B67A5B}">
            <x14:dataBar minLength="0" maxLength="100" border="1" gradient="0" axisPosition="middle">
              <x14:cfvo type="num">
                <xm:f>-100</xm:f>
              </x14:cfvo>
              <x14:cfvo type="num">
                <xm:f>100</xm:f>
              </x14:cfvo>
              <x14:borderColor rgb="FF000000"/>
              <x14:negativeFillColor rgb="FFFF0000"/>
              <x14:axisColor rgb="FF000000"/>
            </x14:dataBar>
          </x14:cfRule>
          <xm:sqref>W266:W267</xm:sqref>
        </x14:conditionalFormatting>
        <x14:conditionalFormatting xmlns:xm="http://schemas.microsoft.com/office/excel/2006/main">
          <x14:cfRule type="dataBar" id="{1E8076BA-4609-477C-855B-D8DD75A2F73D}">
            <x14:dataBar minLength="0" maxLength="100" border="1" gradient="0" axisPosition="middle">
              <x14:cfvo type="num">
                <xm:f>-100</xm:f>
              </x14:cfvo>
              <x14:cfvo type="num">
                <xm:f>100</xm:f>
              </x14:cfvo>
              <x14:borderColor rgb="FF000000"/>
              <x14:negativeFillColor rgb="FFFF0000"/>
              <x14:axisColor rgb="FF000000"/>
            </x14:dataBar>
          </x14:cfRule>
          <xm:sqref>W270:W271</xm:sqref>
        </x14:conditionalFormatting>
        <x14:conditionalFormatting xmlns:xm="http://schemas.microsoft.com/office/excel/2006/main">
          <x14:cfRule type="dataBar" id="{A4DA26BE-3501-4D11-BA30-A6D919A20DBD}">
            <x14:dataBar minLength="0" maxLength="100" border="1" gradient="0" axisPosition="middle">
              <x14:cfvo type="num">
                <xm:f>-100</xm:f>
              </x14:cfvo>
              <x14:cfvo type="num">
                <xm:f>100</xm:f>
              </x14:cfvo>
              <x14:borderColor rgb="FF000000"/>
              <x14:negativeFillColor rgb="FFFF0000"/>
              <x14:axisColor rgb="FF000000"/>
            </x14:dataBar>
          </x14:cfRule>
          <xm:sqref>W274:W275</xm:sqref>
        </x14:conditionalFormatting>
        <x14:conditionalFormatting xmlns:xm="http://schemas.microsoft.com/office/excel/2006/main">
          <x14:cfRule type="dataBar" id="{824F5C4F-24DE-46D5-866C-A4267FA177DC}">
            <x14:dataBar minLength="0" maxLength="100" gradient="0" axisPosition="middle">
              <x14:cfvo type="num">
                <xm:f>-25</xm:f>
              </x14:cfvo>
              <x14:cfvo type="num">
                <xm:f>25</xm:f>
              </x14:cfvo>
              <x14:negativeFillColor rgb="FFFF0000"/>
              <x14:axisColor rgb="FF000000"/>
            </x14:dataBar>
          </x14:cfRule>
          <xm:sqref>W277</xm:sqref>
        </x14:conditionalFormatting>
        <x14:conditionalFormatting xmlns:xm="http://schemas.microsoft.com/office/excel/2006/main">
          <x14:cfRule type="dataBar" id="{742C9698-CD3C-43E7-9C45-7406D4937A0F}">
            <x14:dataBar minLength="0" maxLength="100" gradient="0" axisPosition="middle">
              <x14:cfvo type="num">
                <xm:f>-25</xm:f>
              </x14:cfvo>
              <x14:cfvo type="num">
                <xm:f>25</xm:f>
              </x14:cfvo>
              <x14:negativeFillColor rgb="FFFF0000"/>
              <x14:axisColor rgb="FF000000"/>
            </x14:dataBar>
          </x14:cfRule>
          <xm:sqref>W280</xm:sqref>
        </x14:conditionalFormatting>
        <x14:conditionalFormatting xmlns:xm="http://schemas.microsoft.com/office/excel/2006/main">
          <x14:cfRule type="dataBar" id="{E33B031D-BE45-4060-8170-8FAAB6F2428C}">
            <x14:dataBar minLength="0" maxLength="100" border="1" gradient="0" axisPosition="middle">
              <x14:cfvo type="num">
                <xm:f>-100</xm:f>
              </x14:cfvo>
              <x14:cfvo type="num">
                <xm:f>100</xm:f>
              </x14:cfvo>
              <x14:borderColor rgb="FF000000"/>
              <x14:negativeFillColor rgb="FFFF0000"/>
              <x14:axisColor rgb="FF000000"/>
            </x14:dataBar>
          </x14:cfRule>
          <xm:sqref>W278:W279</xm:sqref>
        </x14:conditionalFormatting>
        <x14:conditionalFormatting xmlns:xm="http://schemas.microsoft.com/office/excel/2006/main">
          <x14:cfRule type="dataBar" id="{2D836367-479B-41FD-9387-3904603CC5ED}">
            <x14:dataBar minLength="0" maxLength="100" gradient="0" axisPosition="middle">
              <x14:cfvo type="num">
                <xm:f>-25</xm:f>
              </x14:cfvo>
              <x14:cfvo type="num">
                <xm:f>25</xm:f>
              </x14:cfvo>
              <x14:negativeFillColor rgb="FFFF0000"/>
              <x14:axisColor rgb="FF000000"/>
            </x14:dataBar>
          </x14:cfRule>
          <xm:sqref>W281</xm:sqref>
        </x14:conditionalFormatting>
        <x14:conditionalFormatting xmlns:xm="http://schemas.microsoft.com/office/excel/2006/main">
          <x14:cfRule type="dataBar" id="{89662C26-BECA-49A0-B566-5EB2FF914090}">
            <x14:dataBar minLength="0" maxLength="100" gradient="0" axisPosition="middle">
              <x14:cfvo type="num">
                <xm:f>-25</xm:f>
              </x14:cfvo>
              <x14:cfvo type="num">
                <xm:f>25</xm:f>
              </x14:cfvo>
              <x14:negativeFillColor rgb="FFFF0000"/>
              <x14:axisColor rgb="FF000000"/>
            </x14:dataBar>
          </x14:cfRule>
          <xm:sqref>W284</xm:sqref>
        </x14:conditionalFormatting>
        <x14:conditionalFormatting xmlns:xm="http://schemas.microsoft.com/office/excel/2006/main">
          <x14:cfRule type="dataBar" id="{CD48E969-92CC-4CB5-9574-55BFD7BEBEA0}">
            <x14:dataBar minLength="0" maxLength="100" border="1" gradient="0" axisPosition="middle">
              <x14:cfvo type="num">
                <xm:f>-100</xm:f>
              </x14:cfvo>
              <x14:cfvo type="num">
                <xm:f>100</xm:f>
              </x14:cfvo>
              <x14:borderColor rgb="FF000000"/>
              <x14:negativeFillColor rgb="FFFF0000"/>
              <x14:axisColor rgb="FF000000"/>
            </x14:dataBar>
          </x14:cfRule>
          <xm:sqref>W282:W283</xm:sqref>
        </x14:conditionalFormatting>
        <x14:conditionalFormatting xmlns:xm="http://schemas.microsoft.com/office/excel/2006/main">
          <x14:cfRule type="dataBar" id="{F1A0D854-C17E-49DD-882C-CDB34CF3A397}">
            <x14:dataBar minLength="0" maxLength="100" gradient="0" axisPosition="middle">
              <x14:cfvo type="num">
                <xm:f>-25</xm:f>
              </x14:cfvo>
              <x14:cfvo type="num">
                <xm:f>25</xm:f>
              </x14:cfvo>
              <x14:negativeFillColor rgb="FFFF0000"/>
              <x14:axisColor rgb="FF000000"/>
            </x14:dataBar>
          </x14:cfRule>
          <xm:sqref>W285</xm:sqref>
        </x14:conditionalFormatting>
        <x14:conditionalFormatting xmlns:xm="http://schemas.microsoft.com/office/excel/2006/main">
          <x14:cfRule type="dataBar" id="{0F32872B-1EF5-4A9B-BDCA-3566BBA0D283}">
            <x14:dataBar minLength="0" maxLength="100" gradient="0" axisPosition="middle">
              <x14:cfvo type="num">
                <xm:f>-25</xm:f>
              </x14:cfvo>
              <x14:cfvo type="num">
                <xm:f>25</xm:f>
              </x14:cfvo>
              <x14:negativeFillColor rgb="FFFF0000"/>
              <x14:axisColor rgb="FF000000"/>
            </x14:dataBar>
          </x14:cfRule>
          <xm:sqref>W288</xm:sqref>
        </x14:conditionalFormatting>
        <x14:conditionalFormatting xmlns:xm="http://schemas.microsoft.com/office/excel/2006/main">
          <x14:cfRule type="dataBar" id="{A081767D-6AB1-47AB-B781-8979E54ED46D}">
            <x14:dataBar minLength="0" maxLength="100" border="1" gradient="0" axisPosition="middle">
              <x14:cfvo type="num">
                <xm:f>-100</xm:f>
              </x14:cfvo>
              <x14:cfvo type="num">
                <xm:f>100</xm:f>
              </x14:cfvo>
              <x14:borderColor rgb="FF000000"/>
              <x14:negativeFillColor rgb="FFFF0000"/>
              <x14:axisColor rgb="FF000000"/>
            </x14:dataBar>
          </x14:cfRule>
          <xm:sqref>W286:W287</xm:sqref>
        </x14:conditionalFormatting>
        <x14:conditionalFormatting xmlns:xm="http://schemas.microsoft.com/office/excel/2006/main">
          <x14:cfRule type="dataBar" id="{FE7B6A1E-333F-416D-B093-4694A3F48926}">
            <x14:dataBar minLength="0" maxLength="100" gradient="0" axisPosition="middle">
              <x14:cfvo type="num">
                <xm:f>-25</xm:f>
              </x14:cfvo>
              <x14:cfvo type="num">
                <xm:f>25</xm:f>
              </x14:cfvo>
              <x14:negativeFillColor rgb="FFFF0000"/>
              <x14:axisColor rgb="FF000000"/>
            </x14:dataBar>
          </x14:cfRule>
          <xm:sqref>W289</xm:sqref>
        </x14:conditionalFormatting>
        <x14:conditionalFormatting xmlns:xm="http://schemas.microsoft.com/office/excel/2006/main">
          <x14:cfRule type="dataBar" id="{2F93ECD9-4DF9-4E3A-AC4B-250502AABD9F}">
            <x14:dataBar minLength="0" maxLength="100" gradient="0" axisPosition="middle">
              <x14:cfvo type="num">
                <xm:f>-25</xm:f>
              </x14:cfvo>
              <x14:cfvo type="num">
                <xm:f>25</xm:f>
              </x14:cfvo>
              <x14:negativeFillColor rgb="FFFF0000"/>
              <x14:axisColor rgb="FF000000"/>
            </x14:dataBar>
          </x14:cfRule>
          <xm:sqref>W292</xm:sqref>
        </x14:conditionalFormatting>
        <x14:conditionalFormatting xmlns:xm="http://schemas.microsoft.com/office/excel/2006/main">
          <x14:cfRule type="dataBar" id="{8635848A-DDF8-43B5-9A01-8F8F68A50EEA}">
            <x14:dataBar minLength="0" maxLength="100" border="1" gradient="0" axisPosition="middle">
              <x14:cfvo type="num">
                <xm:f>-100</xm:f>
              </x14:cfvo>
              <x14:cfvo type="num">
                <xm:f>100</xm:f>
              </x14:cfvo>
              <x14:borderColor rgb="FF000000"/>
              <x14:negativeFillColor rgb="FFFF0000"/>
              <x14:axisColor rgb="FF000000"/>
            </x14:dataBar>
          </x14:cfRule>
          <xm:sqref>W290:W291</xm:sqref>
        </x14:conditionalFormatting>
        <x14:conditionalFormatting xmlns:xm="http://schemas.microsoft.com/office/excel/2006/main">
          <x14:cfRule type="dataBar" id="{62498253-463B-4856-96AF-9B018920251D}">
            <x14:dataBar minLength="0" maxLength="100" gradient="0" axisPosition="middle">
              <x14:cfvo type="num">
                <xm:f>-25</xm:f>
              </x14:cfvo>
              <x14:cfvo type="num">
                <xm:f>25</xm:f>
              </x14:cfvo>
              <x14:negativeFillColor rgb="FFFF0000"/>
              <x14:axisColor rgb="FF000000"/>
            </x14:dataBar>
          </x14:cfRule>
          <xm:sqref>W293</xm:sqref>
        </x14:conditionalFormatting>
        <x14:conditionalFormatting xmlns:xm="http://schemas.microsoft.com/office/excel/2006/main">
          <x14:cfRule type="dataBar" id="{B3EDCF0D-04E5-4583-BF66-2C7FFDA553E7}">
            <x14:dataBar minLength="0" maxLength="100" gradient="0" axisPosition="middle">
              <x14:cfvo type="num">
                <xm:f>-25</xm:f>
              </x14:cfvo>
              <x14:cfvo type="num">
                <xm:f>25</xm:f>
              </x14:cfvo>
              <x14:negativeFillColor rgb="FFFF0000"/>
              <x14:axisColor rgb="FF000000"/>
            </x14:dataBar>
          </x14:cfRule>
          <xm:sqref>W296</xm:sqref>
        </x14:conditionalFormatting>
        <x14:conditionalFormatting xmlns:xm="http://schemas.microsoft.com/office/excel/2006/main">
          <x14:cfRule type="dataBar" id="{80822699-9CB0-407F-AFFE-A159066B90D6}">
            <x14:dataBar minLength="0" maxLength="100" border="1" gradient="0" axisPosition="middle">
              <x14:cfvo type="num">
                <xm:f>-100</xm:f>
              </x14:cfvo>
              <x14:cfvo type="num">
                <xm:f>100</xm:f>
              </x14:cfvo>
              <x14:borderColor rgb="FF000000"/>
              <x14:negativeFillColor rgb="FFFF0000"/>
              <x14:axisColor rgb="FF000000"/>
            </x14:dataBar>
          </x14:cfRule>
          <xm:sqref>W294:W295</xm:sqref>
        </x14:conditionalFormatting>
        <x14:conditionalFormatting xmlns:xm="http://schemas.microsoft.com/office/excel/2006/main">
          <x14:cfRule type="dataBar" id="{ADA8D7E2-2B2C-46AB-98A0-9E050D164D3F}">
            <x14:dataBar minLength="0" maxLength="100" gradient="0" axisPosition="middle">
              <x14:cfvo type="num">
                <xm:f>-25</xm:f>
              </x14:cfvo>
              <x14:cfvo type="num">
                <xm:f>25</xm:f>
              </x14:cfvo>
              <x14:negativeFillColor rgb="FFFF0000"/>
              <x14:axisColor rgb="FF000000"/>
            </x14:dataBar>
          </x14:cfRule>
          <xm:sqref>W297</xm:sqref>
        </x14:conditionalFormatting>
        <x14:conditionalFormatting xmlns:xm="http://schemas.microsoft.com/office/excel/2006/main">
          <x14:cfRule type="dataBar" id="{2137DD59-BF5E-4EE7-84A2-9C0F783931E9}">
            <x14:dataBar minLength="0" maxLength="100" gradient="0" axisPosition="middle">
              <x14:cfvo type="num">
                <xm:f>-25</xm:f>
              </x14:cfvo>
              <x14:cfvo type="num">
                <xm:f>25</xm:f>
              </x14:cfvo>
              <x14:negativeFillColor rgb="FFFF0000"/>
              <x14:axisColor rgb="FF000000"/>
            </x14:dataBar>
          </x14:cfRule>
          <xm:sqref>W300</xm:sqref>
        </x14:conditionalFormatting>
        <x14:conditionalFormatting xmlns:xm="http://schemas.microsoft.com/office/excel/2006/main">
          <x14:cfRule type="dataBar" id="{11209F35-413B-4E3D-A4CF-2F1230DB53A5}">
            <x14:dataBar minLength="0" maxLength="100" border="1" gradient="0" axisPosition="middle">
              <x14:cfvo type="num">
                <xm:f>-100</xm:f>
              </x14:cfvo>
              <x14:cfvo type="num">
                <xm:f>100</xm:f>
              </x14:cfvo>
              <x14:borderColor rgb="FF000000"/>
              <x14:negativeFillColor rgb="FFFF0000"/>
              <x14:axisColor rgb="FF000000"/>
            </x14:dataBar>
          </x14:cfRule>
          <xm:sqref>W298:W299</xm:sqref>
        </x14:conditionalFormatting>
        <x14:conditionalFormatting xmlns:xm="http://schemas.microsoft.com/office/excel/2006/main">
          <x14:cfRule type="dataBar" id="{4AEF997F-1069-4CA8-8CE9-DF30A4B23FAF}">
            <x14:dataBar minLength="0" maxLength="100" gradient="0" axisPosition="middle">
              <x14:cfvo type="num">
                <xm:f>-25</xm:f>
              </x14:cfvo>
              <x14:cfvo type="num">
                <xm:f>25</xm:f>
              </x14:cfvo>
              <x14:negativeFillColor rgb="FFFF0000"/>
              <x14:axisColor rgb="FF000000"/>
            </x14:dataBar>
          </x14:cfRule>
          <xm:sqref>W301</xm:sqref>
        </x14:conditionalFormatting>
        <x14:conditionalFormatting xmlns:xm="http://schemas.microsoft.com/office/excel/2006/main">
          <x14:cfRule type="dataBar" id="{DC5001FB-0999-41E2-914F-11D881B6C8AC}">
            <x14:dataBar minLength="0" maxLength="100" gradient="0" axisPosition="middle">
              <x14:cfvo type="num">
                <xm:f>-25</xm:f>
              </x14:cfvo>
              <x14:cfvo type="num">
                <xm:f>25</xm:f>
              </x14:cfvo>
              <x14:negativeFillColor rgb="FFFF0000"/>
              <x14:axisColor rgb="FF000000"/>
            </x14:dataBar>
          </x14:cfRule>
          <xm:sqref>W304</xm:sqref>
        </x14:conditionalFormatting>
        <x14:conditionalFormatting xmlns:xm="http://schemas.microsoft.com/office/excel/2006/main">
          <x14:cfRule type="dataBar" id="{6F61CEB3-5788-4DEB-8823-143D0BA9D80B}">
            <x14:dataBar minLength="0" maxLength="100" border="1" gradient="0" axisPosition="middle">
              <x14:cfvo type="num">
                <xm:f>-100</xm:f>
              </x14:cfvo>
              <x14:cfvo type="num">
                <xm:f>100</xm:f>
              </x14:cfvo>
              <x14:borderColor rgb="FF000000"/>
              <x14:negativeFillColor rgb="FFFF0000"/>
              <x14:axisColor rgb="FF000000"/>
            </x14:dataBar>
          </x14:cfRule>
          <xm:sqref>W302:W303</xm:sqref>
        </x14:conditionalFormatting>
        <x14:conditionalFormatting xmlns:xm="http://schemas.microsoft.com/office/excel/2006/main">
          <x14:cfRule type="dataBar" id="{ABA307E7-7086-4DEB-B16B-6A4FCF866625}">
            <x14:dataBar minLength="0" maxLength="100" gradient="0" axisPosition="middle">
              <x14:cfvo type="num">
                <xm:f>-25</xm:f>
              </x14:cfvo>
              <x14:cfvo type="num">
                <xm:f>25</xm:f>
              </x14:cfvo>
              <x14:negativeFillColor rgb="FFFF0000"/>
              <x14:axisColor rgb="FF000000"/>
            </x14:dataBar>
          </x14:cfRule>
          <xm:sqref>W305</xm:sqref>
        </x14:conditionalFormatting>
        <x14:conditionalFormatting xmlns:xm="http://schemas.microsoft.com/office/excel/2006/main">
          <x14:cfRule type="dataBar" id="{D8E3D3B3-85E7-4004-B7ED-67A10555D7C1}">
            <x14:dataBar minLength="0" maxLength="100" gradient="0" axisPosition="middle">
              <x14:cfvo type="num">
                <xm:f>-25</xm:f>
              </x14:cfvo>
              <x14:cfvo type="num">
                <xm:f>25</xm:f>
              </x14:cfvo>
              <x14:negativeFillColor rgb="FFFF0000"/>
              <x14:axisColor rgb="FF000000"/>
            </x14:dataBar>
          </x14:cfRule>
          <xm:sqref>W308</xm:sqref>
        </x14:conditionalFormatting>
        <x14:conditionalFormatting xmlns:xm="http://schemas.microsoft.com/office/excel/2006/main">
          <x14:cfRule type="dataBar" id="{9E8E16E4-5139-4FD7-B5BD-8D3E0C1815B6}">
            <x14:dataBar minLength="0" maxLength="100" border="1" gradient="0" axisPosition="middle">
              <x14:cfvo type="num">
                <xm:f>-100</xm:f>
              </x14:cfvo>
              <x14:cfvo type="num">
                <xm:f>100</xm:f>
              </x14:cfvo>
              <x14:borderColor rgb="FF000000"/>
              <x14:negativeFillColor rgb="FFFF0000"/>
              <x14:axisColor rgb="FF000000"/>
            </x14:dataBar>
          </x14:cfRule>
          <xm:sqref>W306:W307</xm:sqref>
        </x14:conditionalFormatting>
        <x14:conditionalFormatting xmlns:xm="http://schemas.microsoft.com/office/excel/2006/main">
          <x14:cfRule type="dataBar" id="{402E06FB-EF3C-40CA-ABEC-A6BD7976FF6E}">
            <x14:dataBar minLength="0" maxLength="100" gradient="0" axisPosition="middle">
              <x14:cfvo type="num">
                <xm:f>-25</xm:f>
              </x14:cfvo>
              <x14:cfvo type="num">
                <xm:f>25</xm:f>
              </x14:cfvo>
              <x14:negativeFillColor rgb="FFFF0000"/>
              <x14:axisColor rgb="FF000000"/>
            </x14:dataBar>
          </x14:cfRule>
          <xm:sqref>W309</xm:sqref>
        </x14:conditionalFormatting>
        <x14:conditionalFormatting xmlns:xm="http://schemas.microsoft.com/office/excel/2006/main">
          <x14:cfRule type="dataBar" id="{9FFF6E61-4963-4E06-BB8B-122F358528B6}">
            <x14:dataBar minLength="0" maxLength="100" gradient="0" axisPosition="middle">
              <x14:cfvo type="num">
                <xm:f>-25</xm:f>
              </x14:cfvo>
              <x14:cfvo type="num">
                <xm:f>25</xm:f>
              </x14:cfvo>
              <x14:negativeFillColor rgb="FFFF0000"/>
              <x14:axisColor rgb="FF000000"/>
            </x14:dataBar>
          </x14:cfRule>
          <xm:sqref>W312</xm:sqref>
        </x14:conditionalFormatting>
        <x14:conditionalFormatting xmlns:xm="http://schemas.microsoft.com/office/excel/2006/main">
          <x14:cfRule type="dataBar" id="{A3769DC9-893E-4983-BDD6-CD2C2BDC87CF}">
            <x14:dataBar minLength="0" maxLength="100" border="1" gradient="0" axisPosition="middle">
              <x14:cfvo type="num">
                <xm:f>-100</xm:f>
              </x14:cfvo>
              <x14:cfvo type="num">
                <xm:f>100</xm:f>
              </x14:cfvo>
              <x14:borderColor rgb="FF000000"/>
              <x14:negativeFillColor rgb="FFFF0000"/>
              <x14:axisColor rgb="FF000000"/>
            </x14:dataBar>
          </x14:cfRule>
          <xm:sqref>W310:W311</xm:sqref>
        </x14:conditionalFormatting>
        <x14:conditionalFormatting xmlns:xm="http://schemas.microsoft.com/office/excel/2006/main">
          <x14:cfRule type="dataBar" id="{DEFB4AC4-9C65-47F3-976E-27B555E3CED8}">
            <x14:dataBar minLength="0" maxLength="100" gradient="0" axisPosition="middle">
              <x14:cfvo type="num">
                <xm:f>-25</xm:f>
              </x14:cfvo>
              <x14:cfvo type="num">
                <xm:f>25</xm:f>
              </x14:cfvo>
              <x14:negativeFillColor rgb="FFFF0000"/>
              <x14:axisColor rgb="FF000000"/>
            </x14:dataBar>
          </x14:cfRule>
          <xm:sqref>W313</xm:sqref>
        </x14:conditionalFormatting>
        <x14:conditionalFormatting xmlns:xm="http://schemas.microsoft.com/office/excel/2006/main">
          <x14:cfRule type="dataBar" id="{47AA0C87-A8EA-4934-8574-926AA947F7ED}">
            <x14:dataBar minLength="0" maxLength="100" gradient="0" axisPosition="middle">
              <x14:cfvo type="num">
                <xm:f>-25</xm:f>
              </x14:cfvo>
              <x14:cfvo type="num">
                <xm:f>25</xm:f>
              </x14:cfvo>
              <x14:negativeFillColor rgb="FFFF0000"/>
              <x14:axisColor rgb="FF000000"/>
            </x14:dataBar>
          </x14:cfRule>
          <xm:sqref>W316</xm:sqref>
        </x14:conditionalFormatting>
        <x14:conditionalFormatting xmlns:xm="http://schemas.microsoft.com/office/excel/2006/main">
          <x14:cfRule type="dataBar" id="{F03A4FA5-F9E1-47A5-900F-CF1832A05485}">
            <x14:dataBar minLength="0" maxLength="100" border="1" gradient="0" axisPosition="middle">
              <x14:cfvo type="num">
                <xm:f>-100</xm:f>
              </x14:cfvo>
              <x14:cfvo type="num">
                <xm:f>100</xm:f>
              </x14:cfvo>
              <x14:borderColor rgb="FF000000"/>
              <x14:negativeFillColor rgb="FFFF0000"/>
              <x14:axisColor rgb="FF000000"/>
            </x14:dataBar>
          </x14:cfRule>
          <xm:sqref>W314:W315</xm:sqref>
        </x14:conditionalFormatting>
        <x14:conditionalFormatting xmlns:xm="http://schemas.microsoft.com/office/excel/2006/main">
          <x14:cfRule type="dataBar" id="{64788265-7904-4AD0-A2C2-44DCF3624CBA}">
            <x14:dataBar minLength="0" maxLength="100" gradient="0" axisPosition="middle">
              <x14:cfvo type="num">
                <xm:f>-25</xm:f>
              </x14:cfvo>
              <x14:cfvo type="num">
                <xm:f>25</xm:f>
              </x14:cfvo>
              <x14:negativeFillColor rgb="FFFF0000"/>
              <x14:axisColor rgb="FF000000"/>
            </x14:dataBar>
          </x14:cfRule>
          <xm:sqref>W317</xm:sqref>
        </x14:conditionalFormatting>
        <x14:conditionalFormatting xmlns:xm="http://schemas.microsoft.com/office/excel/2006/main">
          <x14:cfRule type="dataBar" id="{82421559-376C-49C4-A1D4-4A033A070AD2}">
            <x14:dataBar minLength="0" maxLength="100" gradient="0" axisPosition="middle">
              <x14:cfvo type="num">
                <xm:f>-25</xm:f>
              </x14:cfvo>
              <x14:cfvo type="num">
                <xm:f>25</xm:f>
              </x14:cfvo>
              <x14:negativeFillColor rgb="FFFF0000"/>
              <x14:axisColor rgb="FF000000"/>
            </x14:dataBar>
          </x14:cfRule>
          <xm:sqref>W320</xm:sqref>
        </x14:conditionalFormatting>
        <x14:conditionalFormatting xmlns:xm="http://schemas.microsoft.com/office/excel/2006/main">
          <x14:cfRule type="dataBar" id="{0980F828-16AF-46FB-A40D-085C7203F5F2}">
            <x14:dataBar minLength="0" maxLength="100" border="1" gradient="0" axisPosition="middle">
              <x14:cfvo type="num">
                <xm:f>-100</xm:f>
              </x14:cfvo>
              <x14:cfvo type="num">
                <xm:f>100</xm:f>
              </x14:cfvo>
              <x14:borderColor rgb="FF000000"/>
              <x14:negativeFillColor rgb="FFFF0000"/>
              <x14:axisColor rgb="FF000000"/>
            </x14:dataBar>
          </x14:cfRule>
          <xm:sqref>W318:W319</xm:sqref>
        </x14:conditionalFormatting>
        <x14:conditionalFormatting xmlns:xm="http://schemas.microsoft.com/office/excel/2006/main">
          <x14:cfRule type="dataBar" id="{C8933A33-40C9-4C32-8058-151FCA94C7A3}">
            <x14:dataBar minLength="0" maxLength="100" gradient="0" axisPosition="middle">
              <x14:cfvo type="num">
                <xm:f>-25</xm:f>
              </x14:cfvo>
              <x14:cfvo type="num">
                <xm:f>25</xm:f>
              </x14:cfvo>
              <x14:negativeFillColor rgb="FFFF0000"/>
              <x14:axisColor rgb="FF000000"/>
            </x14:dataBar>
          </x14:cfRule>
          <xm:sqref>W321</xm:sqref>
        </x14:conditionalFormatting>
        <x14:conditionalFormatting xmlns:xm="http://schemas.microsoft.com/office/excel/2006/main">
          <x14:cfRule type="dataBar" id="{BE3CA5FF-F537-4DD1-9470-A7A91B34A3F7}">
            <x14:dataBar minLength="0" maxLength="100" gradient="0" axisPosition="middle">
              <x14:cfvo type="num">
                <xm:f>-25</xm:f>
              </x14:cfvo>
              <x14:cfvo type="num">
                <xm:f>25</xm:f>
              </x14:cfvo>
              <x14:negativeFillColor rgb="FFFF0000"/>
              <x14:axisColor rgb="FF000000"/>
            </x14:dataBar>
          </x14:cfRule>
          <xm:sqref>W324</xm:sqref>
        </x14:conditionalFormatting>
        <x14:conditionalFormatting xmlns:xm="http://schemas.microsoft.com/office/excel/2006/main">
          <x14:cfRule type="dataBar" id="{18924D8B-9081-4D8D-89B5-0D3C951F2C34}">
            <x14:dataBar minLength="0" maxLength="100" border="1" gradient="0" axisPosition="middle">
              <x14:cfvo type="num">
                <xm:f>-100</xm:f>
              </x14:cfvo>
              <x14:cfvo type="num">
                <xm:f>100</xm:f>
              </x14:cfvo>
              <x14:borderColor rgb="FF000000"/>
              <x14:negativeFillColor rgb="FFFF0000"/>
              <x14:axisColor rgb="FF000000"/>
            </x14:dataBar>
          </x14:cfRule>
          <xm:sqref>W322:W323</xm:sqref>
        </x14:conditionalFormatting>
        <x14:conditionalFormatting xmlns:xm="http://schemas.microsoft.com/office/excel/2006/main">
          <x14:cfRule type="dataBar" id="{DCB5206C-DF4E-4F48-901E-BBF397D2A91B}">
            <x14:dataBar minLength="0" maxLength="100" gradient="0" axisPosition="middle">
              <x14:cfvo type="num">
                <xm:f>-25</xm:f>
              </x14:cfvo>
              <x14:cfvo type="num">
                <xm:f>25</xm:f>
              </x14:cfvo>
              <x14:negativeFillColor rgb="FFFF0000"/>
              <x14:axisColor rgb="FF000000"/>
            </x14:dataBar>
          </x14:cfRule>
          <xm:sqref>W325</xm:sqref>
        </x14:conditionalFormatting>
        <x14:conditionalFormatting xmlns:xm="http://schemas.microsoft.com/office/excel/2006/main">
          <x14:cfRule type="dataBar" id="{B67808A4-E2F4-4DD0-9EC7-0F11AC21EC40}">
            <x14:dataBar minLength="0" maxLength="100" gradient="0" axisPosition="middle">
              <x14:cfvo type="num">
                <xm:f>-25</xm:f>
              </x14:cfvo>
              <x14:cfvo type="num">
                <xm:f>25</xm:f>
              </x14:cfvo>
              <x14:negativeFillColor rgb="FFFF0000"/>
              <x14:axisColor rgb="FF000000"/>
            </x14:dataBar>
          </x14:cfRule>
          <xm:sqref>W328</xm:sqref>
        </x14:conditionalFormatting>
        <x14:conditionalFormatting xmlns:xm="http://schemas.microsoft.com/office/excel/2006/main">
          <x14:cfRule type="dataBar" id="{FC4FFA42-E1D3-44DE-9DE5-618AE3B30C7F}">
            <x14:dataBar minLength="0" maxLength="100" border="1" gradient="0" axisPosition="middle">
              <x14:cfvo type="num">
                <xm:f>-100</xm:f>
              </x14:cfvo>
              <x14:cfvo type="num">
                <xm:f>100</xm:f>
              </x14:cfvo>
              <x14:borderColor rgb="FF000000"/>
              <x14:negativeFillColor rgb="FFFF0000"/>
              <x14:axisColor rgb="FF000000"/>
            </x14:dataBar>
          </x14:cfRule>
          <xm:sqref>W326:W327</xm:sqref>
        </x14:conditionalFormatting>
        <x14:conditionalFormatting xmlns:xm="http://schemas.microsoft.com/office/excel/2006/main">
          <x14:cfRule type="dataBar" id="{0CEA2DDA-A7EE-418A-B9E1-F76E08B95E0F}">
            <x14:dataBar minLength="0" maxLength="100" gradient="0" axisPosition="middle">
              <x14:cfvo type="num">
                <xm:f>-25</xm:f>
              </x14:cfvo>
              <x14:cfvo type="num">
                <xm:f>25</xm:f>
              </x14:cfvo>
              <x14:negativeFillColor rgb="FFFF0000"/>
              <x14:axisColor rgb="FF000000"/>
            </x14:dataBar>
          </x14:cfRule>
          <xm:sqref>W329</xm:sqref>
        </x14:conditionalFormatting>
        <x14:conditionalFormatting xmlns:xm="http://schemas.microsoft.com/office/excel/2006/main">
          <x14:cfRule type="dataBar" id="{48207B62-D737-43C6-A77A-DF62B3D8A252}">
            <x14:dataBar minLength="0" maxLength="100" gradient="0" axisPosition="middle">
              <x14:cfvo type="num">
                <xm:f>-25</xm:f>
              </x14:cfvo>
              <x14:cfvo type="num">
                <xm:f>25</xm:f>
              </x14:cfvo>
              <x14:negativeFillColor rgb="FFFF0000"/>
              <x14:axisColor rgb="FF000000"/>
            </x14:dataBar>
          </x14:cfRule>
          <xm:sqref>W332</xm:sqref>
        </x14:conditionalFormatting>
        <x14:conditionalFormatting xmlns:xm="http://schemas.microsoft.com/office/excel/2006/main">
          <x14:cfRule type="dataBar" id="{3B7E03F5-39AD-45E9-AF5C-8B8E7888F220}">
            <x14:dataBar minLength="0" maxLength="100" border="1" gradient="0" axisPosition="middle">
              <x14:cfvo type="num">
                <xm:f>-100</xm:f>
              </x14:cfvo>
              <x14:cfvo type="num">
                <xm:f>100</xm:f>
              </x14:cfvo>
              <x14:borderColor rgb="FF000000"/>
              <x14:negativeFillColor rgb="FFFF0000"/>
              <x14:axisColor rgb="FF000000"/>
            </x14:dataBar>
          </x14:cfRule>
          <xm:sqref>W330:W331</xm:sqref>
        </x14:conditionalFormatting>
        <x14:conditionalFormatting xmlns:xm="http://schemas.microsoft.com/office/excel/2006/main">
          <x14:cfRule type="dataBar" id="{7DF52335-6477-40F3-A015-A6F7996F7058}">
            <x14:dataBar minLength="0" maxLength="100" gradient="0" axisPosition="middle">
              <x14:cfvo type="num">
                <xm:f>-25</xm:f>
              </x14:cfvo>
              <x14:cfvo type="num">
                <xm:f>25</xm:f>
              </x14:cfvo>
              <x14:negativeFillColor rgb="FFFF0000"/>
              <x14:axisColor rgb="FF000000"/>
            </x14:dataBar>
          </x14:cfRule>
          <xm:sqref>W333</xm:sqref>
        </x14:conditionalFormatting>
        <x14:conditionalFormatting xmlns:xm="http://schemas.microsoft.com/office/excel/2006/main">
          <x14:cfRule type="dataBar" id="{9E1FF109-D4AC-45D8-95EE-34CDDCEBF775}">
            <x14:dataBar minLength="0" maxLength="100" gradient="0" axisPosition="middle">
              <x14:cfvo type="num">
                <xm:f>-25</xm:f>
              </x14:cfvo>
              <x14:cfvo type="num">
                <xm:f>25</xm:f>
              </x14:cfvo>
              <x14:negativeFillColor rgb="FFFF0000"/>
              <x14:axisColor rgb="FF000000"/>
            </x14:dataBar>
          </x14:cfRule>
          <xm:sqref>W336</xm:sqref>
        </x14:conditionalFormatting>
        <x14:conditionalFormatting xmlns:xm="http://schemas.microsoft.com/office/excel/2006/main">
          <x14:cfRule type="dataBar" id="{B099A8D3-025A-4BFA-9A04-26CF8AC52E73}">
            <x14:dataBar minLength="0" maxLength="100" border="1" gradient="0" axisPosition="middle">
              <x14:cfvo type="num">
                <xm:f>-100</xm:f>
              </x14:cfvo>
              <x14:cfvo type="num">
                <xm:f>100</xm:f>
              </x14:cfvo>
              <x14:borderColor rgb="FF000000"/>
              <x14:negativeFillColor rgb="FFFF0000"/>
              <x14:axisColor rgb="FF000000"/>
            </x14:dataBar>
          </x14:cfRule>
          <xm:sqref>W334:W335</xm:sqref>
        </x14:conditionalFormatting>
        <x14:conditionalFormatting xmlns:xm="http://schemas.microsoft.com/office/excel/2006/main">
          <x14:cfRule type="dataBar" id="{ADFF20CF-CA4D-4565-A8F4-EA59415A92A6}">
            <x14:dataBar minLength="0" maxLength="100" gradient="0" axisPosition="middle">
              <x14:cfvo type="num">
                <xm:f>-25</xm:f>
              </x14:cfvo>
              <x14:cfvo type="num">
                <xm:f>25</xm:f>
              </x14:cfvo>
              <x14:negativeFillColor rgb="FFFF0000"/>
              <x14:axisColor rgb="FF000000"/>
            </x14:dataBar>
          </x14:cfRule>
          <xm:sqref>W337</xm:sqref>
        </x14:conditionalFormatting>
        <x14:conditionalFormatting xmlns:xm="http://schemas.microsoft.com/office/excel/2006/main">
          <x14:cfRule type="dataBar" id="{A9FB1EFF-3059-4C0F-AAB5-856B303FC9CD}">
            <x14:dataBar minLength="0" maxLength="100" gradient="0" axisPosition="middle">
              <x14:cfvo type="num">
                <xm:f>-25</xm:f>
              </x14:cfvo>
              <x14:cfvo type="num">
                <xm:f>25</xm:f>
              </x14:cfvo>
              <x14:negativeFillColor rgb="FFFF0000"/>
              <x14:axisColor rgb="FF000000"/>
            </x14:dataBar>
          </x14:cfRule>
          <xm:sqref>W340</xm:sqref>
        </x14:conditionalFormatting>
        <x14:conditionalFormatting xmlns:xm="http://schemas.microsoft.com/office/excel/2006/main">
          <x14:cfRule type="dataBar" id="{ADDA3F6B-425A-4739-9C9F-DDC6E1B09054}">
            <x14:dataBar minLength="0" maxLength="100" border="1" gradient="0" axisPosition="middle">
              <x14:cfvo type="num">
                <xm:f>-100</xm:f>
              </x14:cfvo>
              <x14:cfvo type="num">
                <xm:f>100</xm:f>
              </x14:cfvo>
              <x14:borderColor rgb="FF000000"/>
              <x14:negativeFillColor rgb="FFFF0000"/>
              <x14:axisColor rgb="FF000000"/>
            </x14:dataBar>
          </x14:cfRule>
          <xm:sqref>W338:W339</xm:sqref>
        </x14:conditionalFormatting>
        <x14:conditionalFormatting xmlns:xm="http://schemas.microsoft.com/office/excel/2006/main">
          <x14:cfRule type="dataBar" id="{B925C8B4-B536-40A4-91F8-DEF39762D396}">
            <x14:dataBar minLength="0" maxLength="100" gradient="0" axisPosition="middle">
              <x14:cfvo type="num">
                <xm:f>-25</xm:f>
              </x14:cfvo>
              <x14:cfvo type="num">
                <xm:f>25</xm:f>
              </x14:cfvo>
              <x14:negativeFillColor rgb="FFFF0000"/>
              <x14:axisColor rgb="FF000000"/>
            </x14:dataBar>
          </x14:cfRule>
          <xm:sqref>W341</xm:sqref>
        </x14:conditionalFormatting>
        <x14:conditionalFormatting xmlns:xm="http://schemas.microsoft.com/office/excel/2006/main">
          <x14:cfRule type="dataBar" id="{E3A5FA5F-4666-4791-87A6-CD41019164F1}">
            <x14:dataBar minLength="0" maxLength="100" gradient="0" axisPosition="middle">
              <x14:cfvo type="num">
                <xm:f>-25</xm:f>
              </x14:cfvo>
              <x14:cfvo type="num">
                <xm:f>25</xm:f>
              </x14:cfvo>
              <x14:negativeFillColor rgb="FFFF0000"/>
              <x14:axisColor rgb="FF000000"/>
            </x14:dataBar>
          </x14:cfRule>
          <xm:sqref>W344</xm:sqref>
        </x14:conditionalFormatting>
        <x14:conditionalFormatting xmlns:xm="http://schemas.microsoft.com/office/excel/2006/main">
          <x14:cfRule type="dataBar" id="{C2911A9A-5AE5-4E1A-AD3D-AA5B39544BB0}">
            <x14:dataBar minLength="0" maxLength="100" border="1" gradient="0" axisPosition="middle">
              <x14:cfvo type="num">
                <xm:f>-100</xm:f>
              </x14:cfvo>
              <x14:cfvo type="num">
                <xm:f>100</xm:f>
              </x14:cfvo>
              <x14:borderColor rgb="FF000000"/>
              <x14:negativeFillColor rgb="FFFF0000"/>
              <x14:axisColor rgb="FF000000"/>
            </x14:dataBar>
          </x14:cfRule>
          <xm:sqref>W342:W343</xm:sqref>
        </x14:conditionalFormatting>
        <x14:conditionalFormatting xmlns:xm="http://schemas.microsoft.com/office/excel/2006/main">
          <x14:cfRule type="dataBar" id="{F1EDCA04-2E11-4F2C-8B72-C9EB3D1846C9}">
            <x14:dataBar minLength="0" maxLength="100" gradient="0" axisPosition="middle">
              <x14:cfvo type="num">
                <xm:f>-25</xm:f>
              </x14:cfvo>
              <x14:cfvo type="num">
                <xm:f>25</xm:f>
              </x14:cfvo>
              <x14:negativeFillColor rgb="FFFF0000"/>
              <x14:axisColor rgb="FF000000"/>
            </x14:dataBar>
          </x14:cfRule>
          <xm:sqref>W345</xm:sqref>
        </x14:conditionalFormatting>
        <x14:conditionalFormatting xmlns:xm="http://schemas.microsoft.com/office/excel/2006/main">
          <x14:cfRule type="dataBar" id="{66E24407-DB4B-4D7C-8A6B-53DBA8067DF8}">
            <x14:dataBar minLength="0" maxLength="100" gradient="0" axisPosition="middle">
              <x14:cfvo type="num">
                <xm:f>-25</xm:f>
              </x14:cfvo>
              <x14:cfvo type="num">
                <xm:f>25</xm:f>
              </x14:cfvo>
              <x14:negativeFillColor rgb="FFFF0000"/>
              <x14:axisColor rgb="FF000000"/>
            </x14:dataBar>
          </x14:cfRule>
          <xm:sqref>W348</xm:sqref>
        </x14:conditionalFormatting>
        <x14:conditionalFormatting xmlns:xm="http://schemas.microsoft.com/office/excel/2006/main">
          <x14:cfRule type="dataBar" id="{B2C72721-3E41-438E-8F9E-5F1FF8FBDC23}">
            <x14:dataBar minLength="0" maxLength="100" border="1" gradient="0" axisPosition="middle">
              <x14:cfvo type="num">
                <xm:f>-100</xm:f>
              </x14:cfvo>
              <x14:cfvo type="num">
                <xm:f>100</xm:f>
              </x14:cfvo>
              <x14:borderColor rgb="FF000000"/>
              <x14:negativeFillColor rgb="FFFF0000"/>
              <x14:axisColor rgb="FF000000"/>
            </x14:dataBar>
          </x14:cfRule>
          <xm:sqref>W346:W347</xm:sqref>
        </x14:conditionalFormatting>
        <x14:conditionalFormatting xmlns:xm="http://schemas.microsoft.com/office/excel/2006/main">
          <x14:cfRule type="dataBar" id="{B4432DC5-F00D-4286-90DC-8711C39FDC03}">
            <x14:dataBar minLength="0" maxLength="100" gradient="0" axisPosition="middle">
              <x14:cfvo type="num">
                <xm:f>-25</xm:f>
              </x14:cfvo>
              <x14:cfvo type="num">
                <xm:f>25</xm:f>
              </x14:cfvo>
              <x14:negativeFillColor rgb="FFFF0000"/>
              <x14:axisColor rgb="FF000000"/>
            </x14:dataBar>
          </x14:cfRule>
          <xm:sqref>W349</xm:sqref>
        </x14:conditionalFormatting>
        <x14:conditionalFormatting xmlns:xm="http://schemas.microsoft.com/office/excel/2006/main">
          <x14:cfRule type="dataBar" id="{B0B271E2-4D9E-48F3-A8D7-702B19A41E7A}">
            <x14:dataBar minLength="0" maxLength="100" gradient="0" axisPosition="middle">
              <x14:cfvo type="num">
                <xm:f>-25</xm:f>
              </x14:cfvo>
              <x14:cfvo type="num">
                <xm:f>25</xm:f>
              </x14:cfvo>
              <x14:negativeFillColor rgb="FFFF0000"/>
              <x14:axisColor rgb="FF000000"/>
            </x14:dataBar>
          </x14:cfRule>
          <xm:sqref>W352</xm:sqref>
        </x14:conditionalFormatting>
        <x14:conditionalFormatting xmlns:xm="http://schemas.microsoft.com/office/excel/2006/main">
          <x14:cfRule type="dataBar" id="{216A43F0-BBB1-40E5-B03B-52CB68FB0E77}">
            <x14:dataBar minLength="0" maxLength="100" border="1" gradient="0" axisPosition="middle">
              <x14:cfvo type="num">
                <xm:f>-100</xm:f>
              </x14:cfvo>
              <x14:cfvo type="num">
                <xm:f>100</xm:f>
              </x14:cfvo>
              <x14:borderColor rgb="FF000000"/>
              <x14:negativeFillColor rgb="FFFF0000"/>
              <x14:axisColor rgb="FF000000"/>
            </x14:dataBar>
          </x14:cfRule>
          <xm:sqref>W350:W351</xm:sqref>
        </x14:conditionalFormatting>
        <x14:conditionalFormatting xmlns:xm="http://schemas.microsoft.com/office/excel/2006/main">
          <x14:cfRule type="dataBar" id="{1CCEF567-06AC-41B4-BB21-431A34BCC7D4}">
            <x14:dataBar minLength="0" maxLength="100" gradient="0" axisPosition="middle">
              <x14:cfvo type="num">
                <xm:f>-25</xm:f>
              </x14:cfvo>
              <x14:cfvo type="num">
                <xm:f>25</xm:f>
              </x14:cfvo>
              <x14:negativeFillColor rgb="FFFF0000"/>
              <x14:axisColor rgb="FF000000"/>
            </x14:dataBar>
          </x14:cfRule>
          <xm:sqref>W353</xm:sqref>
        </x14:conditionalFormatting>
        <x14:conditionalFormatting xmlns:xm="http://schemas.microsoft.com/office/excel/2006/main">
          <x14:cfRule type="dataBar" id="{85AC04FB-12D9-4207-A636-8A555E70CEC2}">
            <x14:dataBar minLength="0" maxLength="100" gradient="0" axisPosition="middle">
              <x14:cfvo type="num">
                <xm:f>-25</xm:f>
              </x14:cfvo>
              <x14:cfvo type="num">
                <xm:f>25</xm:f>
              </x14:cfvo>
              <x14:negativeFillColor rgb="FFFF0000"/>
              <x14:axisColor rgb="FF000000"/>
            </x14:dataBar>
          </x14:cfRule>
          <xm:sqref>W356</xm:sqref>
        </x14:conditionalFormatting>
        <x14:conditionalFormatting xmlns:xm="http://schemas.microsoft.com/office/excel/2006/main">
          <x14:cfRule type="dataBar" id="{AD70EB75-CB0F-4E57-AF95-631D04302F8C}">
            <x14:dataBar minLength="0" maxLength="100" border="1" gradient="0" axisPosition="middle">
              <x14:cfvo type="num">
                <xm:f>-100</xm:f>
              </x14:cfvo>
              <x14:cfvo type="num">
                <xm:f>100</xm:f>
              </x14:cfvo>
              <x14:borderColor rgb="FF000000"/>
              <x14:negativeFillColor rgb="FFFF0000"/>
              <x14:axisColor rgb="FF000000"/>
            </x14:dataBar>
          </x14:cfRule>
          <xm:sqref>W354:W355</xm:sqref>
        </x14:conditionalFormatting>
        <x14:conditionalFormatting xmlns:xm="http://schemas.microsoft.com/office/excel/2006/main">
          <x14:cfRule type="dataBar" id="{F0269951-ED61-4A09-8E97-D47495A6F916}">
            <x14:dataBar minLength="0" maxLength="100" gradient="0" axisPosition="middle">
              <x14:cfvo type="num">
                <xm:f>-25</xm:f>
              </x14:cfvo>
              <x14:cfvo type="num">
                <xm:f>25</xm:f>
              </x14:cfvo>
              <x14:negativeFillColor rgb="FFFF0000"/>
              <x14:axisColor rgb="FF000000"/>
            </x14:dataBar>
          </x14:cfRule>
          <xm:sqref>W357</xm:sqref>
        </x14:conditionalFormatting>
        <x14:conditionalFormatting xmlns:xm="http://schemas.microsoft.com/office/excel/2006/main">
          <x14:cfRule type="dataBar" id="{1B69674B-E0AD-4E95-AEF0-C5D8308C83F8}">
            <x14:dataBar minLength="0" maxLength="100" gradient="0" axisPosition="middle">
              <x14:cfvo type="num">
                <xm:f>-25</xm:f>
              </x14:cfvo>
              <x14:cfvo type="num">
                <xm:f>25</xm:f>
              </x14:cfvo>
              <x14:negativeFillColor rgb="FFFF0000"/>
              <x14:axisColor rgb="FF000000"/>
            </x14:dataBar>
          </x14:cfRule>
          <xm:sqref>W360</xm:sqref>
        </x14:conditionalFormatting>
        <x14:conditionalFormatting xmlns:xm="http://schemas.microsoft.com/office/excel/2006/main">
          <x14:cfRule type="dataBar" id="{F1430E4A-93DA-401E-94A6-FCB439FBFC65}">
            <x14:dataBar minLength="0" maxLength="100" border="1" gradient="0" axisPosition="middle">
              <x14:cfvo type="num">
                <xm:f>-100</xm:f>
              </x14:cfvo>
              <x14:cfvo type="num">
                <xm:f>100</xm:f>
              </x14:cfvo>
              <x14:borderColor rgb="FF000000"/>
              <x14:negativeFillColor rgb="FFFF0000"/>
              <x14:axisColor rgb="FF000000"/>
            </x14:dataBar>
          </x14:cfRule>
          <xm:sqref>W358:W359</xm:sqref>
        </x14:conditionalFormatting>
        <x14:conditionalFormatting xmlns:xm="http://schemas.microsoft.com/office/excel/2006/main">
          <x14:cfRule type="dataBar" id="{CA019084-AB1A-48DE-B849-6256F76DDDC5}">
            <x14:dataBar minLength="0" maxLength="100" gradient="0" axisPosition="middle">
              <x14:cfvo type="num">
                <xm:f>-25</xm:f>
              </x14:cfvo>
              <x14:cfvo type="num">
                <xm:f>25</xm:f>
              </x14:cfvo>
              <x14:negativeFillColor rgb="FFFF0000"/>
              <x14:axisColor rgb="FF000000"/>
            </x14:dataBar>
          </x14:cfRule>
          <xm:sqref>W361</xm:sqref>
        </x14:conditionalFormatting>
        <x14:conditionalFormatting xmlns:xm="http://schemas.microsoft.com/office/excel/2006/main">
          <x14:cfRule type="dataBar" id="{035D977B-88C0-461A-95AD-FB69121A0C70}">
            <x14:dataBar minLength="0" maxLength="100" gradient="0" axisPosition="middle">
              <x14:cfvo type="num">
                <xm:f>-25</xm:f>
              </x14:cfvo>
              <x14:cfvo type="num">
                <xm:f>25</xm:f>
              </x14:cfvo>
              <x14:negativeFillColor rgb="FFFF0000"/>
              <x14:axisColor rgb="FF000000"/>
            </x14:dataBar>
          </x14:cfRule>
          <xm:sqref>W364</xm:sqref>
        </x14:conditionalFormatting>
        <x14:conditionalFormatting xmlns:xm="http://schemas.microsoft.com/office/excel/2006/main">
          <x14:cfRule type="dataBar" id="{3E9D14C1-CAFB-4B97-9122-B2C5F7E3A798}">
            <x14:dataBar minLength="0" maxLength="100" border="1" gradient="0" axisPosition="middle">
              <x14:cfvo type="num">
                <xm:f>-100</xm:f>
              </x14:cfvo>
              <x14:cfvo type="num">
                <xm:f>100</xm:f>
              </x14:cfvo>
              <x14:borderColor rgb="FF000000"/>
              <x14:negativeFillColor rgb="FFFF0000"/>
              <x14:axisColor rgb="FF000000"/>
            </x14:dataBar>
          </x14:cfRule>
          <xm:sqref>W362:W363</xm:sqref>
        </x14:conditionalFormatting>
        <x14:conditionalFormatting xmlns:xm="http://schemas.microsoft.com/office/excel/2006/main">
          <x14:cfRule type="dataBar" id="{1344C24B-6AA0-4455-8C4A-9D4677F5942C}">
            <x14:dataBar minLength="0" maxLength="100" gradient="0" axisPosition="middle">
              <x14:cfvo type="num">
                <xm:f>-25</xm:f>
              </x14:cfvo>
              <x14:cfvo type="num">
                <xm:f>25</xm:f>
              </x14:cfvo>
              <x14:negativeFillColor rgb="FFFF0000"/>
              <x14:axisColor rgb="FF000000"/>
            </x14:dataBar>
          </x14:cfRule>
          <xm:sqref>W365</xm:sqref>
        </x14:conditionalFormatting>
        <x14:conditionalFormatting xmlns:xm="http://schemas.microsoft.com/office/excel/2006/main">
          <x14:cfRule type="dataBar" id="{808F17DA-6936-44FC-8214-D57BA6556919}">
            <x14:dataBar minLength="0" maxLength="100" gradient="0" axisPosition="middle">
              <x14:cfvo type="num">
                <xm:f>-25</xm:f>
              </x14:cfvo>
              <x14:cfvo type="num">
                <xm:f>25</xm:f>
              </x14:cfvo>
              <x14:negativeFillColor rgb="FFFF0000"/>
              <x14:axisColor rgb="FF000000"/>
            </x14:dataBar>
          </x14:cfRule>
          <xm:sqref>W368</xm:sqref>
        </x14:conditionalFormatting>
        <x14:conditionalFormatting xmlns:xm="http://schemas.microsoft.com/office/excel/2006/main">
          <x14:cfRule type="dataBar" id="{F7E71042-7724-40A0-B2D4-DAE1D5B66245}">
            <x14:dataBar minLength="0" maxLength="100" border="1" gradient="0" axisPosition="middle">
              <x14:cfvo type="num">
                <xm:f>-100</xm:f>
              </x14:cfvo>
              <x14:cfvo type="num">
                <xm:f>100</xm:f>
              </x14:cfvo>
              <x14:borderColor rgb="FF000000"/>
              <x14:negativeFillColor rgb="FFFF0000"/>
              <x14:axisColor rgb="FF000000"/>
            </x14:dataBar>
          </x14:cfRule>
          <xm:sqref>W366:W367</xm:sqref>
        </x14:conditionalFormatting>
        <x14:conditionalFormatting xmlns:xm="http://schemas.microsoft.com/office/excel/2006/main">
          <x14:cfRule type="dataBar" id="{D9FDC193-570B-4BCE-9994-4EA8F554F47B}">
            <x14:dataBar minLength="0" maxLength="100" gradient="0" axisPosition="middle">
              <x14:cfvo type="num">
                <xm:f>-25</xm:f>
              </x14:cfvo>
              <x14:cfvo type="num">
                <xm:f>25</xm:f>
              </x14:cfvo>
              <x14:negativeFillColor rgb="FFFF0000"/>
              <x14:axisColor rgb="FF000000"/>
            </x14:dataBar>
          </x14:cfRule>
          <xm:sqref>W369</xm:sqref>
        </x14:conditionalFormatting>
        <x14:conditionalFormatting xmlns:xm="http://schemas.microsoft.com/office/excel/2006/main">
          <x14:cfRule type="dataBar" id="{6DE0E09B-DAC2-4D5A-8082-83DE009A1442}">
            <x14:dataBar minLength="0" maxLength="100" gradient="0" axisPosition="middle">
              <x14:cfvo type="num">
                <xm:f>-25</xm:f>
              </x14:cfvo>
              <x14:cfvo type="num">
                <xm:f>25</xm:f>
              </x14:cfvo>
              <x14:negativeFillColor rgb="FFFF0000"/>
              <x14:axisColor rgb="FF000000"/>
            </x14:dataBar>
          </x14:cfRule>
          <xm:sqref>W372</xm:sqref>
        </x14:conditionalFormatting>
        <x14:conditionalFormatting xmlns:xm="http://schemas.microsoft.com/office/excel/2006/main">
          <x14:cfRule type="dataBar" id="{690A0400-C9FA-4E85-85E3-29B24509A886}">
            <x14:dataBar minLength="0" maxLength="100" border="1" gradient="0" axisPosition="middle">
              <x14:cfvo type="num">
                <xm:f>-100</xm:f>
              </x14:cfvo>
              <x14:cfvo type="num">
                <xm:f>100</xm:f>
              </x14:cfvo>
              <x14:borderColor rgb="FF000000"/>
              <x14:negativeFillColor rgb="FFFF0000"/>
              <x14:axisColor rgb="FF000000"/>
            </x14:dataBar>
          </x14:cfRule>
          <xm:sqref>W370:W371</xm:sqref>
        </x14:conditionalFormatting>
        <x14:conditionalFormatting xmlns:xm="http://schemas.microsoft.com/office/excel/2006/main">
          <x14:cfRule type="dataBar" id="{060327DC-75E6-41DF-8B22-60B5307BB9EE}">
            <x14:dataBar minLength="0" maxLength="100" gradient="0" axisPosition="middle">
              <x14:cfvo type="num">
                <xm:f>-25</xm:f>
              </x14:cfvo>
              <x14:cfvo type="num">
                <xm:f>25</xm:f>
              </x14:cfvo>
              <x14:negativeFillColor rgb="FFFF0000"/>
              <x14:axisColor rgb="FF000000"/>
            </x14:dataBar>
          </x14:cfRule>
          <xm:sqref>W373</xm:sqref>
        </x14:conditionalFormatting>
        <x14:conditionalFormatting xmlns:xm="http://schemas.microsoft.com/office/excel/2006/main">
          <x14:cfRule type="dataBar" id="{7D6C76DF-B6C4-461D-A9D3-572FF998A7C0}">
            <x14:dataBar minLength="0" maxLength="100" gradient="0" axisPosition="middle">
              <x14:cfvo type="num">
                <xm:f>-25</xm:f>
              </x14:cfvo>
              <x14:cfvo type="num">
                <xm:f>25</xm:f>
              </x14:cfvo>
              <x14:negativeFillColor rgb="FFFF0000"/>
              <x14:axisColor rgb="FF000000"/>
            </x14:dataBar>
          </x14:cfRule>
          <xm:sqref>W376</xm:sqref>
        </x14:conditionalFormatting>
        <x14:conditionalFormatting xmlns:xm="http://schemas.microsoft.com/office/excel/2006/main">
          <x14:cfRule type="dataBar" id="{A4184955-59F0-4435-A2E1-F6C7C50F1C8A}">
            <x14:dataBar minLength="0" maxLength="100" border="1" gradient="0" axisPosition="middle">
              <x14:cfvo type="num">
                <xm:f>-100</xm:f>
              </x14:cfvo>
              <x14:cfvo type="num">
                <xm:f>100</xm:f>
              </x14:cfvo>
              <x14:borderColor rgb="FF000000"/>
              <x14:negativeFillColor rgb="FFFF0000"/>
              <x14:axisColor rgb="FF000000"/>
            </x14:dataBar>
          </x14:cfRule>
          <xm:sqref>W374:W375</xm:sqref>
        </x14:conditionalFormatting>
        <x14:conditionalFormatting xmlns:xm="http://schemas.microsoft.com/office/excel/2006/main">
          <x14:cfRule type="dataBar" id="{85FA4339-FAF9-4FE6-8984-A30A15A6A62E}">
            <x14:dataBar minLength="0" maxLength="100" gradient="0" axisPosition="middle">
              <x14:cfvo type="num">
                <xm:f>-25</xm:f>
              </x14:cfvo>
              <x14:cfvo type="num">
                <xm:f>25</xm:f>
              </x14:cfvo>
              <x14:negativeFillColor rgb="FFFF0000"/>
              <x14:axisColor rgb="FF000000"/>
            </x14:dataBar>
          </x14:cfRule>
          <xm:sqref>W377</xm:sqref>
        </x14:conditionalFormatting>
        <x14:conditionalFormatting xmlns:xm="http://schemas.microsoft.com/office/excel/2006/main">
          <x14:cfRule type="dataBar" id="{1C947F72-C99F-4DC8-A4E4-FECB26229764}">
            <x14:dataBar minLength="0" maxLength="100" gradient="0" axisPosition="middle">
              <x14:cfvo type="num">
                <xm:f>-25</xm:f>
              </x14:cfvo>
              <x14:cfvo type="num">
                <xm:f>25</xm:f>
              </x14:cfvo>
              <x14:negativeFillColor rgb="FFFF0000"/>
              <x14:axisColor rgb="FF000000"/>
            </x14:dataBar>
          </x14:cfRule>
          <xm:sqref>W380</xm:sqref>
        </x14:conditionalFormatting>
        <x14:conditionalFormatting xmlns:xm="http://schemas.microsoft.com/office/excel/2006/main">
          <x14:cfRule type="dataBar" id="{1CE58CE4-C1C8-456C-8326-3E1954C92CE2}">
            <x14:dataBar minLength="0" maxLength="100" border="1" gradient="0" axisPosition="middle">
              <x14:cfvo type="num">
                <xm:f>-100</xm:f>
              </x14:cfvo>
              <x14:cfvo type="num">
                <xm:f>100</xm:f>
              </x14:cfvo>
              <x14:borderColor rgb="FF000000"/>
              <x14:negativeFillColor rgb="FFFF0000"/>
              <x14:axisColor rgb="FF000000"/>
            </x14:dataBar>
          </x14:cfRule>
          <xm:sqref>W378:W379</xm:sqref>
        </x14:conditionalFormatting>
        <x14:conditionalFormatting xmlns:xm="http://schemas.microsoft.com/office/excel/2006/main">
          <x14:cfRule type="dataBar" id="{B91A0DB3-87E8-4D15-8903-9E0051E68DEE}">
            <x14:dataBar minLength="0" maxLength="100" gradient="0" axisPosition="middle">
              <x14:cfvo type="num">
                <xm:f>-25</xm:f>
              </x14:cfvo>
              <x14:cfvo type="num">
                <xm:f>25</xm:f>
              </x14:cfvo>
              <x14:negativeFillColor rgb="FFFF0000"/>
              <x14:axisColor rgb="FF000000"/>
            </x14:dataBar>
          </x14:cfRule>
          <xm:sqref>W381</xm:sqref>
        </x14:conditionalFormatting>
        <x14:conditionalFormatting xmlns:xm="http://schemas.microsoft.com/office/excel/2006/main">
          <x14:cfRule type="dataBar" id="{67BE52A7-B805-4FBA-B37B-01F89884E58F}">
            <x14:dataBar minLength="0" maxLength="100" gradient="0" axisPosition="middle">
              <x14:cfvo type="num">
                <xm:f>-25</xm:f>
              </x14:cfvo>
              <x14:cfvo type="num">
                <xm:f>25</xm:f>
              </x14:cfvo>
              <x14:negativeFillColor rgb="FFFF0000"/>
              <x14:axisColor rgb="FF000000"/>
            </x14:dataBar>
          </x14:cfRule>
          <xm:sqref>W384</xm:sqref>
        </x14:conditionalFormatting>
        <x14:conditionalFormatting xmlns:xm="http://schemas.microsoft.com/office/excel/2006/main">
          <x14:cfRule type="dataBar" id="{B8C883E5-45AB-490E-8F42-5073FB4B7805}">
            <x14:dataBar minLength="0" maxLength="100" border="1" gradient="0" axisPosition="middle">
              <x14:cfvo type="num">
                <xm:f>-100</xm:f>
              </x14:cfvo>
              <x14:cfvo type="num">
                <xm:f>100</xm:f>
              </x14:cfvo>
              <x14:borderColor rgb="FF000000"/>
              <x14:negativeFillColor rgb="FFFF0000"/>
              <x14:axisColor rgb="FF000000"/>
            </x14:dataBar>
          </x14:cfRule>
          <xm:sqref>W382:W383</xm:sqref>
        </x14:conditionalFormatting>
        <x14:conditionalFormatting xmlns:xm="http://schemas.microsoft.com/office/excel/2006/main">
          <x14:cfRule type="dataBar" id="{8EA9146C-5844-4BDF-9617-7990DA90583C}">
            <x14:dataBar minLength="0" maxLength="100" gradient="0" axisPosition="middle">
              <x14:cfvo type="num">
                <xm:f>-25</xm:f>
              </x14:cfvo>
              <x14:cfvo type="num">
                <xm:f>25</xm:f>
              </x14:cfvo>
              <x14:negativeFillColor rgb="FFFF0000"/>
              <x14:axisColor rgb="FF000000"/>
            </x14:dataBar>
          </x14:cfRule>
          <xm:sqref>W385</xm:sqref>
        </x14:conditionalFormatting>
        <x14:conditionalFormatting xmlns:xm="http://schemas.microsoft.com/office/excel/2006/main">
          <x14:cfRule type="dataBar" id="{BEB2063D-73A2-4640-B92E-C75EC0A97750}">
            <x14:dataBar minLength="0" maxLength="100" gradient="0" axisPosition="middle">
              <x14:cfvo type="num">
                <xm:f>-25</xm:f>
              </x14:cfvo>
              <x14:cfvo type="num">
                <xm:f>25</xm:f>
              </x14:cfvo>
              <x14:negativeFillColor rgb="FFFF0000"/>
              <x14:axisColor rgb="FF000000"/>
            </x14:dataBar>
          </x14:cfRule>
          <xm:sqref>W388</xm:sqref>
        </x14:conditionalFormatting>
        <x14:conditionalFormatting xmlns:xm="http://schemas.microsoft.com/office/excel/2006/main">
          <x14:cfRule type="dataBar" id="{1645779A-FB10-4946-A459-16F9C48EC1D3}">
            <x14:dataBar minLength="0" maxLength="100" border="1" gradient="0" axisPosition="middle">
              <x14:cfvo type="num">
                <xm:f>-100</xm:f>
              </x14:cfvo>
              <x14:cfvo type="num">
                <xm:f>100</xm:f>
              </x14:cfvo>
              <x14:borderColor rgb="FF000000"/>
              <x14:negativeFillColor rgb="FFFF0000"/>
              <x14:axisColor rgb="FF000000"/>
            </x14:dataBar>
          </x14:cfRule>
          <xm:sqref>W386:W387</xm:sqref>
        </x14:conditionalFormatting>
        <x14:conditionalFormatting xmlns:xm="http://schemas.microsoft.com/office/excel/2006/main">
          <x14:cfRule type="dataBar" id="{3C44EDDA-97DE-423A-BA18-A96894B1EBA9}">
            <x14:dataBar minLength="0" maxLength="100" gradient="0" axisPosition="middle">
              <x14:cfvo type="num">
                <xm:f>-25</xm:f>
              </x14:cfvo>
              <x14:cfvo type="num">
                <xm:f>25</xm:f>
              </x14:cfvo>
              <x14:negativeFillColor rgb="FFFF0000"/>
              <x14:axisColor rgb="FF000000"/>
            </x14:dataBar>
          </x14:cfRule>
          <xm:sqref>W389</xm:sqref>
        </x14:conditionalFormatting>
        <x14:conditionalFormatting xmlns:xm="http://schemas.microsoft.com/office/excel/2006/main">
          <x14:cfRule type="dataBar" id="{6E957A82-F53B-46D5-B260-DD89D03C7025}">
            <x14:dataBar minLength="0" maxLength="100" gradient="0" axisPosition="middle">
              <x14:cfvo type="num">
                <xm:f>-25</xm:f>
              </x14:cfvo>
              <x14:cfvo type="num">
                <xm:f>25</xm:f>
              </x14:cfvo>
              <x14:negativeFillColor rgb="FFFF0000"/>
              <x14:axisColor rgb="FF000000"/>
            </x14:dataBar>
          </x14:cfRule>
          <xm:sqref>W392</xm:sqref>
        </x14:conditionalFormatting>
        <x14:conditionalFormatting xmlns:xm="http://schemas.microsoft.com/office/excel/2006/main">
          <x14:cfRule type="dataBar" id="{283B9E64-53FF-4EED-AE12-EF920ABE95BE}">
            <x14:dataBar minLength="0" maxLength="100" border="1" gradient="0" axisPosition="middle">
              <x14:cfvo type="num">
                <xm:f>-100</xm:f>
              </x14:cfvo>
              <x14:cfvo type="num">
                <xm:f>100</xm:f>
              </x14:cfvo>
              <x14:borderColor rgb="FF000000"/>
              <x14:negativeFillColor rgb="FFFF0000"/>
              <x14:axisColor rgb="FF000000"/>
            </x14:dataBar>
          </x14:cfRule>
          <xm:sqref>W390:W391</xm:sqref>
        </x14:conditionalFormatting>
        <x14:conditionalFormatting xmlns:xm="http://schemas.microsoft.com/office/excel/2006/main">
          <x14:cfRule type="dataBar" id="{6CA998BB-7EE5-4CA3-A831-64BAF37F8FD5}">
            <x14:dataBar minLength="0" maxLength="100" gradient="0" axisPosition="middle">
              <x14:cfvo type="num">
                <xm:f>-25</xm:f>
              </x14:cfvo>
              <x14:cfvo type="num">
                <xm:f>25</xm:f>
              </x14:cfvo>
              <x14:negativeFillColor rgb="FFFF0000"/>
              <x14:axisColor rgb="FF000000"/>
            </x14:dataBar>
          </x14:cfRule>
          <xm:sqref>W393</xm:sqref>
        </x14:conditionalFormatting>
        <x14:conditionalFormatting xmlns:xm="http://schemas.microsoft.com/office/excel/2006/main">
          <x14:cfRule type="dataBar" id="{B50A4D0F-955A-4105-9812-A03BED88AACA}">
            <x14:dataBar minLength="0" maxLength="100" gradient="0" axisPosition="middle">
              <x14:cfvo type="num">
                <xm:f>-25</xm:f>
              </x14:cfvo>
              <x14:cfvo type="num">
                <xm:f>25</xm:f>
              </x14:cfvo>
              <x14:negativeFillColor rgb="FFFF0000"/>
              <x14:axisColor rgb="FF000000"/>
            </x14:dataBar>
          </x14:cfRule>
          <xm:sqref>W396</xm:sqref>
        </x14:conditionalFormatting>
        <x14:conditionalFormatting xmlns:xm="http://schemas.microsoft.com/office/excel/2006/main">
          <x14:cfRule type="dataBar" id="{61E8BE03-E727-4A74-9EE2-317210EA38A5}">
            <x14:dataBar minLength="0" maxLength="100" border="1" gradient="0" axisPosition="middle">
              <x14:cfvo type="num">
                <xm:f>-100</xm:f>
              </x14:cfvo>
              <x14:cfvo type="num">
                <xm:f>100</xm:f>
              </x14:cfvo>
              <x14:borderColor rgb="FF000000"/>
              <x14:negativeFillColor rgb="FFFF0000"/>
              <x14:axisColor rgb="FF000000"/>
            </x14:dataBar>
          </x14:cfRule>
          <xm:sqref>W394:W395</xm:sqref>
        </x14:conditionalFormatting>
        <x14:conditionalFormatting xmlns:xm="http://schemas.microsoft.com/office/excel/2006/main">
          <x14:cfRule type="dataBar" id="{DCD8E92A-938E-4FF9-A170-CBFD405814E4}">
            <x14:dataBar minLength="0" maxLength="100" gradient="0" axisPosition="middle">
              <x14:cfvo type="num">
                <xm:f>-25</xm:f>
              </x14:cfvo>
              <x14:cfvo type="num">
                <xm:f>25</xm:f>
              </x14:cfvo>
              <x14:negativeFillColor rgb="FFFF0000"/>
              <x14:axisColor rgb="FF000000"/>
            </x14:dataBar>
          </x14:cfRule>
          <xm:sqref>W397</xm:sqref>
        </x14:conditionalFormatting>
        <x14:conditionalFormatting xmlns:xm="http://schemas.microsoft.com/office/excel/2006/main">
          <x14:cfRule type="dataBar" id="{4150889A-DD1F-45C0-8146-F1D36E087A9F}">
            <x14:dataBar minLength="0" maxLength="100" gradient="0" axisPosition="middle">
              <x14:cfvo type="num">
                <xm:f>-25</xm:f>
              </x14:cfvo>
              <x14:cfvo type="num">
                <xm:f>25</xm:f>
              </x14:cfvo>
              <x14:negativeFillColor rgb="FFFF0000"/>
              <x14:axisColor rgb="FF000000"/>
            </x14:dataBar>
          </x14:cfRule>
          <xm:sqref>W400</xm:sqref>
        </x14:conditionalFormatting>
        <x14:conditionalFormatting xmlns:xm="http://schemas.microsoft.com/office/excel/2006/main">
          <x14:cfRule type="dataBar" id="{C40B35C3-B060-44F0-BE07-EF89D6D5BB06}">
            <x14:dataBar minLength="0" maxLength="100" border="1" gradient="0" axisPosition="middle">
              <x14:cfvo type="num">
                <xm:f>-100</xm:f>
              </x14:cfvo>
              <x14:cfvo type="num">
                <xm:f>100</xm:f>
              </x14:cfvo>
              <x14:borderColor rgb="FF000000"/>
              <x14:negativeFillColor rgb="FFFF0000"/>
              <x14:axisColor rgb="FF000000"/>
            </x14:dataBar>
          </x14:cfRule>
          <xm:sqref>W398:W399</xm:sqref>
        </x14:conditionalFormatting>
        <x14:conditionalFormatting xmlns:xm="http://schemas.microsoft.com/office/excel/2006/main">
          <x14:cfRule type="dataBar" id="{F9A7680A-5F09-4617-9DC1-00E44969B371}">
            <x14:dataBar minLength="0" maxLength="100" gradient="0" axisPosition="middle">
              <x14:cfvo type="num">
                <xm:f>-25</xm:f>
              </x14:cfvo>
              <x14:cfvo type="num">
                <xm:f>25</xm:f>
              </x14:cfvo>
              <x14:negativeFillColor rgb="FFFF0000"/>
              <x14:axisColor rgb="FF000000"/>
            </x14:dataBar>
          </x14:cfRule>
          <xm:sqref>W401</xm:sqref>
        </x14:conditionalFormatting>
        <x14:conditionalFormatting xmlns:xm="http://schemas.microsoft.com/office/excel/2006/main">
          <x14:cfRule type="dataBar" id="{82012DA0-1608-4865-A52D-F1846EA4B5CC}">
            <x14:dataBar minLength="0" maxLength="100" gradient="0" axisPosition="middle">
              <x14:cfvo type="num">
                <xm:f>-25</xm:f>
              </x14:cfvo>
              <x14:cfvo type="num">
                <xm:f>25</xm:f>
              </x14:cfvo>
              <x14:negativeFillColor rgb="FFFF0000"/>
              <x14:axisColor rgb="FF000000"/>
            </x14:dataBar>
          </x14:cfRule>
          <xm:sqref>W404</xm:sqref>
        </x14:conditionalFormatting>
        <x14:conditionalFormatting xmlns:xm="http://schemas.microsoft.com/office/excel/2006/main">
          <x14:cfRule type="dataBar" id="{C0C3E2F2-4D0F-4A71-A36F-C1F43E4A5FBD}">
            <x14:dataBar minLength="0" maxLength="100" border="1" gradient="0" axisPosition="middle">
              <x14:cfvo type="num">
                <xm:f>-100</xm:f>
              </x14:cfvo>
              <x14:cfvo type="num">
                <xm:f>100</xm:f>
              </x14:cfvo>
              <x14:borderColor rgb="FF000000"/>
              <x14:negativeFillColor rgb="FFFF0000"/>
              <x14:axisColor rgb="FF000000"/>
            </x14:dataBar>
          </x14:cfRule>
          <xm:sqref>W402:W403</xm:sqref>
        </x14:conditionalFormatting>
        <x14:conditionalFormatting xmlns:xm="http://schemas.microsoft.com/office/excel/2006/main">
          <x14:cfRule type="dataBar" id="{798556E1-FEAF-47F8-AEE4-87ADB117F589}">
            <x14:dataBar minLength="0" maxLength="100" gradient="0" axisPosition="middle">
              <x14:cfvo type="num">
                <xm:f>-25</xm:f>
              </x14:cfvo>
              <x14:cfvo type="num">
                <xm:f>25</xm:f>
              </x14:cfvo>
              <x14:negativeFillColor rgb="FFFF0000"/>
              <x14:axisColor rgb="FF000000"/>
            </x14:dataBar>
          </x14:cfRule>
          <xm:sqref>W405</xm:sqref>
        </x14:conditionalFormatting>
        <x14:conditionalFormatting xmlns:xm="http://schemas.microsoft.com/office/excel/2006/main">
          <x14:cfRule type="dataBar" id="{A4DEFC1B-77F0-4E12-8561-C3771B52A88F}">
            <x14:dataBar minLength="0" maxLength="100" gradient="0" axisPosition="middle">
              <x14:cfvo type="num">
                <xm:f>-25</xm:f>
              </x14:cfvo>
              <x14:cfvo type="num">
                <xm:f>25</xm:f>
              </x14:cfvo>
              <x14:negativeFillColor rgb="FFFF0000"/>
              <x14:axisColor rgb="FF000000"/>
            </x14:dataBar>
          </x14:cfRule>
          <xm:sqref>W408</xm:sqref>
        </x14:conditionalFormatting>
        <x14:conditionalFormatting xmlns:xm="http://schemas.microsoft.com/office/excel/2006/main">
          <x14:cfRule type="dataBar" id="{7FA9FD61-977D-4919-97B1-9DC7E6D94A12}">
            <x14:dataBar minLength="0" maxLength="100" border="1" gradient="0" axisPosition="middle">
              <x14:cfvo type="num">
                <xm:f>-100</xm:f>
              </x14:cfvo>
              <x14:cfvo type="num">
                <xm:f>100</xm:f>
              </x14:cfvo>
              <x14:borderColor rgb="FF000000"/>
              <x14:negativeFillColor rgb="FFFF0000"/>
              <x14:axisColor rgb="FF000000"/>
            </x14:dataBar>
          </x14:cfRule>
          <xm:sqref>W406:W407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学校質問紙　回答結果集計表</vt:lpstr>
      <vt:lpstr>'学校質問紙　回答結果集計表'!Print_Area</vt:lpstr>
      <vt:lpstr>'学校質問紙　回答結果集計表'!Print_Titles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N.Takahashi</cp:lastModifiedBy>
  <cp:revision/>
  <cp:lastPrinted>2014-08-27T12:24:27Z</cp:lastPrinted>
  <dcterms:created xsi:type="dcterms:W3CDTF">2007-04-06T00:28:58Z</dcterms:created>
  <dcterms:modified xsi:type="dcterms:W3CDTF">2014-08-31T12:42:37Z</dcterms:modified>
  <cp:category/>
</cp:coreProperties>
</file>