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momo.pref.okayama.jp\統合共有\fs609_普及Ｃ共有\29_地域資源共有\01 情報共有の場\技術資料（冊子、マニュアル）\NO15　6次化実践者のための製造販売マニュアル（R4調査研究）\02 マニュアル掲載様式データ（R5年4月改訂版）\"/>
    </mc:Choice>
  </mc:AlternateContent>
  <workbookProtection workbookAlgorithmName="SHA-512" workbookHashValue="BLk6/HK5NX3qSxpMnbPq385GEpFY80FbDZjLX/0QVVKdzP9i/pA/QWophq2HS0X7pQ9C4cgVUGMlfM6uPt0oTw==" workbookSaltValue="m0tWaVXoXKi7j9JWjxRWmg==" workbookSpinCount="100000" lockStructure="1"/>
  <bookViews>
    <workbookView xWindow="0" yWindow="0" windowWidth="20490" windowHeight="7530" activeTab="1"/>
  </bookViews>
  <sheets>
    <sheet name="原価計算とは" sheetId="1" r:id="rId1"/>
    <sheet name="簡易原価計算" sheetId="7" r:id="rId2"/>
    <sheet name="試算例" sheetId="8" r:id="rId3"/>
  </sheets>
  <definedNames>
    <definedName name="_xlnm.Print_Area" localSheetId="1">簡易原価計算!$A$1:$AA$235</definedName>
    <definedName name="_xlnm.Print_Area" localSheetId="2">試算例!$A$1:$AA$235</definedName>
  </definedNames>
  <calcPr calcId="162913"/>
</workbook>
</file>

<file path=xl/calcChain.xml><?xml version="1.0" encoding="utf-8"?>
<calcChain xmlns="http://schemas.openxmlformats.org/spreadsheetml/2006/main">
  <c r="T87" i="8" l="1"/>
  <c r="T88" i="8"/>
  <c r="T82" i="8"/>
  <c r="T83" i="8"/>
  <c r="T84" i="8"/>
  <c r="T78" i="8"/>
  <c r="T79" i="8"/>
  <c r="T71" i="8"/>
  <c r="T72" i="8"/>
  <c r="T73" i="8"/>
  <c r="T74" i="8"/>
  <c r="T77" i="7"/>
  <c r="T82" i="7" l="1"/>
  <c r="T83" i="7"/>
  <c r="T84" i="7"/>
  <c r="T78" i="7"/>
  <c r="T79" i="7"/>
  <c r="T74" i="7"/>
  <c r="T71" i="7"/>
  <c r="T72" i="7"/>
  <c r="T73" i="7"/>
  <c r="T91" i="7" l="1"/>
  <c r="T92" i="7"/>
  <c r="T90" i="7"/>
  <c r="T87" i="7"/>
  <c r="T88" i="7"/>
  <c r="T86" i="7"/>
  <c r="T91" i="8"/>
  <c r="T92" i="8"/>
  <c r="T90" i="8"/>
  <c r="T89" i="8"/>
  <c r="T86" i="8"/>
  <c r="T222" i="8"/>
  <c r="T221" i="8"/>
  <c r="T220" i="8"/>
  <c r="T219" i="8"/>
  <c r="T218" i="8"/>
  <c r="T217" i="8"/>
  <c r="T216" i="8"/>
  <c r="T215" i="8"/>
  <c r="T214" i="8"/>
  <c r="T213" i="8"/>
  <c r="T212" i="8"/>
  <c r="T211" i="8"/>
  <c r="T210" i="8"/>
  <c r="T209" i="8"/>
  <c r="T208" i="8" s="1"/>
  <c r="V11" i="8" s="1"/>
  <c r="AE27" i="8" s="1"/>
  <c r="P208" i="8"/>
  <c r="L208" i="8"/>
  <c r="T203" i="8"/>
  <c r="T202" i="8"/>
  <c r="T201" i="8"/>
  <c r="T200" i="8"/>
  <c r="T199" i="8"/>
  <c r="T198" i="8"/>
  <c r="T192" i="8"/>
  <c r="T191" i="8"/>
  <c r="L186" i="8"/>
  <c r="T182" i="8"/>
  <c r="P182" i="8"/>
  <c r="T170" i="8"/>
  <c r="Y170" i="8" s="1"/>
  <c r="T169" i="8"/>
  <c r="Y169" i="8" s="1"/>
  <c r="T168" i="8"/>
  <c r="Y168" i="8" s="1"/>
  <c r="T167" i="8"/>
  <c r="Y167" i="8" s="1"/>
  <c r="T166" i="8"/>
  <c r="Y166" i="8" s="1"/>
  <c r="T165" i="8"/>
  <c r="Y165" i="8" s="1"/>
  <c r="T164" i="8"/>
  <c r="Y164" i="8" s="1"/>
  <c r="T163" i="8"/>
  <c r="Y163" i="8" s="1"/>
  <c r="T162" i="8"/>
  <c r="Y162" i="8" s="1"/>
  <c r="T161" i="8"/>
  <c r="Y161" i="8" s="1"/>
  <c r="T160" i="8"/>
  <c r="Y160" i="8" s="1"/>
  <c r="T155" i="8"/>
  <c r="Y155" i="8" s="1"/>
  <c r="T154" i="8"/>
  <c r="Y154" i="8" s="1"/>
  <c r="T153" i="8"/>
  <c r="Y153" i="8" s="1"/>
  <c r="T152" i="8"/>
  <c r="Y152" i="8" s="1"/>
  <c r="T151" i="8"/>
  <c r="Y151" i="8" s="1"/>
  <c r="T150" i="8"/>
  <c r="Y150" i="8" s="1"/>
  <c r="T149" i="8"/>
  <c r="Y149" i="8" s="1"/>
  <c r="T148" i="8"/>
  <c r="Y148" i="8" s="1"/>
  <c r="T147" i="8"/>
  <c r="Y147" i="8" s="1"/>
  <c r="T146" i="8"/>
  <c r="Y146" i="8" s="1"/>
  <c r="X141" i="8"/>
  <c r="P193" i="8" s="1"/>
  <c r="Y116" i="8"/>
  <c r="W116" i="8"/>
  <c r="U116" i="8"/>
  <c r="L182" i="8" s="1"/>
  <c r="M116" i="8"/>
  <c r="I116" i="8"/>
  <c r="E116" i="8"/>
  <c r="S92" i="8"/>
  <c r="S91" i="8"/>
  <c r="T93" i="8"/>
  <c r="S90" i="8"/>
  <c r="S88" i="8"/>
  <c r="S87" i="8"/>
  <c r="S86" i="8"/>
  <c r="S84" i="8"/>
  <c r="S83" i="8"/>
  <c r="S82" i="8"/>
  <c r="T81" i="8"/>
  <c r="S81" i="8"/>
  <c r="P85" i="8" s="1"/>
  <c r="S79" i="8"/>
  <c r="S78" i="8"/>
  <c r="T77" i="8"/>
  <c r="S77" i="8"/>
  <c r="T76" i="8"/>
  <c r="S76" i="8"/>
  <c r="P80" i="8" s="1"/>
  <c r="S74" i="8"/>
  <c r="S73" i="8"/>
  <c r="S72" i="8"/>
  <c r="S71" i="8"/>
  <c r="T70" i="8"/>
  <c r="T75" i="8" s="1"/>
  <c r="P187" i="8" s="1"/>
  <c r="S70" i="8"/>
  <c r="D17" i="8"/>
  <c r="D10" i="8"/>
  <c r="AD26" i="8" s="1"/>
  <c r="T222" i="7"/>
  <c r="T221" i="7"/>
  <c r="T220" i="7"/>
  <c r="T219" i="7"/>
  <c r="T218" i="7"/>
  <c r="T217" i="7"/>
  <c r="T216" i="7"/>
  <c r="T215" i="7"/>
  <c r="T214" i="7"/>
  <c r="T213" i="7"/>
  <c r="T212" i="7"/>
  <c r="T211" i="7"/>
  <c r="T210" i="7"/>
  <c r="T209" i="7"/>
  <c r="T208" i="7"/>
  <c r="V11" i="7" s="1"/>
  <c r="AE27" i="7" s="1"/>
  <c r="P208" i="7"/>
  <c r="L208" i="7"/>
  <c r="T203" i="7"/>
  <c r="T202" i="7"/>
  <c r="T201" i="7"/>
  <c r="T200" i="7"/>
  <c r="T199" i="7"/>
  <c r="T198" i="7"/>
  <c r="T192" i="7"/>
  <c r="T191" i="7"/>
  <c r="L186" i="7"/>
  <c r="T182" i="7"/>
  <c r="P182" i="7" s="1"/>
  <c r="T170" i="7"/>
  <c r="Y170" i="7" s="1"/>
  <c r="T169" i="7"/>
  <c r="Y169" i="7" s="1"/>
  <c r="T168" i="7"/>
  <c r="Y168" i="7" s="1"/>
  <c r="T167" i="7"/>
  <c r="Y167" i="7" s="1"/>
  <c r="T166" i="7"/>
  <c r="Y166" i="7" s="1"/>
  <c r="T165" i="7"/>
  <c r="Y165" i="7" s="1"/>
  <c r="T164" i="7"/>
  <c r="Y164" i="7" s="1"/>
  <c r="T163" i="7"/>
  <c r="Y163" i="7" s="1"/>
  <c r="T162" i="7"/>
  <c r="Y162" i="7" s="1"/>
  <c r="T161" i="7"/>
  <c r="Y161" i="7" s="1"/>
  <c r="T160" i="7"/>
  <c r="Y160" i="7" s="1"/>
  <c r="Y171" i="7" s="1"/>
  <c r="T155" i="7"/>
  <c r="Y155" i="7" s="1"/>
  <c r="T154" i="7"/>
  <c r="Y154" i="7" s="1"/>
  <c r="T153" i="7"/>
  <c r="Y153" i="7" s="1"/>
  <c r="T152" i="7"/>
  <c r="Y152" i="7" s="1"/>
  <c r="T151" i="7"/>
  <c r="Y151" i="7" s="1"/>
  <c r="T150" i="7"/>
  <c r="Y150" i="7" s="1"/>
  <c r="T149" i="7"/>
  <c r="Y149" i="7" s="1"/>
  <c r="T148" i="7"/>
  <c r="Y148" i="7" s="1"/>
  <c r="T147" i="7"/>
  <c r="Y147" i="7" s="1"/>
  <c r="T146" i="7"/>
  <c r="Y146" i="7" s="1"/>
  <c r="X141" i="7"/>
  <c r="P193" i="7" s="1"/>
  <c r="Y116" i="7"/>
  <c r="W116" i="7"/>
  <c r="U116" i="7"/>
  <c r="M116" i="7"/>
  <c r="I116" i="7"/>
  <c r="E116" i="7"/>
  <c r="T93" i="7"/>
  <c r="S92" i="7"/>
  <c r="S91" i="7"/>
  <c r="S90" i="7"/>
  <c r="S88" i="7"/>
  <c r="S87" i="7"/>
  <c r="S86" i="7"/>
  <c r="S84" i="7"/>
  <c r="S83" i="7"/>
  <c r="S82" i="7"/>
  <c r="T81" i="7"/>
  <c r="S81" i="7"/>
  <c r="P85" i="7" s="1"/>
  <c r="S79" i="7"/>
  <c r="S78" i="7"/>
  <c r="S77" i="7"/>
  <c r="T76" i="7"/>
  <c r="S76" i="7"/>
  <c r="P80" i="7" s="1"/>
  <c r="S74" i="7"/>
  <c r="S73" i="7"/>
  <c r="S72" i="7"/>
  <c r="S71" i="7"/>
  <c r="T70" i="7"/>
  <c r="S70" i="7"/>
  <c r="P75" i="7" s="1"/>
  <c r="D17" i="7"/>
  <c r="D10" i="7"/>
  <c r="AD26" i="7" s="1"/>
  <c r="T89" i="7" l="1"/>
  <c r="P190" i="7" s="1"/>
  <c r="T85" i="7"/>
  <c r="P189" i="7" s="1"/>
  <c r="T189" i="7" s="1"/>
  <c r="T80" i="7"/>
  <c r="P188" i="7" s="1"/>
  <c r="T188" i="7" s="1"/>
  <c r="P94" i="7"/>
  <c r="K97" i="7" s="1"/>
  <c r="K117" i="8"/>
  <c r="T80" i="8"/>
  <c r="P188" i="8" s="1"/>
  <c r="T85" i="8"/>
  <c r="P189" i="8" s="1"/>
  <c r="T189" i="8" s="1"/>
  <c r="Y171" i="8"/>
  <c r="P196" i="8" s="1"/>
  <c r="T75" i="7"/>
  <c r="P187" i="7" s="1"/>
  <c r="T187" i="7" s="1"/>
  <c r="L182" i="7"/>
  <c r="Y156" i="7"/>
  <c r="L196" i="7" s="1"/>
  <c r="P75" i="8"/>
  <c r="P94" i="8" s="1"/>
  <c r="K97" i="8" s="1"/>
  <c r="K117" i="7"/>
  <c r="Y156" i="8"/>
  <c r="L196" i="8" s="1"/>
  <c r="T187" i="8"/>
  <c r="T188" i="8"/>
  <c r="P190" i="8"/>
  <c r="T94" i="8"/>
  <c r="P195" i="8"/>
  <c r="L195" i="8"/>
  <c r="T193" i="8"/>
  <c r="V17" i="8" s="1"/>
  <c r="AE29" i="8" s="1"/>
  <c r="L197" i="8"/>
  <c r="P195" i="7"/>
  <c r="L195" i="7"/>
  <c r="T193" i="7"/>
  <c r="V17" i="7" s="1"/>
  <c r="AE29" i="7" s="1"/>
  <c r="P197" i="7"/>
  <c r="L197" i="7"/>
  <c r="P196" i="7"/>
  <c r="T94" i="7" l="1"/>
  <c r="P197" i="8"/>
  <c r="T196" i="8"/>
  <c r="T197" i="8"/>
  <c r="T195" i="8"/>
  <c r="T194" i="8" s="1"/>
  <c r="V18" i="8" s="1"/>
  <c r="AE28" i="8" s="1"/>
  <c r="P194" i="8"/>
  <c r="T190" i="8"/>
  <c r="T186" i="8" s="1"/>
  <c r="L194" i="8"/>
  <c r="L204" i="8" s="1"/>
  <c r="L224" i="8" s="1"/>
  <c r="P186" i="8"/>
  <c r="P204" i="8" s="1"/>
  <c r="P224" i="8" s="1"/>
  <c r="T196" i="7"/>
  <c r="T197" i="7"/>
  <c r="T195" i="7"/>
  <c r="T194" i="7" s="1"/>
  <c r="V18" i="7" s="1"/>
  <c r="AE28" i="7" s="1"/>
  <c r="P194" i="7"/>
  <c r="T190" i="7"/>
  <c r="T186" i="7" s="1"/>
  <c r="L194" i="7"/>
  <c r="L204" i="7" s="1"/>
  <c r="L224" i="7" s="1"/>
  <c r="P186" i="7"/>
  <c r="P204" i="7" s="1"/>
  <c r="P224" i="7" s="1"/>
  <c r="T204" i="8" l="1"/>
  <c r="V16" i="8"/>
  <c r="X203" i="8"/>
  <c r="X202" i="8"/>
  <c r="X201" i="8"/>
  <c r="X200" i="8"/>
  <c r="X199" i="8"/>
  <c r="X198" i="8"/>
  <c r="X192" i="8"/>
  <c r="X191" i="8"/>
  <c r="X187" i="8"/>
  <c r="X188" i="8"/>
  <c r="X189" i="8"/>
  <c r="X193" i="8"/>
  <c r="X190" i="8"/>
  <c r="X195" i="8"/>
  <c r="X197" i="8"/>
  <c r="X196" i="8"/>
  <c r="T204" i="7"/>
  <c r="V16" i="7"/>
  <c r="X203" i="7"/>
  <c r="X202" i="7"/>
  <c r="X201" i="7"/>
  <c r="X200" i="7"/>
  <c r="X199" i="7"/>
  <c r="X198" i="7"/>
  <c r="X192" i="7"/>
  <c r="X191" i="7"/>
  <c r="X187" i="7"/>
  <c r="X188" i="7"/>
  <c r="X189" i="7"/>
  <c r="X193" i="7"/>
  <c r="X190" i="7"/>
  <c r="X195" i="7"/>
  <c r="X197" i="7"/>
  <c r="X196" i="7"/>
  <c r="AE30" i="8" l="1"/>
  <c r="V14" i="8"/>
  <c r="K13" i="8" s="1"/>
  <c r="K8" i="8" s="1"/>
  <c r="L230" i="8"/>
  <c r="L228" i="8"/>
  <c r="L229" i="8" s="1"/>
  <c r="T224" i="8"/>
  <c r="X194" i="8"/>
  <c r="X186" i="8"/>
  <c r="AE30" i="7"/>
  <c r="V14" i="7"/>
  <c r="K13" i="7" s="1"/>
  <c r="K8" i="7" s="1"/>
  <c r="L230" i="7"/>
  <c r="L228" i="7"/>
  <c r="L229" i="7" s="1"/>
  <c r="T224" i="7"/>
  <c r="X194" i="7"/>
  <c r="X186" i="7"/>
  <c r="X204" i="8" l="1"/>
  <c r="X204" i="7"/>
  <c r="L232" i="8"/>
  <c r="L233" i="8" s="1"/>
  <c r="L231" i="8"/>
  <c r="X209" i="8"/>
  <c r="X210" i="8"/>
  <c r="X211" i="8"/>
  <c r="X212" i="8"/>
  <c r="X213" i="8"/>
  <c r="X214" i="8"/>
  <c r="X215" i="8"/>
  <c r="X216" i="8"/>
  <c r="X217" i="8"/>
  <c r="X218" i="8"/>
  <c r="X219" i="8"/>
  <c r="X220" i="8"/>
  <c r="X221" i="8"/>
  <c r="X222" i="8"/>
  <c r="L232" i="7"/>
  <c r="L233" i="7" s="1"/>
  <c r="L231" i="7"/>
  <c r="X209" i="7"/>
  <c r="X210" i="7"/>
  <c r="X211" i="7"/>
  <c r="X212" i="7"/>
  <c r="X213" i="7"/>
  <c r="X214" i="7"/>
  <c r="X215" i="7"/>
  <c r="X216" i="7"/>
  <c r="X217" i="7"/>
  <c r="X218" i="7"/>
  <c r="X219" i="7"/>
  <c r="X220" i="7"/>
  <c r="X221" i="7"/>
  <c r="X222" i="7"/>
  <c r="X208" i="8" l="1"/>
  <c r="X224" i="8" s="1"/>
  <c r="X208" i="7"/>
  <c r="X224" i="7" s="1"/>
</calcChain>
</file>

<file path=xl/comments1.xml><?xml version="1.0" encoding="utf-8"?>
<comments xmlns="http://schemas.openxmlformats.org/spreadsheetml/2006/main">
  <authors>
    <author>okayamaken</author>
  </authors>
  <commentList>
    <comment ref="G58" authorId="0" shapeId="0">
      <text>
        <r>
          <rPr>
            <b/>
            <sz val="9"/>
            <color indexed="81"/>
            <rFont val="ＭＳ Ｐゴシック"/>
            <family val="3"/>
            <charset val="128"/>
          </rPr>
          <t>ピンクのセルに文字や数字を入力して下さい。
最初は無理をせずわかるところから入力してみましょう！</t>
        </r>
      </text>
    </comment>
    <comment ref="AD67" authorId="0" shapeId="0">
      <text>
        <r>
          <rPr>
            <b/>
            <sz val="9"/>
            <color indexed="81"/>
            <rFont val="ＭＳ Ｐゴシック"/>
            <family val="3"/>
            <charset val="128"/>
          </rPr>
          <t>購入単位を記入して下さい。</t>
        </r>
      </text>
    </comment>
    <comment ref="J69" authorId="0" shapeId="0">
      <text>
        <r>
          <rPr>
            <b/>
            <sz val="9"/>
            <color indexed="81"/>
            <rFont val="ＭＳ Ｐゴシック"/>
            <family val="3"/>
            <charset val="128"/>
          </rPr>
          <t>購入単位を記入して下さい。</t>
        </r>
      </text>
    </comment>
    <comment ref="N69" authorId="0" shapeId="0">
      <text>
        <r>
          <rPr>
            <b/>
            <sz val="9"/>
            <color indexed="81"/>
            <rFont val="ＭＳ Ｐゴシック"/>
            <family val="3"/>
            <charset val="128"/>
          </rPr>
          <t xml:space="preserve">購入単位あたりの単価(円)を記入して下さい。
</t>
        </r>
      </text>
    </comment>
    <comment ref="P69" authorId="0" shapeId="0">
      <text>
        <r>
          <rPr>
            <sz val="9"/>
            <color indexed="81"/>
            <rFont val="ＭＳ Ｐゴシック"/>
            <family val="3"/>
            <charset val="128"/>
          </rPr>
          <t>購入単位と使用量の単位をあわせて下さい
。</t>
        </r>
      </text>
    </comment>
    <comment ref="K95" authorId="0" shapeId="0">
      <text>
        <r>
          <rPr>
            <b/>
            <sz val="9"/>
            <color indexed="81"/>
            <rFont val="ＭＳ Ｐゴシック"/>
            <family val="3"/>
            <charset val="128"/>
          </rPr>
          <t>加工品の一工程あたりの出来高を記入してください。</t>
        </r>
      </text>
    </comment>
    <comment ref="K96" authorId="0" shapeId="0">
      <text>
        <r>
          <rPr>
            <b/>
            <sz val="9"/>
            <color indexed="81"/>
            <rFont val="ＭＳ Ｐゴシック"/>
            <family val="3"/>
            <charset val="128"/>
          </rPr>
          <t>一工程で何個(袋）できたか記入して下さい。</t>
        </r>
      </text>
    </comment>
    <comment ref="Z141" authorId="0" shapeId="0">
      <text>
        <r>
          <rPr>
            <b/>
            <sz val="9"/>
            <color indexed="81"/>
            <rFont val="ＭＳ Ｐゴシック"/>
            <family val="3"/>
            <charset val="128"/>
          </rPr>
          <t>１時間あたりの平均作業人員数を直接入力してください。</t>
        </r>
      </text>
    </comment>
    <comment ref="AC192" authorId="0" shapeId="0">
      <text>
        <r>
          <rPr>
            <sz val="9"/>
            <color indexed="81"/>
            <rFont val="ＭＳ Ｐゴシック"/>
            <family val="3"/>
            <charset val="128"/>
          </rPr>
          <t xml:space="preserve">１時間あたりの賃金を入力してください。
</t>
        </r>
      </text>
    </comment>
  </commentList>
</comments>
</file>

<file path=xl/comments2.xml><?xml version="1.0" encoding="utf-8"?>
<comments xmlns="http://schemas.openxmlformats.org/spreadsheetml/2006/main">
  <authors>
    <author>okayamaken</author>
  </authors>
  <commentList>
    <comment ref="G58" authorId="0" shapeId="0">
      <text>
        <r>
          <rPr>
            <b/>
            <sz val="9"/>
            <color indexed="81"/>
            <rFont val="ＭＳ Ｐゴシック"/>
            <family val="3"/>
            <charset val="128"/>
          </rPr>
          <t>ピンクのセルに文字や数字を入力して下さい。
最初は無理をせずわかるところから入力してみましょう！</t>
        </r>
      </text>
    </comment>
    <comment ref="AD67" authorId="0" shapeId="0">
      <text>
        <r>
          <rPr>
            <b/>
            <sz val="9"/>
            <color indexed="81"/>
            <rFont val="ＭＳ Ｐゴシック"/>
            <family val="3"/>
            <charset val="128"/>
          </rPr>
          <t>購入単位を記入して下さい。</t>
        </r>
      </text>
    </comment>
    <comment ref="J69" authorId="0" shapeId="0">
      <text>
        <r>
          <rPr>
            <b/>
            <sz val="9"/>
            <color indexed="81"/>
            <rFont val="ＭＳ Ｐゴシック"/>
            <family val="3"/>
            <charset val="128"/>
          </rPr>
          <t>購入単位を記入して下さい。</t>
        </r>
      </text>
    </comment>
    <comment ref="N69" authorId="0" shapeId="0">
      <text>
        <r>
          <rPr>
            <b/>
            <sz val="9"/>
            <color indexed="81"/>
            <rFont val="ＭＳ Ｐゴシック"/>
            <family val="3"/>
            <charset val="128"/>
          </rPr>
          <t xml:space="preserve">購入単位あたりの単価(円)を記入して下さい。
</t>
        </r>
      </text>
    </comment>
    <comment ref="P69" authorId="0" shapeId="0">
      <text>
        <r>
          <rPr>
            <sz val="9"/>
            <color indexed="81"/>
            <rFont val="ＭＳ Ｐゴシック"/>
            <family val="3"/>
            <charset val="128"/>
          </rPr>
          <t>購入単位と使用量の単位をあわせて下さい
。</t>
        </r>
      </text>
    </comment>
    <comment ref="K95" authorId="0" shapeId="0">
      <text>
        <r>
          <rPr>
            <b/>
            <sz val="9"/>
            <color indexed="81"/>
            <rFont val="ＭＳ Ｐゴシック"/>
            <family val="3"/>
            <charset val="128"/>
          </rPr>
          <t>加工品の一工程あたりの出来高を記入してください。</t>
        </r>
      </text>
    </comment>
    <comment ref="K96" authorId="0" shapeId="0">
      <text>
        <r>
          <rPr>
            <b/>
            <sz val="9"/>
            <color indexed="81"/>
            <rFont val="ＭＳ Ｐゴシック"/>
            <family val="3"/>
            <charset val="128"/>
          </rPr>
          <t>一工程で何個(袋）できたか記入して下さい。</t>
        </r>
      </text>
    </comment>
    <comment ref="Z141" authorId="0" shapeId="0">
      <text>
        <r>
          <rPr>
            <b/>
            <sz val="9"/>
            <color indexed="81"/>
            <rFont val="ＭＳ Ｐゴシック"/>
            <family val="3"/>
            <charset val="128"/>
          </rPr>
          <t>１時間あたりの平均作業人員数を直接入力してください。</t>
        </r>
      </text>
    </comment>
    <comment ref="AC192" authorId="0" shapeId="0">
      <text>
        <r>
          <rPr>
            <sz val="9"/>
            <color indexed="81"/>
            <rFont val="ＭＳ Ｐゴシック"/>
            <family val="3"/>
            <charset val="128"/>
          </rPr>
          <t xml:space="preserve">１時間あたりの賃金を入力してください。
</t>
        </r>
      </text>
    </comment>
  </commentList>
</comments>
</file>

<file path=xl/sharedStrings.xml><?xml version="1.0" encoding="utf-8"?>
<sst xmlns="http://schemas.openxmlformats.org/spreadsheetml/2006/main" count="780" uniqueCount="338">
  <si>
    <t>加工品の製造原価を把握しよう</t>
    <rPh sb="0" eb="3">
      <t>カコウヒン</t>
    </rPh>
    <rPh sb="4" eb="6">
      <t>セイゾウ</t>
    </rPh>
    <rPh sb="6" eb="8">
      <t>ゲンカ</t>
    </rPh>
    <rPh sb="9" eb="11">
      <t>ハアク</t>
    </rPh>
    <phoneticPr fontId="1"/>
  </si>
  <si>
    <t>■</t>
    <phoneticPr fontId="1"/>
  </si>
  <si>
    <t>①</t>
    <phoneticPr fontId="1"/>
  </si>
  <si>
    <t>②</t>
    <phoneticPr fontId="1"/>
  </si>
  <si>
    <t>③</t>
    <phoneticPr fontId="1"/>
  </si>
  <si>
    <t>１個あたりの利益がどのくらいあるか？</t>
    <rPh sb="1" eb="2">
      <t>コ</t>
    </rPh>
    <rPh sb="6" eb="8">
      <t>リエキ</t>
    </rPh>
    <phoneticPr fontId="1"/>
  </si>
  <si>
    <t>（目標利益達成のためにはいくら作ればよいか？）</t>
    <rPh sb="1" eb="3">
      <t>モクヒョウ</t>
    </rPh>
    <rPh sb="3" eb="5">
      <t>リエキ</t>
    </rPh>
    <rPh sb="5" eb="7">
      <t>タッセイ</t>
    </rPh>
    <rPh sb="15" eb="16">
      <t>ツク</t>
    </rPh>
    <phoneticPr fontId="1"/>
  </si>
  <si>
    <t>収益性の高い商品はどれか？</t>
    <rPh sb="0" eb="3">
      <t>シュウエキセイ</t>
    </rPh>
    <rPh sb="4" eb="5">
      <t>タカ</t>
    </rPh>
    <rPh sb="6" eb="8">
      <t>ショウヒン</t>
    </rPh>
    <phoneticPr fontId="1"/>
  </si>
  <si>
    <t>（収益性の低い商品は何か？）</t>
    <rPh sb="1" eb="4">
      <t>シュウエキセイ</t>
    </rPh>
    <rPh sb="5" eb="6">
      <t>ヒク</t>
    </rPh>
    <rPh sb="7" eb="9">
      <t>ショウヒン</t>
    </rPh>
    <rPh sb="10" eb="11">
      <t>ナニ</t>
    </rPh>
    <phoneticPr fontId="1"/>
  </si>
  <si>
    <t>原価を計算すると次のようなことを把握することができます。</t>
    <rPh sb="0" eb="2">
      <t>ゲンカ</t>
    </rPh>
    <rPh sb="3" eb="5">
      <t>ケイサン</t>
    </rPh>
    <rPh sb="8" eb="9">
      <t>ツギ</t>
    </rPh>
    <rPh sb="16" eb="18">
      <t>ハアク</t>
    </rPh>
    <phoneticPr fontId="1"/>
  </si>
  <si>
    <t>営業利益</t>
    <rPh sb="0" eb="2">
      <t>エイギョウ</t>
    </rPh>
    <rPh sb="2" eb="4">
      <t>リエキ</t>
    </rPh>
    <phoneticPr fontId="1"/>
  </si>
  <si>
    <t>労務費</t>
    <rPh sb="0" eb="3">
      <t>ロウムヒ</t>
    </rPh>
    <phoneticPr fontId="1"/>
  </si>
  <si>
    <t>製造原価</t>
    <rPh sb="0" eb="2">
      <t>セイゾウ</t>
    </rPh>
    <rPh sb="2" eb="4">
      <t>ゲンカ</t>
    </rPh>
    <phoneticPr fontId="1"/>
  </si>
  <si>
    <t>　総原価</t>
    <rPh sb="1" eb="4">
      <t>ソウゲンカ</t>
    </rPh>
    <phoneticPr fontId="1"/>
  </si>
  <si>
    <t>売り場で安い他社商品があり、それが売上の伸び悩みの原因の一つだとすれば価格の見直しの必要が出てくるかもしれません。</t>
    <rPh sb="0" eb="1">
      <t>ウ</t>
    </rPh>
    <rPh sb="2" eb="3">
      <t>バ</t>
    </rPh>
    <rPh sb="4" eb="5">
      <t>ヤス</t>
    </rPh>
    <rPh sb="6" eb="8">
      <t>タシャ</t>
    </rPh>
    <rPh sb="8" eb="10">
      <t>ショウヒン</t>
    </rPh>
    <rPh sb="17" eb="19">
      <t>ウリアゲ</t>
    </rPh>
    <rPh sb="20" eb="21">
      <t>ノ</t>
    </rPh>
    <rPh sb="22" eb="23">
      <t>ナヤ</t>
    </rPh>
    <rPh sb="25" eb="27">
      <t>ゲンイン</t>
    </rPh>
    <rPh sb="28" eb="29">
      <t>ヒト</t>
    </rPh>
    <rPh sb="35" eb="37">
      <t>カカク</t>
    </rPh>
    <rPh sb="38" eb="40">
      <t>ミナオ</t>
    </rPh>
    <rPh sb="42" eb="44">
      <t>ヒツヨウ</t>
    </rPh>
    <rPh sb="45" eb="46">
      <t>デ</t>
    </rPh>
    <phoneticPr fontId="1"/>
  </si>
  <si>
    <t>見直しの方法として次のような方法があります。</t>
    <rPh sb="0" eb="2">
      <t>ミナオ</t>
    </rPh>
    <rPh sb="4" eb="6">
      <t>ホウホウ</t>
    </rPh>
    <rPh sb="9" eb="10">
      <t>ツギ</t>
    </rPh>
    <rPh sb="14" eb="16">
      <t>ホウホウ</t>
    </rPh>
    <phoneticPr fontId="1"/>
  </si>
  <si>
    <t>１個あたりの量目を減らす。</t>
    <rPh sb="1" eb="2">
      <t>コ</t>
    </rPh>
    <rPh sb="6" eb="8">
      <t>リョウモク</t>
    </rPh>
    <rPh sb="9" eb="10">
      <t>ヘ</t>
    </rPh>
    <phoneticPr fontId="1"/>
  </si>
  <si>
    <t>コストを抑える。（原材料費を抑える、回転数を増やす、省力化する等）</t>
    <rPh sb="4" eb="5">
      <t>オサ</t>
    </rPh>
    <rPh sb="9" eb="13">
      <t>ゲンザイリョウヒ</t>
    </rPh>
    <rPh sb="14" eb="15">
      <t>オサ</t>
    </rPh>
    <rPh sb="18" eb="21">
      <t>カイテンスウ</t>
    </rPh>
    <rPh sb="22" eb="23">
      <t>フ</t>
    </rPh>
    <rPh sb="26" eb="29">
      <t>ショウリョクカ</t>
    </rPh>
    <rPh sb="31" eb="32">
      <t>トウ</t>
    </rPh>
    <phoneticPr fontId="1"/>
  </si>
  <si>
    <t>商品の付加価値を上げる。</t>
    <rPh sb="0" eb="2">
      <t>ショウヒン</t>
    </rPh>
    <rPh sb="3" eb="5">
      <t>フカ</t>
    </rPh>
    <rPh sb="5" eb="7">
      <t>カチ</t>
    </rPh>
    <rPh sb="8" eb="9">
      <t>ア</t>
    </rPh>
    <phoneticPr fontId="1"/>
  </si>
  <si>
    <t>※無計画な値引きやおまけは、自分の商品の価値を下げることにつながります。</t>
    <rPh sb="1" eb="4">
      <t>ムケイカク</t>
    </rPh>
    <rPh sb="5" eb="7">
      <t>ネビ</t>
    </rPh>
    <rPh sb="14" eb="16">
      <t>ジブン</t>
    </rPh>
    <rPh sb="17" eb="19">
      <t>ショウヒン</t>
    </rPh>
    <rPh sb="20" eb="22">
      <t>カチ</t>
    </rPh>
    <rPh sb="23" eb="24">
      <t>サ</t>
    </rPh>
    <phoneticPr fontId="1"/>
  </si>
  <si>
    <t>自分の商品の原価を知ることは、商品価値を客観的に評価し、消費者ニーズや売り場環境に対応する対策など、販売拡大にむけた戦略づくりの第１歩となります。</t>
    <rPh sb="0" eb="2">
      <t>ジブン</t>
    </rPh>
    <rPh sb="3" eb="5">
      <t>ショウヒン</t>
    </rPh>
    <rPh sb="6" eb="8">
      <t>ゲンカ</t>
    </rPh>
    <rPh sb="9" eb="10">
      <t>シ</t>
    </rPh>
    <rPh sb="15" eb="17">
      <t>ショウヒン</t>
    </rPh>
    <rPh sb="17" eb="19">
      <t>カチ</t>
    </rPh>
    <rPh sb="20" eb="23">
      <t>キャッカンテキ</t>
    </rPh>
    <rPh sb="24" eb="26">
      <t>ヒョウカ</t>
    </rPh>
    <rPh sb="28" eb="31">
      <t>ショウヒシャ</t>
    </rPh>
    <rPh sb="35" eb="36">
      <t>ウ</t>
    </rPh>
    <rPh sb="37" eb="38">
      <t>バ</t>
    </rPh>
    <rPh sb="38" eb="40">
      <t>カンキョウ</t>
    </rPh>
    <rPh sb="41" eb="43">
      <t>タイオウ</t>
    </rPh>
    <rPh sb="45" eb="47">
      <t>タイサク</t>
    </rPh>
    <rPh sb="50" eb="52">
      <t>ハンバイ</t>
    </rPh>
    <rPh sb="52" eb="54">
      <t>カクダイ</t>
    </rPh>
    <rPh sb="58" eb="60">
      <t>センリャク</t>
    </rPh>
    <rPh sb="64" eb="65">
      <t>ダイ</t>
    </rPh>
    <rPh sb="66" eb="67">
      <t>ポ</t>
    </rPh>
    <phoneticPr fontId="1"/>
  </si>
  <si>
    <t>商品名</t>
    <rPh sb="0" eb="3">
      <t>ショウヒンメイ</t>
    </rPh>
    <phoneticPr fontId="1"/>
  </si>
  <si>
    <t>農園名</t>
    <rPh sb="0" eb="2">
      <t>ノウエン</t>
    </rPh>
    <rPh sb="2" eb="3">
      <t>メイ</t>
    </rPh>
    <phoneticPr fontId="1"/>
  </si>
  <si>
    <t>営業許可種類</t>
    <rPh sb="0" eb="2">
      <t>エイギョウ</t>
    </rPh>
    <rPh sb="2" eb="4">
      <t>キョカ</t>
    </rPh>
    <rPh sb="4" eb="6">
      <t>シュルイ</t>
    </rPh>
    <phoneticPr fontId="1"/>
  </si>
  <si>
    <t>出来高(kg)</t>
    <rPh sb="0" eb="3">
      <t>デキダカ</t>
    </rPh>
    <phoneticPr fontId="1"/>
  </si>
  <si>
    <t>製造工程</t>
    <rPh sb="0" eb="2">
      <t>セイゾウ</t>
    </rPh>
    <rPh sb="2" eb="4">
      <t>コウテイ</t>
    </rPh>
    <phoneticPr fontId="1"/>
  </si>
  <si>
    <t>品　名</t>
    <rPh sb="0" eb="1">
      <t>ヒン</t>
    </rPh>
    <rPh sb="2" eb="3">
      <t>メイ</t>
    </rPh>
    <phoneticPr fontId="1"/>
  </si>
  <si>
    <t>営業の区分</t>
    <rPh sb="0" eb="2">
      <t>エイギョウ</t>
    </rPh>
    <rPh sb="3" eb="5">
      <t>クブン</t>
    </rPh>
    <phoneticPr fontId="1"/>
  </si>
  <si>
    <t>飲食店営業</t>
    <rPh sb="0" eb="3">
      <t>インショクテン</t>
    </rPh>
    <rPh sb="3" eb="5">
      <t>エイギョウ</t>
    </rPh>
    <phoneticPr fontId="1"/>
  </si>
  <si>
    <t>菓子製造業</t>
    <rPh sb="0" eb="2">
      <t>カシ</t>
    </rPh>
    <rPh sb="2" eb="5">
      <t>セイゾウギョウ</t>
    </rPh>
    <phoneticPr fontId="1"/>
  </si>
  <si>
    <t>そうざい製造業</t>
    <rPh sb="4" eb="7">
      <t>セイゾウギョウ</t>
    </rPh>
    <phoneticPr fontId="1"/>
  </si>
  <si>
    <t>豆腐製造業</t>
    <rPh sb="0" eb="2">
      <t>トウフ</t>
    </rPh>
    <rPh sb="2" eb="5">
      <t>セイゾウギョウ</t>
    </rPh>
    <phoneticPr fontId="1"/>
  </si>
  <si>
    <t>缶詰又は瓶詰食品製造業</t>
    <rPh sb="0" eb="2">
      <t>カンヅメ</t>
    </rPh>
    <rPh sb="2" eb="3">
      <t>マタ</t>
    </rPh>
    <rPh sb="4" eb="6">
      <t>ビンヅ</t>
    </rPh>
    <rPh sb="6" eb="8">
      <t>ショクヒン</t>
    </rPh>
    <rPh sb="8" eb="11">
      <t>セイゾウギョウ</t>
    </rPh>
    <phoneticPr fontId="1"/>
  </si>
  <si>
    <t>清涼飲料水製造業</t>
    <rPh sb="0" eb="2">
      <t>セイリョウ</t>
    </rPh>
    <rPh sb="2" eb="5">
      <t>インリョウスイ</t>
    </rPh>
    <rPh sb="5" eb="8">
      <t>セイゾウギョウ</t>
    </rPh>
    <phoneticPr fontId="1"/>
  </si>
  <si>
    <t>作　業　内　容</t>
    <rPh sb="0" eb="1">
      <t>サク</t>
    </rPh>
    <rPh sb="2" eb="3">
      <t>ギョウ</t>
    </rPh>
    <rPh sb="4" eb="5">
      <t>ウチ</t>
    </rPh>
    <rPh sb="6" eb="7">
      <t>カタチ</t>
    </rPh>
    <phoneticPr fontId="1"/>
  </si>
  <si>
    <t>洗浄</t>
    <rPh sb="0" eb="2">
      <t>センジョウ</t>
    </rPh>
    <phoneticPr fontId="1"/>
  </si>
  <si>
    <t>下処理</t>
    <rPh sb="0" eb="3">
      <t>シタショリ</t>
    </rPh>
    <phoneticPr fontId="1"/>
  </si>
  <si>
    <t>除梗・除核・脱粒</t>
    <rPh sb="0" eb="1">
      <t>ジョ</t>
    </rPh>
    <rPh sb="1" eb="2">
      <t>コウ</t>
    </rPh>
    <rPh sb="3" eb="4">
      <t>ジョ</t>
    </rPh>
    <rPh sb="4" eb="5">
      <t>カク</t>
    </rPh>
    <rPh sb="6" eb="7">
      <t>ダツ</t>
    </rPh>
    <rPh sb="7" eb="8">
      <t>リュウ</t>
    </rPh>
    <phoneticPr fontId="1"/>
  </si>
  <si>
    <t>下処理（ヘタ抜き・ﾄﾘﾐﾝｸﾞ等)</t>
    <rPh sb="0" eb="3">
      <t>シタショリ</t>
    </rPh>
    <rPh sb="6" eb="7">
      <t>ヌ</t>
    </rPh>
    <rPh sb="15" eb="16">
      <t>ナド</t>
    </rPh>
    <phoneticPr fontId="1"/>
  </si>
  <si>
    <t>搾汁</t>
    <rPh sb="0" eb="1">
      <t>サク</t>
    </rPh>
    <rPh sb="1" eb="2">
      <t>ジュウ</t>
    </rPh>
    <phoneticPr fontId="1"/>
  </si>
  <si>
    <t>作業人員(人)</t>
    <rPh sb="0" eb="2">
      <t>サギョウ</t>
    </rPh>
    <rPh sb="2" eb="4">
      <t>ジンイン</t>
    </rPh>
    <rPh sb="5" eb="6">
      <t>ニン</t>
    </rPh>
    <phoneticPr fontId="1"/>
  </si>
  <si>
    <t>作業時間(ｈ)</t>
    <rPh sb="0" eb="2">
      <t>サギョウ</t>
    </rPh>
    <rPh sb="2" eb="4">
      <t>ジカン</t>
    </rPh>
    <phoneticPr fontId="1"/>
  </si>
  <si>
    <t>加工処理</t>
    <rPh sb="0" eb="2">
      <t>カコウ</t>
    </rPh>
    <rPh sb="2" eb="4">
      <t>ショリ</t>
    </rPh>
    <phoneticPr fontId="1"/>
  </si>
  <si>
    <t>殺菌</t>
    <rPh sb="0" eb="2">
      <t>サッキン</t>
    </rPh>
    <phoneticPr fontId="1"/>
  </si>
  <si>
    <t>区分</t>
    <rPh sb="0" eb="2">
      <t>クブン</t>
    </rPh>
    <phoneticPr fontId="1"/>
  </si>
  <si>
    <t>製造時期と回数</t>
    <rPh sb="0" eb="2">
      <t>セイゾウ</t>
    </rPh>
    <rPh sb="2" eb="4">
      <t>ジキ</t>
    </rPh>
    <rPh sb="5" eb="7">
      <t>カイスウ</t>
    </rPh>
    <phoneticPr fontId="1"/>
  </si>
  <si>
    <t>１月</t>
    <rPh sb="1" eb="2">
      <t>ガツ</t>
    </rPh>
    <phoneticPr fontId="1"/>
  </si>
  <si>
    <t>３月</t>
  </si>
  <si>
    <t>４月</t>
  </si>
  <si>
    <t>５月</t>
  </si>
  <si>
    <t>６月</t>
  </si>
  <si>
    <t>７月</t>
  </si>
  <si>
    <t>８月</t>
  </si>
  <si>
    <t>９月</t>
  </si>
  <si>
    <t>11月</t>
    <phoneticPr fontId="1"/>
  </si>
  <si>
    <t>12月</t>
    <phoneticPr fontId="1"/>
  </si>
  <si>
    <t>月</t>
    <rPh sb="0" eb="1">
      <t>ツキ</t>
    </rPh>
    <phoneticPr fontId="1"/>
  </si>
  <si>
    <t>作業回数</t>
    <rPh sb="0" eb="2">
      <t>サギョウ</t>
    </rPh>
    <rPh sb="2" eb="4">
      <t>カイスウ</t>
    </rPh>
    <phoneticPr fontId="1"/>
  </si>
  <si>
    <t>加工数(個)</t>
    <rPh sb="0" eb="2">
      <t>カコウ</t>
    </rPh>
    <rPh sb="2" eb="3">
      <t>スウ</t>
    </rPh>
    <rPh sb="4" eb="5">
      <t>コ</t>
    </rPh>
    <phoneticPr fontId="1"/>
  </si>
  <si>
    <t>２月</t>
    <phoneticPr fontId="1"/>
  </si>
  <si>
    <t>10月</t>
    <phoneticPr fontId="1"/>
  </si>
  <si>
    <t>５</t>
    <phoneticPr fontId="1"/>
  </si>
  <si>
    <t>金額</t>
    <rPh sb="0" eb="2">
      <t>キンガク</t>
    </rPh>
    <phoneticPr fontId="1"/>
  </si>
  <si>
    <t>単価</t>
    <rPh sb="0" eb="2">
      <t>タンカ</t>
    </rPh>
    <phoneticPr fontId="1"/>
  </si>
  <si>
    <t>固定資産、機械、器具、機材、装備等</t>
    <rPh sb="0" eb="4">
      <t>コテイシサン</t>
    </rPh>
    <rPh sb="5" eb="7">
      <t>キカイ</t>
    </rPh>
    <rPh sb="8" eb="10">
      <t>キグ</t>
    </rPh>
    <rPh sb="11" eb="13">
      <t>キザイ</t>
    </rPh>
    <rPh sb="14" eb="17">
      <t>ソウビトウ</t>
    </rPh>
    <phoneticPr fontId="1"/>
  </si>
  <si>
    <t>分類</t>
    <rPh sb="0" eb="2">
      <t>ブンルイ</t>
    </rPh>
    <phoneticPr fontId="1"/>
  </si>
  <si>
    <t>品名</t>
    <rPh sb="0" eb="2">
      <t>ヒンメイ</t>
    </rPh>
    <phoneticPr fontId="1"/>
  </si>
  <si>
    <t>規格</t>
    <rPh sb="0" eb="2">
      <t>キカク</t>
    </rPh>
    <phoneticPr fontId="1"/>
  </si>
  <si>
    <t>数量</t>
    <rPh sb="0" eb="2">
      <t>スウリョウ</t>
    </rPh>
    <phoneticPr fontId="1"/>
  </si>
  <si>
    <t>耐用年数</t>
    <rPh sb="0" eb="2">
      <t>タイヨウ</t>
    </rPh>
    <rPh sb="2" eb="4">
      <t>ネンスウ</t>
    </rPh>
    <phoneticPr fontId="1"/>
  </si>
  <si>
    <t>年間償却費</t>
    <rPh sb="0" eb="2">
      <t>ネンカン</t>
    </rPh>
    <rPh sb="2" eb="5">
      <t>ショウキャクヒ</t>
    </rPh>
    <phoneticPr fontId="1"/>
  </si>
  <si>
    <t>購入月日</t>
    <rPh sb="0" eb="2">
      <t>コウニュウ</t>
    </rPh>
    <rPh sb="2" eb="4">
      <t>ガッピ</t>
    </rPh>
    <phoneticPr fontId="1"/>
  </si>
  <si>
    <t>収支試算</t>
    <rPh sb="0" eb="2">
      <t>シュウシ</t>
    </rPh>
    <rPh sb="2" eb="4">
      <t>シサン</t>
    </rPh>
    <phoneticPr fontId="1"/>
  </si>
  <si>
    <t>(1)</t>
    <phoneticPr fontId="1"/>
  </si>
  <si>
    <t>年　　間</t>
    <rPh sb="0" eb="1">
      <t>ネン</t>
    </rPh>
    <rPh sb="3" eb="4">
      <t>カン</t>
    </rPh>
    <phoneticPr fontId="1"/>
  </si>
  <si>
    <t>単位：円</t>
    <rPh sb="0" eb="2">
      <t>タンイ</t>
    </rPh>
    <rPh sb="3" eb="4">
      <t>エン</t>
    </rPh>
    <phoneticPr fontId="1"/>
  </si>
  <si>
    <t>原材料</t>
    <rPh sb="0" eb="3">
      <t>ゲンザイリョウ</t>
    </rPh>
    <phoneticPr fontId="1"/>
  </si>
  <si>
    <t>製造経費</t>
    <rPh sb="0" eb="2">
      <t>セイゾウ</t>
    </rPh>
    <rPh sb="2" eb="4">
      <t>ケイヒ</t>
    </rPh>
    <phoneticPr fontId="1"/>
  </si>
  <si>
    <t>水道光熱費</t>
    <rPh sb="0" eb="2">
      <t>スイドウ</t>
    </rPh>
    <rPh sb="2" eb="5">
      <t>コウネツヒ</t>
    </rPh>
    <phoneticPr fontId="1"/>
  </si>
  <si>
    <t>消耗品費</t>
    <rPh sb="0" eb="3">
      <t>ショウモウヒン</t>
    </rPh>
    <rPh sb="3" eb="4">
      <t>ヒ</t>
    </rPh>
    <phoneticPr fontId="1"/>
  </si>
  <si>
    <t>修繕費</t>
    <rPh sb="0" eb="3">
      <t>シュウゼンヒ</t>
    </rPh>
    <phoneticPr fontId="1"/>
  </si>
  <si>
    <t>減価償却費</t>
    <rPh sb="0" eb="2">
      <t>ゲンカ</t>
    </rPh>
    <rPh sb="2" eb="5">
      <t>ショウキャクヒ</t>
    </rPh>
    <phoneticPr fontId="1"/>
  </si>
  <si>
    <t>雑費</t>
    <rPh sb="0" eb="2">
      <t>ザッピ</t>
    </rPh>
    <phoneticPr fontId="1"/>
  </si>
  <si>
    <t>構成比(%)</t>
    <rPh sb="0" eb="3">
      <t>コウセイヒ</t>
    </rPh>
    <phoneticPr fontId="1"/>
  </si>
  <si>
    <t>(4)</t>
    <phoneticPr fontId="1"/>
  </si>
  <si>
    <t>売上総利益(円)</t>
    <rPh sb="0" eb="2">
      <t>ウリアゲ</t>
    </rPh>
    <rPh sb="2" eb="5">
      <t>ソウリエキ</t>
    </rPh>
    <rPh sb="6" eb="7">
      <t>エン</t>
    </rPh>
    <phoneticPr fontId="1"/>
  </si>
  <si>
    <t>売上総利益率（％）</t>
    <rPh sb="0" eb="2">
      <t>ウリアゲ</t>
    </rPh>
    <rPh sb="2" eb="5">
      <t>ソウリエキ</t>
    </rPh>
    <rPh sb="5" eb="6">
      <t>リツ</t>
    </rPh>
    <phoneticPr fontId="1"/>
  </si>
  <si>
    <t>製品1個あたり製造原価(円)</t>
    <rPh sb="0" eb="2">
      <t>セイヒン</t>
    </rPh>
    <rPh sb="3" eb="4">
      <t>コ</t>
    </rPh>
    <rPh sb="7" eb="9">
      <t>セイゾウ</t>
    </rPh>
    <rPh sb="9" eb="11">
      <t>ゲンカ</t>
    </rPh>
    <rPh sb="12" eb="13">
      <t>エン</t>
    </rPh>
    <phoneticPr fontId="1"/>
  </si>
  <si>
    <t>営業利益率（％）</t>
    <rPh sb="0" eb="2">
      <t>エイギョウ</t>
    </rPh>
    <rPh sb="2" eb="5">
      <t>リエキリツ</t>
    </rPh>
    <phoneticPr fontId="1"/>
  </si>
  <si>
    <t>売上高－製造原価</t>
    <rPh sb="0" eb="2">
      <t>ウリアゲ</t>
    </rPh>
    <rPh sb="2" eb="3">
      <t>タカ</t>
    </rPh>
    <rPh sb="4" eb="6">
      <t>セイゾウ</t>
    </rPh>
    <rPh sb="6" eb="8">
      <t>ゲンカ</t>
    </rPh>
    <phoneticPr fontId="1"/>
  </si>
  <si>
    <t>営業利益／売上高</t>
    <rPh sb="0" eb="2">
      <t>エイギョウ</t>
    </rPh>
    <rPh sb="2" eb="4">
      <t>リエキ</t>
    </rPh>
    <rPh sb="5" eb="7">
      <t>ウリアゲ</t>
    </rPh>
    <rPh sb="7" eb="8">
      <t>タカ</t>
    </rPh>
    <phoneticPr fontId="1"/>
  </si>
  <si>
    <t>区　　　　分</t>
    <rPh sb="0" eb="1">
      <t>ク</t>
    </rPh>
    <rPh sb="5" eb="6">
      <t>ブン</t>
    </rPh>
    <phoneticPr fontId="1"/>
  </si>
  <si>
    <t>1  個</t>
    <rPh sb="3" eb="4">
      <t>コ</t>
    </rPh>
    <phoneticPr fontId="1"/>
  </si>
  <si>
    <t>Ａ</t>
    <phoneticPr fontId="1"/>
  </si>
  <si>
    <t>Ａ＋Ｂ</t>
    <phoneticPr fontId="1"/>
  </si>
  <si>
    <t>製品1個あたり総原価(円)</t>
    <rPh sb="0" eb="2">
      <t>セイヒン</t>
    </rPh>
    <rPh sb="3" eb="4">
      <t>コ</t>
    </rPh>
    <rPh sb="7" eb="8">
      <t>ソウ</t>
    </rPh>
    <rPh sb="8" eb="10">
      <t>ゲンカ</t>
    </rPh>
    <rPh sb="11" eb="12">
      <t>エン</t>
    </rPh>
    <phoneticPr fontId="1"/>
  </si>
  <si>
    <t>製造原価について</t>
    <rPh sb="0" eb="2">
      <t>セイゾウ</t>
    </rPh>
    <rPh sb="2" eb="4">
      <t>ゲンカ</t>
    </rPh>
    <phoneticPr fontId="1"/>
  </si>
  <si>
    <t>販売価格について</t>
    <rPh sb="0" eb="2">
      <t>ハンバイ</t>
    </rPh>
    <rPh sb="2" eb="4">
      <t>カカク</t>
    </rPh>
    <phoneticPr fontId="1"/>
  </si>
  <si>
    <t>営業利益を上げるには</t>
    <rPh sb="0" eb="2">
      <t>エイギョウ</t>
    </rPh>
    <rPh sb="2" eb="4">
      <t>リエキ</t>
    </rPh>
    <rPh sb="5" eb="6">
      <t>ア</t>
    </rPh>
    <phoneticPr fontId="1"/>
  </si>
  <si>
    <t>Ⅰ</t>
    <phoneticPr fontId="1"/>
  </si>
  <si>
    <t>Ⅱ</t>
    <phoneticPr fontId="1"/>
  </si>
  <si>
    <t>Ⅲ</t>
    <phoneticPr fontId="1"/>
  </si>
  <si>
    <t>主材料</t>
    <rPh sb="0" eb="3">
      <t>シュザイリョウ</t>
    </rPh>
    <phoneticPr fontId="1"/>
  </si>
  <si>
    <t>購入材料</t>
    <rPh sb="0" eb="2">
      <t>コウニュウ</t>
    </rPh>
    <rPh sb="2" eb="4">
      <t>ザイリョウ</t>
    </rPh>
    <phoneticPr fontId="1"/>
  </si>
  <si>
    <t>自家農産物</t>
    <rPh sb="0" eb="2">
      <t>ジカ</t>
    </rPh>
    <rPh sb="2" eb="3">
      <t>ノウ</t>
    </rPh>
    <rPh sb="3" eb="5">
      <t>サンブツ</t>
    </rPh>
    <phoneticPr fontId="1"/>
  </si>
  <si>
    <t>　調
　味
　料</t>
    <rPh sb="1" eb="2">
      <t>チョウ</t>
    </rPh>
    <rPh sb="4" eb="5">
      <t>アジ</t>
    </rPh>
    <rPh sb="7" eb="8">
      <t>リョウ</t>
    </rPh>
    <phoneticPr fontId="1"/>
  </si>
  <si>
    <t>使用量</t>
    <rPh sb="0" eb="3">
      <t>シヨウリョウ</t>
    </rPh>
    <phoneticPr fontId="1"/>
  </si>
  <si>
    <t>出来高(個・袋)</t>
    <rPh sb="0" eb="3">
      <t>デキダカ</t>
    </rPh>
    <rPh sb="4" eb="5">
      <t>コ</t>
    </rPh>
    <rPh sb="6" eb="7">
      <t>フクロ</t>
    </rPh>
    <phoneticPr fontId="1"/>
  </si>
  <si>
    <t>小　　　計</t>
    <rPh sb="0" eb="1">
      <t>ショウ</t>
    </rPh>
    <rPh sb="4" eb="5">
      <t>ケイ</t>
    </rPh>
    <phoneticPr fontId="1"/>
  </si>
  <si>
    <t>小　　計</t>
    <rPh sb="0" eb="1">
      <t>ショウ</t>
    </rPh>
    <rPh sb="3" eb="4">
      <t>ケイ</t>
    </rPh>
    <phoneticPr fontId="1"/>
  </si>
  <si>
    <t>合　　計</t>
    <rPh sb="0" eb="1">
      <t>ゴウ</t>
    </rPh>
    <rPh sb="3" eb="4">
      <t>ケイ</t>
    </rPh>
    <phoneticPr fontId="1"/>
  </si>
  <si>
    <t>歩留まり（％）</t>
    <rPh sb="0" eb="2">
      <t>ブド</t>
    </rPh>
    <phoneticPr fontId="1"/>
  </si>
  <si>
    <t>水道</t>
    <rPh sb="0" eb="2">
      <t>スイドウ</t>
    </rPh>
    <phoneticPr fontId="1"/>
  </si>
  <si>
    <t>電気</t>
    <rPh sb="0" eb="2">
      <t>デンキ</t>
    </rPh>
    <phoneticPr fontId="1"/>
  </si>
  <si>
    <t>ガス</t>
    <phoneticPr fontId="1"/>
  </si>
  <si>
    <t>金額
(円)</t>
    <rPh sb="0" eb="2">
      <t>キンガク</t>
    </rPh>
    <rPh sb="4" eb="5">
      <t>エン</t>
    </rPh>
    <phoneticPr fontId="1"/>
  </si>
  <si>
    <r>
      <rPr>
        <sz val="9"/>
        <color theme="1"/>
        <rFont val="ＭＳ 明朝"/>
        <family val="1"/>
        <charset val="128"/>
      </rPr>
      <t>使用量</t>
    </r>
    <r>
      <rPr>
        <sz val="12"/>
        <color theme="1"/>
        <rFont val="ＭＳ 明朝"/>
        <family val="2"/>
        <charset val="128"/>
      </rPr>
      <t xml:space="preserve">
(㎥)</t>
    </r>
    <rPh sb="0" eb="3">
      <t>シヨウリョウ</t>
    </rPh>
    <phoneticPr fontId="1"/>
  </si>
  <si>
    <r>
      <rPr>
        <sz val="9"/>
        <color theme="1"/>
        <rFont val="ＭＳ 明朝"/>
        <family val="1"/>
        <charset val="128"/>
      </rPr>
      <t>使用量</t>
    </r>
    <r>
      <rPr>
        <sz val="12"/>
        <color theme="1"/>
        <rFont val="ＭＳ 明朝"/>
        <family val="2"/>
        <charset val="128"/>
      </rPr>
      <t xml:space="preserve">
(kwh)</t>
    </r>
    <rPh sb="0" eb="3">
      <t>シヨウリョウ</t>
    </rPh>
    <phoneticPr fontId="1"/>
  </si>
  <si>
    <t xml:space="preserve">  包 装
  資 材</t>
    <rPh sb="2" eb="3">
      <t>ツツミ</t>
    </rPh>
    <rPh sb="4" eb="5">
      <t>ソウ</t>
    </rPh>
    <rPh sb="8" eb="9">
      <t>シ</t>
    </rPh>
    <rPh sb="10" eb="11">
      <t>ザイ</t>
    </rPh>
    <phoneticPr fontId="1"/>
  </si>
  <si>
    <t>計</t>
    <rPh sb="0" eb="1">
      <t>ケイ</t>
    </rPh>
    <phoneticPr fontId="1"/>
  </si>
  <si>
    <t>加工量
(kg)</t>
    <rPh sb="0" eb="2">
      <t>カコウ</t>
    </rPh>
    <rPh sb="2" eb="3">
      <t>リョウ</t>
    </rPh>
    <phoneticPr fontId="1"/>
  </si>
  <si>
    <t>加工数
(個)</t>
    <rPh sb="0" eb="2">
      <t>カコウ</t>
    </rPh>
    <rPh sb="2" eb="3">
      <t>スウ</t>
    </rPh>
    <rPh sb="5" eb="6">
      <t>コ</t>
    </rPh>
    <phoneticPr fontId="1"/>
  </si>
  <si>
    <t>作　業
回　数</t>
    <rPh sb="0" eb="1">
      <t>サク</t>
    </rPh>
    <rPh sb="2" eb="3">
      <t>ギョウ</t>
    </rPh>
    <rPh sb="4" eb="5">
      <t>カイ</t>
    </rPh>
    <rPh sb="6" eb="7">
      <t>スウ</t>
    </rPh>
    <phoneticPr fontId="1"/>
  </si>
  <si>
    <t>その他耐久消費資材（消耗器具、修繕費等）</t>
    <rPh sb="2" eb="3">
      <t>タ</t>
    </rPh>
    <rPh sb="3" eb="5">
      <t>タイキュウ</t>
    </rPh>
    <rPh sb="5" eb="7">
      <t>ショウヒ</t>
    </rPh>
    <rPh sb="7" eb="9">
      <t>シザイ</t>
    </rPh>
    <rPh sb="10" eb="12">
      <t>ショウモウ</t>
    </rPh>
    <rPh sb="12" eb="14">
      <t>キグ</t>
    </rPh>
    <rPh sb="15" eb="17">
      <t>シュウゼン</t>
    </rPh>
    <rPh sb="17" eb="18">
      <t>ヒ</t>
    </rPh>
    <rPh sb="18" eb="19">
      <t>トウ</t>
    </rPh>
    <phoneticPr fontId="1"/>
  </si>
  <si>
    <t>備　考</t>
    <rPh sb="0" eb="1">
      <t>ビ</t>
    </rPh>
    <rPh sb="2" eb="3">
      <t>コウ</t>
    </rPh>
    <phoneticPr fontId="1"/>
  </si>
  <si>
    <t>水切り</t>
    <rPh sb="0" eb="2">
      <t>ミズキ</t>
    </rPh>
    <phoneticPr fontId="1"/>
  </si>
  <si>
    <t>浸漬</t>
    <rPh sb="0" eb="1">
      <t>シン</t>
    </rPh>
    <rPh sb="1" eb="2">
      <t>ツ</t>
    </rPh>
    <phoneticPr fontId="1"/>
  </si>
  <si>
    <t>加熱</t>
    <rPh sb="0" eb="2">
      <t>カネツ</t>
    </rPh>
    <phoneticPr fontId="1"/>
  </si>
  <si>
    <t>カット</t>
    <phoneticPr fontId="1"/>
  </si>
  <si>
    <t>冷却</t>
    <rPh sb="0" eb="2">
      <t>レイキャク</t>
    </rPh>
    <phoneticPr fontId="1"/>
  </si>
  <si>
    <t>乾燥</t>
    <rPh sb="0" eb="2">
      <t>カンソウ</t>
    </rPh>
    <phoneticPr fontId="1"/>
  </si>
  <si>
    <t>凝固</t>
    <rPh sb="0" eb="2">
      <t>ギョウコ</t>
    </rPh>
    <phoneticPr fontId="1"/>
  </si>
  <si>
    <t>ろ過</t>
    <rPh sb="1" eb="2">
      <t>カ</t>
    </rPh>
    <phoneticPr fontId="1"/>
  </si>
  <si>
    <t>塩漬け</t>
    <rPh sb="0" eb="2">
      <t>シオヅ</t>
    </rPh>
    <phoneticPr fontId="1"/>
  </si>
  <si>
    <t>熟成</t>
    <rPh sb="0" eb="2">
      <t>ジュクセイ</t>
    </rPh>
    <phoneticPr fontId="1"/>
  </si>
  <si>
    <t>破砕</t>
    <rPh sb="0" eb="2">
      <t>ハサイ</t>
    </rPh>
    <phoneticPr fontId="1"/>
  </si>
  <si>
    <t>炒る</t>
    <rPh sb="0" eb="1">
      <t>イ</t>
    </rPh>
    <phoneticPr fontId="1"/>
  </si>
  <si>
    <t>搗く</t>
    <rPh sb="0" eb="1">
      <t>ツ</t>
    </rPh>
    <phoneticPr fontId="1"/>
  </si>
  <si>
    <t>ブランチング</t>
    <phoneticPr fontId="1"/>
  </si>
  <si>
    <t>充填</t>
    <rPh sb="0" eb="2">
      <t>ジュウテン</t>
    </rPh>
    <phoneticPr fontId="1"/>
  </si>
  <si>
    <t>密封</t>
    <rPh sb="0" eb="2">
      <t>ミップウ</t>
    </rPh>
    <phoneticPr fontId="1"/>
  </si>
  <si>
    <t>揚げる</t>
    <rPh sb="0" eb="1">
      <t>ア</t>
    </rPh>
    <phoneticPr fontId="1"/>
  </si>
  <si>
    <t>建物</t>
    <rPh sb="0" eb="2">
      <t>タテモノ</t>
    </rPh>
    <phoneticPr fontId="1"/>
  </si>
  <si>
    <t>建物付随施設</t>
    <rPh sb="0" eb="2">
      <t>タテモノ</t>
    </rPh>
    <rPh sb="2" eb="4">
      <t>フズイ</t>
    </rPh>
    <rPh sb="4" eb="6">
      <t>シセツ</t>
    </rPh>
    <phoneticPr fontId="1"/>
  </si>
  <si>
    <t>構築物</t>
    <rPh sb="0" eb="3">
      <t>コウチクブツ</t>
    </rPh>
    <phoneticPr fontId="1"/>
  </si>
  <si>
    <t>車両及び運搬具</t>
    <rPh sb="0" eb="2">
      <t>シャリョウ</t>
    </rPh>
    <rPh sb="2" eb="3">
      <t>オヨ</t>
    </rPh>
    <rPh sb="4" eb="7">
      <t>ウンパング</t>
    </rPh>
    <phoneticPr fontId="1"/>
  </si>
  <si>
    <t>工具</t>
    <rPh sb="0" eb="2">
      <t>コウグ</t>
    </rPh>
    <phoneticPr fontId="1"/>
  </si>
  <si>
    <t>器具及び備品</t>
    <rPh sb="0" eb="2">
      <t>キグ</t>
    </rPh>
    <rPh sb="2" eb="3">
      <t>オヨ</t>
    </rPh>
    <rPh sb="4" eb="6">
      <t>ビヒン</t>
    </rPh>
    <phoneticPr fontId="1"/>
  </si>
  <si>
    <t>一 工 程</t>
    <rPh sb="0" eb="1">
      <t>イチ</t>
    </rPh>
    <rPh sb="2" eb="3">
      <t>コウ</t>
    </rPh>
    <rPh sb="4" eb="5">
      <t>ホド</t>
    </rPh>
    <phoneticPr fontId="1"/>
  </si>
  <si>
    <t>一工程</t>
    <rPh sb="0" eb="3">
      <t>イチコウテイ</t>
    </rPh>
    <phoneticPr fontId="1"/>
  </si>
  <si>
    <t>個</t>
    <rPh sb="0" eb="1">
      <t>コ</t>
    </rPh>
    <phoneticPr fontId="1"/>
  </si>
  <si>
    <t>小売価格</t>
    <rPh sb="0" eb="2">
      <t>コウリ</t>
    </rPh>
    <rPh sb="2" eb="4">
      <t>カカク</t>
    </rPh>
    <phoneticPr fontId="1"/>
  </si>
  <si>
    <t>円</t>
    <rPh sb="0" eb="1">
      <t>エン</t>
    </rPh>
    <phoneticPr fontId="1"/>
  </si>
  <si>
    <t>製品</t>
    <rPh sb="0" eb="2">
      <t>セイヒン</t>
    </rPh>
    <phoneticPr fontId="1"/>
  </si>
  <si>
    <t>時給</t>
    <rPh sb="0" eb="1">
      <t>トキ</t>
    </rPh>
    <rPh sb="1" eb="2">
      <t>キュウ</t>
    </rPh>
    <phoneticPr fontId="1"/>
  </si>
  <si>
    <t>円／ｈ</t>
    <rPh sb="0" eb="1">
      <t>エン</t>
    </rPh>
    <phoneticPr fontId="1"/>
  </si>
  <si>
    <t>原材料費</t>
    <rPh sb="0" eb="1">
      <t>ゲン</t>
    </rPh>
    <rPh sb="1" eb="4">
      <t>ザイリョウヒ</t>
    </rPh>
    <phoneticPr fontId="1"/>
  </si>
  <si>
    <t>製造原価は、原材料費、労務費、製造経費の合計を指します。</t>
    <rPh sb="0" eb="2">
      <t>セイゾウ</t>
    </rPh>
    <rPh sb="2" eb="4">
      <t>ゲンカ</t>
    </rPh>
    <rPh sb="6" eb="7">
      <t>ゲン</t>
    </rPh>
    <rPh sb="7" eb="10">
      <t>ザイリョウヒ</t>
    </rPh>
    <rPh sb="11" eb="14">
      <t>ロウムヒ</t>
    </rPh>
    <rPh sb="15" eb="17">
      <t>セイゾウ</t>
    </rPh>
    <rPh sb="17" eb="19">
      <t>ケイヒ</t>
    </rPh>
    <rPh sb="20" eb="22">
      <t>ゴウケイ</t>
    </rPh>
    <rPh sb="23" eb="24">
      <t>サ</t>
    </rPh>
    <phoneticPr fontId="1"/>
  </si>
  <si>
    <t>但し、販売価格設定にあたっては、販売費や一般管理費も含めた総原価を算出し、営業利益を加えた価格を設定しなければなりません。</t>
    <rPh sb="0" eb="1">
      <t>タダ</t>
    </rPh>
    <rPh sb="3" eb="5">
      <t>ハンバイ</t>
    </rPh>
    <rPh sb="5" eb="7">
      <t>カカク</t>
    </rPh>
    <rPh sb="7" eb="9">
      <t>セッテイ</t>
    </rPh>
    <rPh sb="16" eb="19">
      <t>ハンバイヒ</t>
    </rPh>
    <rPh sb="20" eb="22">
      <t>イッパン</t>
    </rPh>
    <rPh sb="22" eb="24">
      <t>カンリ</t>
    </rPh>
    <rPh sb="24" eb="25">
      <t>ヒ</t>
    </rPh>
    <rPh sb="26" eb="27">
      <t>フク</t>
    </rPh>
    <rPh sb="29" eb="30">
      <t>ソウ</t>
    </rPh>
    <rPh sb="30" eb="32">
      <t>ゲンカ</t>
    </rPh>
    <rPh sb="33" eb="35">
      <t>サンシュツ</t>
    </rPh>
    <rPh sb="37" eb="39">
      <t>エイギョウ</t>
    </rPh>
    <rPh sb="39" eb="41">
      <t>リエキ</t>
    </rPh>
    <rPh sb="42" eb="43">
      <t>クワ</t>
    </rPh>
    <rPh sb="45" eb="47">
      <t>カカク</t>
    </rPh>
    <rPh sb="48" eb="50">
      <t>セッテイ</t>
    </rPh>
    <phoneticPr fontId="1"/>
  </si>
  <si>
    <t>※原材料費：物品の消費によって生ずる原価のことをいい、原材料、仕入材料、包装資材など</t>
    <rPh sb="1" eb="2">
      <t>ゲン</t>
    </rPh>
    <rPh sb="2" eb="5">
      <t>ザイリョウヒ</t>
    </rPh>
    <rPh sb="6" eb="8">
      <t>ブッピン</t>
    </rPh>
    <rPh sb="9" eb="11">
      <t>ショウヒ</t>
    </rPh>
    <rPh sb="15" eb="16">
      <t>ショウ</t>
    </rPh>
    <rPh sb="18" eb="20">
      <t>ゲンカ</t>
    </rPh>
    <rPh sb="27" eb="30">
      <t>ゲンザイリョウ</t>
    </rPh>
    <rPh sb="31" eb="33">
      <t>シイレ</t>
    </rPh>
    <rPh sb="33" eb="35">
      <t>ザイリョウ</t>
    </rPh>
    <rPh sb="35" eb="36">
      <t>ブヒン</t>
    </rPh>
    <rPh sb="36" eb="38">
      <t>ホウソウ</t>
    </rPh>
    <rPh sb="38" eb="40">
      <t>シザイ</t>
    </rPh>
    <phoneticPr fontId="1"/>
  </si>
  <si>
    <t>※労務費：労務用役によって生ずる原価をいい、賃金、給料、各種手当、複利費など</t>
    <rPh sb="1" eb="3">
      <t>ロウム</t>
    </rPh>
    <rPh sb="5" eb="7">
      <t>ロウム</t>
    </rPh>
    <rPh sb="7" eb="9">
      <t>ヨウエキ</t>
    </rPh>
    <rPh sb="22" eb="24">
      <t>チンギン</t>
    </rPh>
    <rPh sb="25" eb="27">
      <t>キュウリョウ</t>
    </rPh>
    <rPh sb="28" eb="30">
      <t>カクシュ</t>
    </rPh>
    <rPh sb="30" eb="32">
      <t>テアテ</t>
    </rPh>
    <rPh sb="33" eb="35">
      <t>フクリ</t>
    </rPh>
    <rPh sb="35" eb="36">
      <t>ヒ</t>
    </rPh>
    <phoneticPr fontId="1"/>
  </si>
  <si>
    <t>※製造経費：材料費、労務費以外の原価要素をいい、減価償却費、賃借料、修繕費、光熱費、旅費・交通・通信費など</t>
    <rPh sb="1" eb="3">
      <t>セイゾウ</t>
    </rPh>
    <rPh sb="3" eb="5">
      <t>ケイヒ</t>
    </rPh>
    <rPh sb="6" eb="9">
      <t>ザイリョウヒ</t>
    </rPh>
    <rPh sb="10" eb="13">
      <t>ロウムヒ</t>
    </rPh>
    <rPh sb="13" eb="15">
      <t>イガイ</t>
    </rPh>
    <rPh sb="16" eb="18">
      <t>ゲンカ</t>
    </rPh>
    <rPh sb="18" eb="20">
      <t>ヨウソ</t>
    </rPh>
    <rPh sb="24" eb="26">
      <t>ゲンカ</t>
    </rPh>
    <rPh sb="26" eb="29">
      <t>ショウキャクヒ</t>
    </rPh>
    <rPh sb="30" eb="33">
      <t>チンシャクリョウ</t>
    </rPh>
    <rPh sb="34" eb="36">
      <t>シュウゼン</t>
    </rPh>
    <rPh sb="36" eb="37">
      <t>ヒ</t>
    </rPh>
    <rPh sb="38" eb="41">
      <t>コウネツヒ</t>
    </rPh>
    <rPh sb="42" eb="44">
      <t>リョヒ</t>
    </rPh>
    <rPh sb="45" eb="47">
      <t>コウツウ</t>
    </rPh>
    <rPh sb="48" eb="51">
      <t>ツウシンヒ</t>
    </rPh>
    <phoneticPr fontId="1"/>
  </si>
  <si>
    <t>販売価格＝原材料費＋労務費＋製造経費＋販売・一般管理費＋営業利益</t>
    <rPh sb="0" eb="2">
      <t>ハンバイ</t>
    </rPh>
    <rPh sb="2" eb="4">
      <t>カカク</t>
    </rPh>
    <rPh sb="5" eb="6">
      <t>ゲン</t>
    </rPh>
    <rPh sb="6" eb="9">
      <t>ザイリョウヒ</t>
    </rPh>
    <rPh sb="10" eb="13">
      <t>ロウムヒ</t>
    </rPh>
    <rPh sb="14" eb="16">
      <t>セイゾウ</t>
    </rPh>
    <rPh sb="16" eb="18">
      <t>ケイヒ</t>
    </rPh>
    <rPh sb="19" eb="21">
      <t>ハンバイ</t>
    </rPh>
    <rPh sb="22" eb="24">
      <t>イッパン</t>
    </rPh>
    <rPh sb="24" eb="27">
      <t>カンリヒ</t>
    </rPh>
    <rPh sb="28" eb="30">
      <t>エイギョウ</t>
    </rPh>
    <rPh sb="30" eb="32">
      <t>リエキ</t>
    </rPh>
    <phoneticPr fontId="1"/>
  </si>
  <si>
    <t>(希少性・こだわり・特徴等を伝え、消費者が納得できる商品にする）</t>
  </si>
  <si>
    <t>①自分で生産した農林水産物等</t>
    <rPh sb="1" eb="3">
      <t>ジブン</t>
    </rPh>
    <rPh sb="4" eb="6">
      <t>セイサン</t>
    </rPh>
    <rPh sb="8" eb="10">
      <t>ノウリン</t>
    </rPh>
    <rPh sb="10" eb="13">
      <t>スイサンブツ</t>
    </rPh>
    <rPh sb="13" eb="14">
      <t>トウ</t>
    </rPh>
    <phoneticPr fontId="1"/>
  </si>
  <si>
    <t>①賃金・給料・賞与等</t>
    <rPh sb="1" eb="3">
      <t>チンギン</t>
    </rPh>
    <rPh sb="4" eb="6">
      <t>キュウリョウ</t>
    </rPh>
    <rPh sb="7" eb="9">
      <t>ショウヨ</t>
    </rPh>
    <rPh sb="9" eb="10">
      <t>ナド</t>
    </rPh>
    <phoneticPr fontId="1"/>
  </si>
  <si>
    <t>②福利厚生費</t>
    <rPh sb="1" eb="3">
      <t>フクリ</t>
    </rPh>
    <rPh sb="3" eb="6">
      <t>コウセイヒ</t>
    </rPh>
    <phoneticPr fontId="1"/>
  </si>
  <si>
    <t>①光熱・水道費</t>
    <rPh sb="1" eb="3">
      <t>コウネツ</t>
    </rPh>
    <rPh sb="4" eb="7">
      <t>スイドウヒ</t>
    </rPh>
    <phoneticPr fontId="1"/>
  </si>
  <si>
    <t>②修繕費</t>
    <rPh sb="1" eb="4">
      <t>シュウゼンヒ</t>
    </rPh>
    <phoneticPr fontId="1"/>
  </si>
  <si>
    <t>③減価償却費</t>
    <rPh sb="1" eb="3">
      <t>ゲンカ</t>
    </rPh>
    <rPh sb="3" eb="6">
      <t>ショウキャクヒ</t>
    </rPh>
    <phoneticPr fontId="1"/>
  </si>
  <si>
    <t>①販売に関わる人件費</t>
    <rPh sb="1" eb="3">
      <t>ハンバイ</t>
    </rPh>
    <rPh sb="4" eb="5">
      <t>カカ</t>
    </rPh>
    <rPh sb="7" eb="10">
      <t>ジンケンヒ</t>
    </rPh>
    <phoneticPr fontId="1"/>
  </si>
  <si>
    <t>②販売手数料</t>
    <rPh sb="1" eb="3">
      <t>ハンバイ</t>
    </rPh>
    <rPh sb="3" eb="6">
      <t>テスウリョウ</t>
    </rPh>
    <phoneticPr fontId="1"/>
  </si>
  <si>
    <t>③販売に係る交通費、出荷運送料</t>
    <rPh sb="1" eb="3">
      <t>ハンバイ</t>
    </rPh>
    <rPh sb="4" eb="5">
      <t>カカ</t>
    </rPh>
    <rPh sb="6" eb="9">
      <t>コウツウヒ</t>
    </rPh>
    <rPh sb="10" eb="12">
      <t>シュッカ</t>
    </rPh>
    <rPh sb="12" eb="15">
      <t>ウンソウリョウ</t>
    </rPh>
    <phoneticPr fontId="1"/>
  </si>
  <si>
    <t>④広告宣伝費</t>
    <rPh sb="1" eb="3">
      <t>コウコク</t>
    </rPh>
    <rPh sb="3" eb="6">
      <t>センデンヒ</t>
    </rPh>
    <phoneticPr fontId="1"/>
  </si>
  <si>
    <t>主な原価の構成要素と原価の分類</t>
    <rPh sb="0" eb="1">
      <t>オモ</t>
    </rPh>
    <rPh sb="2" eb="4">
      <t>ゲンカ</t>
    </rPh>
    <rPh sb="5" eb="7">
      <t>コウセイ</t>
    </rPh>
    <rPh sb="7" eb="9">
      <t>ヨウソ</t>
    </rPh>
    <rPh sb="10" eb="12">
      <t>ゲンカ</t>
    </rPh>
    <rPh sb="13" eb="15">
      <t>ブンルイ</t>
    </rPh>
    <phoneticPr fontId="1"/>
  </si>
  <si>
    <t>原材料名</t>
    <rPh sb="0" eb="3">
      <t>ゲンザイリョウ</t>
    </rPh>
    <rPh sb="3" eb="4">
      <t>メイ</t>
    </rPh>
    <phoneticPr fontId="1"/>
  </si>
  <si>
    <t>単位</t>
    <rPh sb="0" eb="2">
      <t>タンイ</t>
    </rPh>
    <phoneticPr fontId="1"/>
  </si>
  <si>
    <t>金額(円)</t>
    <rPh sb="0" eb="2">
      <t>キンガク</t>
    </rPh>
    <rPh sb="3" eb="4">
      <t>エン</t>
    </rPh>
    <phoneticPr fontId="1"/>
  </si>
  <si>
    <t>主材料(自家農産物)</t>
    <rPh sb="0" eb="3">
      <t>シュザイリョウ</t>
    </rPh>
    <rPh sb="4" eb="6">
      <t>ジカ</t>
    </rPh>
    <rPh sb="6" eb="9">
      <t>ノウサンブツ</t>
    </rPh>
    <phoneticPr fontId="1"/>
  </si>
  <si>
    <t>原材料(購入材料)</t>
    <rPh sb="0" eb="3">
      <t>ゲンザイリョウ</t>
    </rPh>
    <rPh sb="4" eb="6">
      <t>コウニュウ</t>
    </rPh>
    <rPh sb="6" eb="8">
      <t>ザイリョウ</t>
    </rPh>
    <phoneticPr fontId="1"/>
  </si>
  <si>
    <t>調味料</t>
    <rPh sb="0" eb="3">
      <t>チョウミリョウ</t>
    </rPh>
    <phoneticPr fontId="1"/>
  </si>
  <si>
    <t>包装資材</t>
    <rPh sb="0" eb="2">
      <t>ホウソウ</t>
    </rPh>
    <rPh sb="2" eb="4">
      <t>シザイ</t>
    </rPh>
    <phoneticPr fontId="1"/>
  </si>
  <si>
    <t>製造経費（光熱・水道費）</t>
    <rPh sb="0" eb="2">
      <t>セイゾウ</t>
    </rPh>
    <rPh sb="2" eb="4">
      <t>ケイヒ</t>
    </rPh>
    <rPh sb="5" eb="7">
      <t>コウネツ</t>
    </rPh>
    <rPh sb="8" eb="11">
      <t>スイドウヒ</t>
    </rPh>
    <phoneticPr fontId="1"/>
  </si>
  <si>
    <t>減価償却費　円／年</t>
    <rPh sb="0" eb="2">
      <t>ゲンカ</t>
    </rPh>
    <rPh sb="2" eb="5">
      <t>ショウキャクヒ</t>
    </rPh>
    <rPh sb="6" eb="7">
      <t>エン</t>
    </rPh>
    <rPh sb="8" eb="9">
      <t>ネン</t>
    </rPh>
    <phoneticPr fontId="1"/>
  </si>
  <si>
    <t>消耗器具・修繕費　円／年</t>
    <rPh sb="0" eb="2">
      <t>ショウモウ</t>
    </rPh>
    <rPh sb="2" eb="4">
      <t>キグ</t>
    </rPh>
    <rPh sb="5" eb="8">
      <t>シュウゼンヒ</t>
    </rPh>
    <rPh sb="9" eb="10">
      <t>エン</t>
    </rPh>
    <rPh sb="11" eb="12">
      <t>ネン</t>
    </rPh>
    <phoneticPr fontId="1"/>
  </si>
  <si>
    <t xml:space="preserve">  そ
　の
　他</t>
    <rPh sb="8" eb="9">
      <t>タ</t>
    </rPh>
    <phoneticPr fontId="1"/>
  </si>
  <si>
    <t>販売管理費</t>
    <rPh sb="0" eb="2">
      <t>ハンバイ</t>
    </rPh>
    <rPh sb="2" eb="5">
      <t>カンリヒ</t>
    </rPh>
    <phoneticPr fontId="1"/>
  </si>
  <si>
    <t>根拠：岡山市水道（2ヶ月料金）</t>
    <rPh sb="0" eb="2">
      <t>コンキョ</t>
    </rPh>
    <rPh sb="3" eb="6">
      <t>オカヤマシ</t>
    </rPh>
    <rPh sb="6" eb="8">
      <t>スイドウ</t>
    </rPh>
    <rPh sb="11" eb="12">
      <t>ゲツ</t>
    </rPh>
    <rPh sb="12" eb="14">
      <t>リョウキン</t>
    </rPh>
    <phoneticPr fontId="1"/>
  </si>
  <si>
    <t>20㎠(口径13mm）上水道2,037円、下水道2,431円　合計4,468円</t>
    <rPh sb="4" eb="6">
      <t>コウケイ</t>
    </rPh>
    <rPh sb="11" eb="14">
      <t>ジョウスイドウ</t>
    </rPh>
    <rPh sb="19" eb="20">
      <t>エン</t>
    </rPh>
    <rPh sb="21" eb="24">
      <t>ゲスイドウ</t>
    </rPh>
    <rPh sb="29" eb="30">
      <t>エン</t>
    </rPh>
    <rPh sb="31" eb="33">
      <t>ゴウケイ</t>
    </rPh>
    <rPh sb="38" eb="39">
      <t>エン</t>
    </rPh>
    <phoneticPr fontId="1"/>
  </si>
  <si>
    <t>備　　考</t>
    <rPh sb="0" eb="1">
      <t>ビ</t>
    </rPh>
    <rPh sb="3" eb="4">
      <t>コウ</t>
    </rPh>
    <phoneticPr fontId="1"/>
  </si>
  <si>
    <t>売上総利益／売上高</t>
    <rPh sb="0" eb="2">
      <t>ウリアゲ</t>
    </rPh>
    <rPh sb="2" eb="5">
      <t>ソウリエキ</t>
    </rPh>
    <rPh sb="6" eb="8">
      <t>ウリアゲ</t>
    </rPh>
    <rPh sb="8" eb="9">
      <t>ダカ</t>
    </rPh>
    <phoneticPr fontId="1"/>
  </si>
  <si>
    <t>【参考】</t>
    <rPh sb="1" eb="3">
      <t>サンコウ</t>
    </rPh>
    <phoneticPr fontId="1"/>
  </si>
  <si>
    <t>卸価格より製造原価が上回っていないか要チェック！</t>
    <rPh sb="0" eb="3">
      <t>オロシカカク</t>
    </rPh>
    <rPh sb="5" eb="7">
      <t>セイゾウ</t>
    </rPh>
    <rPh sb="7" eb="9">
      <t>ゲンカ</t>
    </rPh>
    <rPh sb="10" eb="12">
      <t>ウワマワ</t>
    </rPh>
    <rPh sb="18" eb="19">
      <t>ヨウ</t>
    </rPh>
    <phoneticPr fontId="1"/>
  </si>
  <si>
    <t>　</t>
    <phoneticPr fontId="1"/>
  </si>
  <si>
    <t>(ア)原材料費</t>
    <rPh sb="3" eb="4">
      <t>ゲン</t>
    </rPh>
    <rPh sb="4" eb="7">
      <t>ザイリョウヒ</t>
    </rPh>
    <phoneticPr fontId="1"/>
  </si>
  <si>
    <t>(イ)労務費</t>
    <rPh sb="3" eb="6">
      <t>ロウムヒ</t>
    </rPh>
    <phoneticPr fontId="1"/>
  </si>
  <si>
    <t>(ウ)製造経費</t>
    <rPh sb="3" eb="5">
      <t>セイゾウ</t>
    </rPh>
    <rPh sb="5" eb="7">
      <t>ケイヒ</t>
    </rPh>
    <phoneticPr fontId="1"/>
  </si>
  <si>
    <t>(Ａ)製造原価</t>
    <rPh sb="3" eb="5">
      <t>セイゾウ</t>
    </rPh>
    <rPh sb="5" eb="7">
      <t>ゲンカ</t>
    </rPh>
    <phoneticPr fontId="1"/>
  </si>
  <si>
    <t>(Ｂ)販売管理費</t>
    <rPh sb="3" eb="5">
      <t>ハンバイ</t>
    </rPh>
    <rPh sb="5" eb="8">
      <t>カンリヒ</t>
    </rPh>
    <phoneticPr fontId="1"/>
  </si>
  <si>
    <t>(Ｃ)総原価</t>
    <rPh sb="3" eb="6">
      <t>ソウゲンカ</t>
    </rPh>
    <phoneticPr fontId="1"/>
  </si>
  <si>
    <t>(Ｄ)営業利益</t>
    <rPh sb="3" eb="5">
      <t>エイギョウ</t>
    </rPh>
    <rPh sb="5" eb="7">
      <t>リエキ</t>
    </rPh>
    <phoneticPr fontId="1"/>
  </si>
  <si>
    <t>(Ｅ)卸価格</t>
    <rPh sb="3" eb="4">
      <t>オロシ</t>
    </rPh>
    <rPh sb="4" eb="6">
      <t>カカク</t>
    </rPh>
    <phoneticPr fontId="1"/>
  </si>
  <si>
    <t>１</t>
    <phoneticPr fontId="1"/>
  </si>
  <si>
    <t>原材料の「単位あたり単価」と「一工程あたり使用量及び価格」</t>
    <rPh sb="0" eb="3">
      <t>ゲンザイリョウ</t>
    </rPh>
    <rPh sb="5" eb="7">
      <t>タンイ</t>
    </rPh>
    <rPh sb="10" eb="12">
      <t>タンカ</t>
    </rPh>
    <rPh sb="15" eb="18">
      <t>イチコウテイ</t>
    </rPh>
    <rPh sb="21" eb="24">
      <t>シヨウリョウ</t>
    </rPh>
    <rPh sb="24" eb="25">
      <t>オヨ</t>
    </rPh>
    <rPh sb="26" eb="28">
      <t>カカク</t>
    </rPh>
    <phoneticPr fontId="1"/>
  </si>
  <si>
    <t>２</t>
    <phoneticPr fontId="1"/>
  </si>
  <si>
    <t>３</t>
    <phoneticPr fontId="1"/>
  </si>
  <si>
    <t>その他</t>
    <rPh sb="2" eb="3">
      <t>タ</t>
    </rPh>
    <phoneticPr fontId="1"/>
  </si>
  <si>
    <t>４</t>
    <phoneticPr fontId="1"/>
  </si>
  <si>
    <t>６</t>
    <phoneticPr fontId="1"/>
  </si>
  <si>
    <t>使用料・賃借料</t>
    <rPh sb="0" eb="2">
      <t>シヨウ</t>
    </rPh>
    <rPh sb="2" eb="3">
      <t>リョウ</t>
    </rPh>
    <rPh sb="4" eb="7">
      <t>チンシャクリョウ</t>
    </rPh>
    <phoneticPr fontId="1"/>
  </si>
  <si>
    <t>外注加工費</t>
    <rPh sb="0" eb="2">
      <t>ガイチュウ</t>
    </rPh>
    <rPh sb="2" eb="5">
      <t>カコウヒ</t>
    </rPh>
    <phoneticPr fontId="1"/>
  </si>
  <si>
    <t>(ア)原材料費</t>
    <rPh sb="3" eb="6">
      <t>ゲンザイリョウ</t>
    </rPh>
    <rPh sb="6" eb="7">
      <t>ヒ</t>
    </rPh>
    <phoneticPr fontId="1"/>
  </si>
  <si>
    <t>(ウ）製造経費</t>
    <rPh sb="3" eb="5">
      <t>セイゾウ</t>
    </rPh>
    <rPh sb="5" eb="7">
      <t>ケイヒ</t>
    </rPh>
    <phoneticPr fontId="1"/>
  </si>
  <si>
    <t>(Ａ)</t>
    <phoneticPr fontId="1"/>
  </si>
  <si>
    <t>(Ｂ)</t>
    <phoneticPr fontId="1"/>
  </si>
  <si>
    <t>(Ｃ)総原価　（Ａ）＋（Ｂ）</t>
    <rPh sb="3" eb="6">
      <t>ソウゲンカ</t>
    </rPh>
    <phoneticPr fontId="1"/>
  </si>
  <si>
    <t>（Ｅ）卸価格</t>
    <rPh sb="3" eb="6">
      <t>オロシカカク</t>
    </rPh>
    <phoneticPr fontId="1"/>
  </si>
  <si>
    <t>(Ｄ）営業利益(円)</t>
    <rPh sb="3" eb="5">
      <t>エイギョウ</t>
    </rPh>
    <rPh sb="5" eb="7">
      <t>リエキ</t>
    </rPh>
    <rPh sb="8" eb="9">
      <t>エン</t>
    </rPh>
    <phoneticPr fontId="1"/>
  </si>
  <si>
    <t>売上高－（Ａ＋Ｂ）</t>
    <rPh sb="0" eb="2">
      <t>ウリアゲ</t>
    </rPh>
    <rPh sb="2" eb="3">
      <t>タカ</t>
    </rPh>
    <phoneticPr fontId="1"/>
  </si>
  <si>
    <t>卸価格</t>
    <rPh sb="0" eb="3">
      <t>オロシカカク</t>
    </rPh>
    <phoneticPr fontId="1"/>
  </si>
  <si>
    <t>販売管理費</t>
    <rPh sb="0" eb="2">
      <t>ハンバイ</t>
    </rPh>
    <rPh sb="2" eb="5">
      <t>カンリヒ</t>
    </rPh>
    <phoneticPr fontId="1"/>
  </si>
  <si>
    <t>製造経費</t>
    <rPh sb="0" eb="2">
      <t>セイゾウ</t>
    </rPh>
    <rPh sb="2" eb="4">
      <t>ケイヒ</t>
    </rPh>
    <phoneticPr fontId="1"/>
  </si>
  <si>
    <t>労務費</t>
    <rPh sb="0" eb="3">
      <t>ロウムヒ</t>
    </rPh>
    <phoneticPr fontId="1"/>
  </si>
  <si>
    <t>原材料費</t>
    <rPh sb="0" eb="4">
      <t>ゲンザイリョウヒ</t>
    </rPh>
    <phoneticPr fontId="1"/>
  </si>
  <si>
    <t>総原価</t>
    <rPh sb="0" eb="3">
      <t>ソウゲンカ</t>
    </rPh>
    <phoneticPr fontId="1"/>
  </si>
  <si>
    <t>④包装資材(ビン、袋、ラベルなど)</t>
    <rPh sb="1" eb="3">
      <t>ホウソウ</t>
    </rPh>
    <rPh sb="3" eb="5">
      <t>シザイ</t>
    </rPh>
    <rPh sb="9" eb="10">
      <t>フクロ</t>
    </rPh>
    <phoneticPr fontId="1"/>
  </si>
  <si>
    <t>構成比</t>
    <rPh sb="0" eb="3">
      <t>コウセイヒ</t>
    </rPh>
    <phoneticPr fontId="1"/>
  </si>
  <si>
    <t>1個(卸価格)</t>
    <rPh sb="1" eb="2">
      <t>コ</t>
    </rPh>
    <rPh sb="3" eb="4">
      <t>オロシ</t>
    </rPh>
    <rPh sb="4" eb="6">
      <t>カカク</t>
    </rPh>
    <phoneticPr fontId="1"/>
  </si>
  <si>
    <t>２ページ目以降の白色のセルに数字などを打ち込むと原価計算ができるよ！
挑戦してみよう！</t>
    <rPh sb="4" eb="5">
      <t>メ</t>
    </rPh>
    <rPh sb="5" eb="7">
      <t>イコウ</t>
    </rPh>
    <rPh sb="8" eb="9">
      <t>シロ</t>
    </rPh>
    <rPh sb="9" eb="10">
      <t>イロ</t>
    </rPh>
    <rPh sb="14" eb="15">
      <t>スウ</t>
    </rPh>
    <rPh sb="15" eb="16">
      <t>ジ</t>
    </rPh>
    <rPh sb="19" eb="20">
      <t>ウ</t>
    </rPh>
    <rPh sb="21" eb="22">
      <t>コ</t>
    </rPh>
    <rPh sb="24" eb="26">
      <t>ゲンカ</t>
    </rPh>
    <rPh sb="26" eb="28">
      <t>ケイサン</t>
    </rPh>
    <rPh sb="35" eb="37">
      <t>チョウセン</t>
    </rPh>
    <phoneticPr fontId="1"/>
  </si>
  <si>
    <t>「(ア)原材料費」＋「(イ)労務費」＋「(ウ)製造経費」</t>
    <rPh sb="4" eb="8">
      <t>ゲンザイリョウヒ</t>
    </rPh>
    <rPh sb="14" eb="17">
      <t>ロウムヒ</t>
    </rPh>
    <rPh sb="23" eb="25">
      <t>セイゾウ</t>
    </rPh>
    <rPh sb="25" eb="27">
      <t>ケイヒ</t>
    </rPh>
    <phoneticPr fontId="1"/>
  </si>
  <si>
    <t>(ア)原材料費</t>
    <rPh sb="3" eb="7">
      <t>ゲンザイリョウヒ</t>
    </rPh>
    <phoneticPr fontId="1"/>
  </si>
  <si>
    <t>(Ａ)製造原価の構成要素</t>
    <rPh sb="3" eb="5">
      <t>セイゾウ</t>
    </rPh>
    <rPh sb="5" eb="7">
      <t>ゲンカ</t>
    </rPh>
    <rPh sb="8" eb="10">
      <t>コウセイ</t>
    </rPh>
    <rPh sb="10" eb="12">
      <t>ヨウソ</t>
    </rPh>
    <phoneticPr fontId="1"/>
  </si>
  <si>
    <t>(Ｂ)販売管理費の構成要素</t>
    <rPh sb="3" eb="5">
      <t>ハンバイ</t>
    </rPh>
    <rPh sb="5" eb="8">
      <t>カンリヒ</t>
    </rPh>
    <rPh sb="9" eb="11">
      <t>コウセイ</t>
    </rPh>
    <rPh sb="11" eb="13">
      <t>ヨウソ</t>
    </rPh>
    <phoneticPr fontId="1"/>
  </si>
  <si>
    <t>②購入した農林水産物等</t>
    <rPh sb="1" eb="3">
      <t>コウニュウ</t>
    </rPh>
    <rPh sb="5" eb="7">
      <t>ノウリン</t>
    </rPh>
    <rPh sb="7" eb="10">
      <t>スイサンブツ</t>
    </rPh>
    <rPh sb="10" eb="11">
      <t>トウ</t>
    </rPh>
    <phoneticPr fontId="1"/>
  </si>
  <si>
    <t>③その他調味料等</t>
    <rPh sb="3" eb="4">
      <t>タ</t>
    </rPh>
    <rPh sb="4" eb="7">
      <t>チョウミリョウ</t>
    </rPh>
    <rPh sb="7" eb="8">
      <t>トウ</t>
    </rPh>
    <phoneticPr fontId="1"/>
  </si>
  <si>
    <t>⑤その他（乾燥剤、脱酸素剤など）</t>
    <rPh sb="3" eb="4">
      <t>タ</t>
    </rPh>
    <rPh sb="5" eb="8">
      <t>カンソウザイ</t>
    </rPh>
    <rPh sb="9" eb="10">
      <t>ダツ</t>
    </rPh>
    <rPh sb="10" eb="12">
      <t>サンソ</t>
    </rPh>
    <rPh sb="12" eb="13">
      <t>ザイ</t>
    </rPh>
    <phoneticPr fontId="1"/>
  </si>
  <si>
    <t>白いセル</t>
    <rPh sb="0" eb="1">
      <t>シロ</t>
    </rPh>
    <phoneticPr fontId="1"/>
  </si>
  <si>
    <t>数字や文字を入力</t>
    <rPh sb="0" eb="2">
      <t>スウジ</t>
    </rPh>
    <rPh sb="3" eb="5">
      <t>モジ</t>
    </rPh>
    <rPh sb="6" eb="8">
      <t>ニュウリョク</t>
    </rPh>
    <phoneticPr fontId="1"/>
  </si>
  <si>
    <t>ピンクのセル</t>
    <phoneticPr fontId="1"/>
  </si>
  <si>
    <t>ﾄﾞﾛｯﾌﾟﾀﾞｳﾝﾘｽﾄから選択</t>
    <rPh sb="15" eb="17">
      <t>センタク</t>
    </rPh>
    <phoneticPr fontId="1"/>
  </si>
  <si>
    <t>水色のセル</t>
    <rPh sb="0" eb="2">
      <t>ミズイロ</t>
    </rPh>
    <phoneticPr fontId="1"/>
  </si>
  <si>
    <t>自動計算</t>
    <rPh sb="0" eb="2">
      <t>ジドウ</t>
    </rPh>
    <rPh sb="2" eb="4">
      <t>ケイサン</t>
    </rPh>
    <phoneticPr fontId="1"/>
  </si>
  <si>
    <t>商品１個あたりの経営分析</t>
    <rPh sb="0" eb="2">
      <t>ショウヒン</t>
    </rPh>
    <rPh sb="3" eb="4">
      <t>コ</t>
    </rPh>
    <rPh sb="8" eb="10">
      <t>ケイエイ</t>
    </rPh>
    <rPh sb="10" eb="12">
      <t>ブンセキ</t>
    </rPh>
    <phoneticPr fontId="1"/>
  </si>
  <si>
    <t>円</t>
    <rPh sb="0" eb="1">
      <t>エン</t>
    </rPh>
    <phoneticPr fontId="1"/>
  </si>
  <si>
    <t>％</t>
    <phoneticPr fontId="1"/>
  </si>
  <si>
    <t>自分の製造した加工品が適正な価格かを知るためには、原価計算が必要です。</t>
    <rPh sb="0" eb="2">
      <t>ジブン</t>
    </rPh>
    <rPh sb="3" eb="5">
      <t>セイゾウ</t>
    </rPh>
    <rPh sb="7" eb="10">
      <t>カコウヒン</t>
    </rPh>
    <rPh sb="11" eb="13">
      <t>テキセイ</t>
    </rPh>
    <rPh sb="14" eb="16">
      <t>カカク</t>
    </rPh>
    <rPh sb="18" eb="19">
      <t>シ</t>
    </rPh>
    <rPh sb="25" eb="27">
      <t>ゲンカ</t>
    </rPh>
    <rPh sb="27" eb="29">
      <t>ケイサン</t>
    </rPh>
    <rPh sb="30" eb="32">
      <t>ヒツヨウ</t>
    </rPh>
    <phoneticPr fontId="1"/>
  </si>
  <si>
    <t>卸値・売値は適正か？コスト割れしていないか？</t>
    <phoneticPr fontId="1"/>
  </si>
  <si>
    <t>(製造価格が販売価格を上回っているようなことはないか？）</t>
    <rPh sb="1" eb="3">
      <t>セイゾウ</t>
    </rPh>
    <rPh sb="3" eb="5">
      <t>カカク</t>
    </rPh>
    <rPh sb="6" eb="8">
      <t>ハンバイ</t>
    </rPh>
    <rPh sb="8" eb="10">
      <t>カカク</t>
    </rPh>
    <rPh sb="11" eb="13">
      <t>ウワマワ</t>
    </rPh>
    <phoneticPr fontId="1"/>
  </si>
  <si>
    <t>販売管理費</t>
    <rPh sb="0" eb="2">
      <t>ハンバイ</t>
    </rPh>
    <rPh sb="2" eb="4">
      <t>カンリ</t>
    </rPh>
    <rPh sb="4" eb="5">
      <t>ヒ</t>
    </rPh>
    <phoneticPr fontId="1"/>
  </si>
  <si>
    <t>販売価格
（卸価格）</t>
    <rPh sb="0" eb="2">
      <t>ハンバイ</t>
    </rPh>
    <rPh sb="2" eb="4">
      <t>カカク</t>
    </rPh>
    <rPh sb="6" eb="7">
      <t>オロシ</t>
    </rPh>
    <rPh sb="7" eb="9">
      <t>カカク</t>
    </rPh>
    <phoneticPr fontId="1"/>
  </si>
  <si>
    <t>製造原価を計算してみよう！</t>
    <rPh sb="0" eb="2">
      <t>セイゾウ</t>
    </rPh>
    <rPh sb="2" eb="4">
      <t>ゲンカ</t>
    </rPh>
    <rPh sb="5" eb="7">
      <t>ケイサン</t>
    </rPh>
    <phoneticPr fontId="1"/>
  </si>
  <si>
    <t>自動計算されるのでこのページは打ち込まないで！</t>
    <rPh sb="0" eb="2">
      <t>ジドウ</t>
    </rPh>
    <rPh sb="2" eb="4">
      <t>ケイサン</t>
    </rPh>
    <rPh sb="15" eb="16">
      <t>ウ</t>
    </rPh>
    <rPh sb="17" eb="18">
      <t>コ</t>
    </rPh>
    <phoneticPr fontId="1"/>
  </si>
  <si>
    <t>２ページ目以降にワークシートがあるよ！</t>
    <rPh sb="4" eb="5">
      <t>メ</t>
    </rPh>
    <rPh sb="5" eb="7">
      <t>イコウ</t>
    </rPh>
    <phoneticPr fontId="1"/>
  </si>
  <si>
    <t>ここから文字や数字を入れてね！</t>
    <rPh sb="4" eb="6">
      <t>モジ</t>
    </rPh>
    <rPh sb="7" eb="9">
      <t>スウジ</t>
    </rPh>
    <rPh sb="10" eb="11">
      <t>イ</t>
    </rPh>
    <phoneticPr fontId="1"/>
  </si>
  <si>
    <t>白いセル</t>
    <rPh sb="0" eb="1">
      <t>シロ</t>
    </rPh>
    <phoneticPr fontId="1"/>
  </si>
  <si>
    <t>数字や文字を入力</t>
    <rPh sb="0" eb="2">
      <t>スウジ</t>
    </rPh>
    <rPh sb="3" eb="5">
      <t>モジ</t>
    </rPh>
    <rPh sb="6" eb="8">
      <t>ニュウリョク</t>
    </rPh>
    <phoneticPr fontId="1"/>
  </si>
  <si>
    <t>ピンクのセル</t>
    <phoneticPr fontId="1"/>
  </si>
  <si>
    <t>水色のセル</t>
    <rPh sb="0" eb="2">
      <t>ミズイロ</t>
    </rPh>
    <phoneticPr fontId="1"/>
  </si>
  <si>
    <t>自動計算されるよ</t>
    <rPh sb="0" eb="2">
      <t>ジドウ</t>
    </rPh>
    <rPh sb="2" eb="4">
      <t>ケイサン</t>
    </rPh>
    <phoneticPr fontId="1"/>
  </si>
  <si>
    <t>単位は購入するときの単位で入力！</t>
    <rPh sb="0" eb="2">
      <t>タンイ</t>
    </rPh>
    <rPh sb="3" eb="5">
      <t>コウニュウ</t>
    </rPh>
    <rPh sb="10" eb="12">
      <t>タンイ</t>
    </rPh>
    <rPh sb="13" eb="15">
      <t>ニュウリョク</t>
    </rPh>
    <phoneticPr fontId="1"/>
  </si>
  <si>
    <t>使用量は実際に使った量を入力</t>
    <rPh sb="0" eb="3">
      <t>シヨウリョウ</t>
    </rPh>
    <rPh sb="4" eb="6">
      <t>ジッサイ</t>
    </rPh>
    <rPh sb="7" eb="8">
      <t>ツカ</t>
    </rPh>
    <rPh sb="10" eb="11">
      <t>リョウ</t>
    </rPh>
    <rPh sb="12" eb="14">
      <t>ニュウリョク</t>
    </rPh>
    <phoneticPr fontId="1"/>
  </si>
  <si>
    <t>注意！単位は揃えてね</t>
    <rPh sb="0" eb="2">
      <t>チュウイ</t>
    </rPh>
    <rPh sb="3" eb="5">
      <t>タンイ</t>
    </rPh>
    <rPh sb="6" eb="7">
      <t>ソロ</t>
    </rPh>
    <phoneticPr fontId="1"/>
  </si>
  <si>
    <r>
      <t>角に赤い</t>
    </r>
    <r>
      <rPr>
        <b/>
        <sz val="12"/>
        <color rgb="FFFF0000"/>
        <rFont val="ＭＳ 明朝"/>
        <family val="1"/>
        <charset val="128"/>
      </rPr>
      <t>▼</t>
    </r>
    <r>
      <rPr>
        <b/>
        <sz val="12"/>
        <rFont val="ＭＳ 明朝"/>
        <family val="1"/>
        <charset val="128"/>
      </rPr>
      <t>のあるセルには説明文がついてるよ</t>
    </r>
    <rPh sb="0" eb="1">
      <t>カド</t>
    </rPh>
    <rPh sb="2" eb="3">
      <t>アカ</t>
    </rPh>
    <rPh sb="12" eb="15">
      <t>セツメイブン</t>
    </rPh>
    <phoneticPr fontId="1"/>
  </si>
  <si>
    <t>例：しょうゆ1.8㍑、ピオーネ１ｋｇなど</t>
    <rPh sb="0" eb="1">
      <t>レイ</t>
    </rPh>
    <phoneticPr fontId="1"/>
  </si>
  <si>
    <t>例：しょうゆ0.25㍑、ピオーネ10kgなど</t>
    <rPh sb="0" eb="1">
      <t>レイ</t>
    </rPh>
    <phoneticPr fontId="1"/>
  </si>
  <si>
    <t>例：単位しょうゆ1.8㍑→使用量250ｇだと計算できないよ(泣)</t>
    <rPh sb="0" eb="1">
      <t>レイ</t>
    </rPh>
    <rPh sb="2" eb="4">
      <t>タンイ</t>
    </rPh>
    <rPh sb="13" eb="16">
      <t>シヨウリョウ</t>
    </rPh>
    <rPh sb="22" eb="24">
      <t>ケイサン</t>
    </rPh>
    <rPh sb="30" eb="31">
      <t>ナ</t>
    </rPh>
    <phoneticPr fontId="1"/>
  </si>
  <si>
    <t>２ページ目以降のワークシートに数字を入力するとグラフが現れるよ</t>
    <rPh sb="4" eb="7">
      <t>メイコウ</t>
    </rPh>
    <rPh sb="15" eb="17">
      <t>スウジ</t>
    </rPh>
    <rPh sb="18" eb="20">
      <t>ニュウリョク</t>
    </rPh>
    <rPh sb="27" eb="28">
      <t>アラワ</t>
    </rPh>
    <phoneticPr fontId="1"/>
  </si>
  <si>
    <t>卸価格より総原価が上回っていないか要チェック!</t>
    <rPh sb="0" eb="3">
      <t>オロシカカク</t>
    </rPh>
    <rPh sb="5" eb="8">
      <t>ソウゲンカ</t>
    </rPh>
    <rPh sb="9" eb="11">
      <t>ウワマワ</t>
    </rPh>
    <rPh sb="17" eb="18">
      <t>ヨウ</t>
    </rPh>
    <phoneticPr fontId="1"/>
  </si>
  <si>
    <t>出来高は、実際にできた加工品の総重量を直接入力してね！</t>
    <rPh sb="0" eb="3">
      <t>デキダカ</t>
    </rPh>
    <rPh sb="5" eb="7">
      <t>ジッサイ</t>
    </rPh>
    <rPh sb="11" eb="14">
      <t>カコウヒン</t>
    </rPh>
    <rPh sb="15" eb="18">
      <t>ソウジュウリョウ</t>
    </rPh>
    <rPh sb="19" eb="21">
      <t>チョクセツ</t>
    </rPh>
    <rPh sb="21" eb="23">
      <t>ニュウリョク</t>
    </rPh>
    <phoneticPr fontId="1"/>
  </si>
  <si>
    <t>光熱・水道費は毎月の支払金額を入力！</t>
    <rPh sb="0" eb="2">
      <t>コウネツ</t>
    </rPh>
    <rPh sb="3" eb="6">
      <t>スイドウヒ</t>
    </rPh>
    <rPh sb="7" eb="9">
      <t>マイツキ</t>
    </rPh>
    <rPh sb="10" eb="12">
      <t>シハライ</t>
    </rPh>
    <rPh sb="12" eb="14">
      <t>キンガク</t>
    </rPh>
    <rPh sb="15" eb="17">
      <t>ニュウリョク</t>
    </rPh>
    <phoneticPr fontId="1"/>
  </si>
  <si>
    <t>作業内容や工程を入力！</t>
    <rPh sb="0" eb="2">
      <t>サギョウ</t>
    </rPh>
    <rPh sb="2" eb="4">
      <t>ナイヨウ</t>
    </rPh>
    <rPh sb="5" eb="7">
      <t>コウテイ</t>
    </rPh>
    <rPh sb="8" eb="10">
      <t>ニュウリョク</t>
    </rPh>
    <phoneticPr fontId="1"/>
  </si>
  <si>
    <t>作業後との時間や人数も入力！</t>
    <rPh sb="0" eb="3">
      <t>サギョウゴ</t>
    </rPh>
    <rPh sb="5" eb="7">
      <t>ジカン</t>
    </rPh>
    <rPh sb="8" eb="10">
      <t>ニンズウ</t>
    </rPh>
    <rPh sb="11" eb="13">
      <t>ニュウリョク</t>
    </rPh>
    <phoneticPr fontId="1"/>
  </si>
  <si>
    <t>１時間あたりの平均の作業人数を入力！</t>
    <rPh sb="1" eb="3">
      <t>ジカン</t>
    </rPh>
    <rPh sb="7" eb="9">
      <t>ヘイキン</t>
    </rPh>
    <rPh sb="10" eb="12">
      <t>サギョウ</t>
    </rPh>
    <rPh sb="12" eb="14">
      <t>ニンズウ</t>
    </rPh>
    <rPh sb="15" eb="17">
      <t>ニュウリョク</t>
    </rPh>
    <phoneticPr fontId="1"/>
  </si>
  <si>
    <t>原価を求める商品に関連するものだけを入力!</t>
    <rPh sb="0" eb="2">
      <t>ゲンカ</t>
    </rPh>
    <rPh sb="3" eb="4">
      <t>モト</t>
    </rPh>
    <rPh sb="6" eb="8">
      <t>ショウヒン</t>
    </rPh>
    <rPh sb="9" eb="11">
      <t>カンレン</t>
    </rPh>
    <rPh sb="18" eb="20">
      <t>ニュウリョク</t>
    </rPh>
    <phoneticPr fontId="1"/>
  </si>
  <si>
    <t>固定資産には入らないけど何年も使う器具等を入力！</t>
    <rPh sb="0" eb="4">
      <t>コテイシサン</t>
    </rPh>
    <rPh sb="6" eb="7">
      <t>ハイ</t>
    </rPh>
    <rPh sb="12" eb="14">
      <t>ナンネン</t>
    </rPh>
    <rPh sb="15" eb="16">
      <t>ツカ</t>
    </rPh>
    <rPh sb="17" eb="19">
      <t>キグ</t>
    </rPh>
    <rPh sb="19" eb="20">
      <t>トウ</t>
    </rPh>
    <rPh sb="21" eb="23">
      <t>ニュウリョク</t>
    </rPh>
    <phoneticPr fontId="1"/>
  </si>
  <si>
    <t>一工程でできた商品個数を入力!</t>
    <rPh sb="0" eb="1">
      <t>イチ</t>
    </rPh>
    <rPh sb="1" eb="3">
      <t>コウテイ</t>
    </rPh>
    <rPh sb="7" eb="9">
      <t>ショウヒン</t>
    </rPh>
    <rPh sb="9" eb="11">
      <t>コスウ</t>
    </rPh>
    <rPh sb="12" eb="14">
      <t>ニュウリョク</t>
    </rPh>
    <phoneticPr fontId="1"/>
  </si>
  <si>
    <t>卸価格と小売価格を直接入力してね！</t>
    <rPh sb="0" eb="3">
      <t>オロシカカク</t>
    </rPh>
    <rPh sb="4" eb="6">
      <t>コウリ</t>
    </rPh>
    <rPh sb="6" eb="8">
      <t>カカク</t>
    </rPh>
    <rPh sb="9" eb="11">
      <t>チョクセツ</t>
    </rPh>
    <rPh sb="11" eb="13">
      <t>ニュウリョク</t>
    </rPh>
    <phoneticPr fontId="1"/>
  </si>
  <si>
    <t>これから商品価格を決める場合は価格を変えて営業利益がどうなるかチェック!</t>
    <rPh sb="4" eb="6">
      <t>ショウヒン</t>
    </rPh>
    <rPh sb="6" eb="8">
      <t>カカク</t>
    </rPh>
    <rPh sb="9" eb="10">
      <t>キ</t>
    </rPh>
    <rPh sb="12" eb="14">
      <t>バアイ</t>
    </rPh>
    <rPh sb="15" eb="17">
      <t>カカク</t>
    </rPh>
    <rPh sb="18" eb="19">
      <t>カ</t>
    </rPh>
    <rPh sb="21" eb="23">
      <t>エイギョウ</t>
    </rPh>
    <rPh sb="23" eb="25">
      <t>リエキ</t>
    </rPh>
    <phoneticPr fontId="1"/>
  </si>
  <si>
    <t>一工程分の製造工程と作業時間・人員</t>
    <rPh sb="0" eb="1">
      <t>イチ</t>
    </rPh>
    <rPh sb="1" eb="3">
      <t>コウテイ</t>
    </rPh>
    <rPh sb="3" eb="4">
      <t>ブン</t>
    </rPh>
    <rPh sb="5" eb="7">
      <t>セイゾウ</t>
    </rPh>
    <rPh sb="7" eb="9">
      <t>コウテイ</t>
    </rPh>
    <rPh sb="10" eb="12">
      <t>サギョウ</t>
    </rPh>
    <rPh sb="12" eb="14">
      <t>ジカン</t>
    </rPh>
    <rPh sb="15" eb="17">
      <t>ジンイン</t>
    </rPh>
    <phoneticPr fontId="1"/>
  </si>
  <si>
    <t>単位</t>
    <rPh sb="0" eb="2">
      <t>タンイ</t>
    </rPh>
    <phoneticPr fontId="1"/>
  </si>
  <si>
    <t>kg</t>
    <phoneticPr fontId="1"/>
  </si>
  <si>
    <t>g</t>
    <phoneticPr fontId="1"/>
  </si>
  <si>
    <t>㍑</t>
    <phoneticPr fontId="1"/>
  </si>
  <si>
    <t>枚</t>
    <rPh sb="0" eb="1">
      <t>マイ</t>
    </rPh>
    <phoneticPr fontId="1"/>
  </si>
  <si>
    <t>個</t>
    <rPh sb="0" eb="1">
      <t>コ</t>
    </rPh>
    <phoneticPr fontId="1"/>
  </si>
  <si>
    <t>ml</t>
    <phoneticPr fontId="1"/>
  </si>
  <si>
    <t>cc</t>
    <phoneticPr fontId="1"/>
  </si>
  <si>
    <t>本</t>
    <rPh sb="0" eb="1">
      <t>ホン</t>
    </rPh>
    <phoneticPr fontId="1"/>
  </si>
  <si>
    <t>計量はできるだけ重量で行ってね！</t>
    <rPh sb="0" eb="2">
      <t>ケイリョウ</t>
    </rPh>
    <rPh sb="8" eb="10">
      <t>ジュウリョウ</t>
    </rPh>
    <rPh sb="11" eb="12">
      <t>オコナ</t>
    </rPh>
    <phoneticPr fontId="1"/>
  </si>
  <si>
    <t>しょうゆカップ１→0.2kg又は200g</t>
    <rPh sb="14" eb="15">
      <t>マタ</t>
    </rPh>
    <phoneticPr fontId="1"/>
  </si>
  <si>
    <t>米１斗→15kg</t>
    <rPh sb="0" eb="1">
      <t>コメ</t>
    </rPh>
    <rPh sb="2" eb="3">
      <t>ト</t>
    </rPh>
    <phoneticPr fontId="1"/>
  </si>
  <si>
    <t>あなたの加工品の原価(総原価)は適正ですか？</t>
    <rPh sb="4" eb="7">
      <t>カコウヒン</t>
    </rPh>
    <rPh sb="8" eb="10">
      <t>ゲンカ</t>
    </rPh>
    <rPh sb="11" eb="14">
      <t>ソウゲンカ</t>
    </rPh>
    <rPh sb="16" eb="18">
      <t>テキセイ</t>
    </rPh>
    <phoneticPr fontId="1"/>
  </si>
  <si>
    <t>売上高</t>
    <rPh sb="0" eb="2">
      <t>ウリアゲ</t>
    </rPh>
    <rPh sb="2" eb="3">
      <t>タカ</t>
    </rPh>
    <phoneticPr fontId="1"/>
  </si>
  <si>
    <t>売　上　高</t>
    <rPh sb="0" eb="1">
      <t>バイ</t>
    </rPh>
    <rPh sb="2" eb="3">
      <t>ウエ</t>
    </rPh>
    <rPh sb="4" eb="5">
      <t>タカ</t>
    </rPh>
    <phoneticPr fontId="1"/>
  </si>
  <si>
    <t>合　　　計</t>
    <rPh sb="0" eb="1">
      <t>ゴウ</t>
    </rPh>
    <rPh sb="4" eb="5">
      <t>ケイ</t>
    </rPh>
    <phoneticPr fontId="1"/>
  </si>
  <si>
    <t>販売に関わる経費をすべて入力してね！</t>
    <rPh sb="0" eb="2">
      <t>ハンバイ</t>
    </rPh>
    <rPh sb="3" eb="4">
      <t>カカ</t>
    </rPh>
    <rPh sb="6" eb="8">
      <t>ケイヒ</t>
    </rPh>
    <rPh sb="12" eb="14">
      <t>ニュウリョク</t>
    </rPh>
    <phoneticPr fontId="1"/>
  </si>
  <si>
    <t>シートの保護解除のパスワード１２３４</t>
    <rPh sb="4" eb="6">
      <t>ホゴ</t>
    </rPh>
    <rPh sb="6" eb="8">
      <t>カイジョ</t>
    </rPh>
    <phoneticPr fontId="1"/>
  </si>
  <si>
    <t>いちごの雫</t>
    <rPh sb="4" eb="5">
      <t>シズク</t>
    </rPh>
    <phoneticPr fontId="1"/>
  </si>
  <si>
    <t>いのうえ農園</t>
    <rPh sb="4" eb="6">
      <t>ノウエン</t>
    </rPh>
    <phoneticPr fontId="1"/>
  </si>
  <si>
    <t>いちごジャム</t>
    <phoneticPr fontId="1"/>
  </si>
  <si>
    <t>いちご</t>
    <phoneticPr fontId="1"/>
  </si>
  <si>
    <t>kg</t>
  </si>
  <si>
    <t>グラニュー糖</t>
    <rPh sb="5" eb="6">
      <t>トウ</t>
    </rPh>
    <phoneticPr fontId="1"/>
  </si>
  <si>
    <t>レモン汁</t>
    <rPh sb="3" eb="4">
      <t>ジル</t>
    </rPh>
    <phoneticPr fontId="1"/>
  </si>
  <si>
    <t>㍑</t>
  </si>
  <si>
    <t>クエン酸</t>
    <rPh sb="3" eb="4">
      <t>サン</t>
    </rPh>
    <phoneticPr fontId="1"/>
  </si>
  <si>
    <t>ビン</t>
    <phoneticPr fontId="1"/>
  </si>
  <si>
    <t>シール(表）</t>
    <rPh sb="4" eb="5">
      <t>オモテ</t>
    </rPh>
    <phoneticPr fontId="1"/>
  </si>
  <si>
    <t>一括表示</t>
    <rPh sb="0" eb="2">
      <t>イッカツ</t>
    </rPh>
    <rPh sb="2" eb="4">
      <t>ヒョウジ</t>
    </rPh>
    <phoneticPr fontId="1"/>
  </si>
  <si>
    <t>土、汚れ、腐敗果の除去</t>
    <rPh sb="0" eb="1">
      <t>ツチ</t>
    </rPh>
    <rPh sb="2" eb="3">
      <t>ヨゴ</t>
    </rPh>
    <rPh sb="5" eb="7">
      <t>フハイ</t>
    </rPh>
    <rPh sb="7" eb="8">
      <t>カ</t>
    </rPh>
    <rPh sb="9" eb="11">
      <t>ジョキョ</t>
    </rPh>
    <phoneticPr fontId="1"/>
  </si>
  <si>
    <t>ヘタとり、トリミング、破砕</t>
    <rPh sb="11" eb="13">
      <t>ハサイ</t>
    </rPh>
    <phoneticPr fontId="1"/>
  </si>
  <si>
    <t>酵素の失活力</t>
    <rPh sb="0" eb="2">
      <t>コウソ</t>
    </rPh>
    <rPh sb="3" eb="4">
      <t>ウシナ</t>
    </rPh>
    <rPh sb="4" eb="6">
      <t>カツリョク</t>
    </rPh>
    <phoneticPr fontId="1"/>
  </si>
  <si>
    <t>殺菌済みのビンに充填(糖度55、ph3.5)</t>
    <rPh sb="0" eb="2">
      <t>サッキン</t>
    </rPh>
    <rPh sb="2" eb="3">
      <t>ズ</t>
    </rPh>
    <rPh sb="8" eb="10">
      <t>ジュウテン</t>
    </rPh>
    <rPh sb="11" eb="13">
      <t>トウド</t>
    </rPh>
    <phoneticPr fontId="1"/>
  </si>
  <si>
    <t>フタを閉める</t>
    <rPh sb="3" eb="4">
      <t>シ</t>
    </rPh>
    <phoneticPr fontId="1"/>
  </si>
  <si>
    <t>加熱殺菌(90度、30分）</t>
    <rPh sb="0" eb="2">
      <t>カネツ</t>
    </rPh>
    <rPh sb="2" eb="4">
      <t>サッキン</t>
    </rPh>
    <rPh sb="7" eb="8">
      <t>ド</t>
    </rPh>
    <rPh sb="11" eb="12">
      <t>フン</t>
    </rPh>
    <phoneticPr fontId="1"/>
  </si>
  <si>
    <t>70度→40度→冷水</t>
    <rPh sb="2" eb="3">
      <t>ド</t>
    </rPh>
    <rPh sb="6" eb="7">
      <t>ド</t>
    </rPh>
    <rPh sb="8" eb="10">
      <t>レイスイ</t>
    </rPh>
    <phoneticPr fontId="1"/>
  </si>
  <si>
    <t>付着水をふき取り、ラベルを貼付、検品</t>
    <rPh sb="0" eb="2">
      <t>フチャク</t>
    </rPh>
    <rPh sb="2" eb="3">
      <t>スイ</t>
    </rPh>
    <rPh sb="6" eb="7">
      <t>ト</t>
    </rPh>
    <rPh sb="13" eb="15">
      <t>ハリツケ</t>
    </rPh>
    <rPh sb="16" eb="18">
      <t>ケンピン</t>
    </rPh>
    <phoneticPr fontId="1"/>
  </si>
  <si>
    <t>施設(プレハブ)</t>
    <rPh sb="0" eb="2">
      <t>シセツ</t>
    </rPh>
    <phoneticPr fontId="1"/>
  </si>
  <si>
    <t>流し台</t>
    <rPh sb="0" eb="1">
      <t>ナガ</t>
    </rPh>
    <rPh sb="2" eb="3">
      <t>ダイ</t>
    </rPh>
    <phoneticPr fontId="1"/>
  </si>
  <si>
    <t>ガス、水道設備費</t>
    <rPh sb="3" eb="5">
      <t>スイドウ</t>
    </rPh>
    <rPh sb="5" eb="8">
      <t>セツビヒ</t>
    </rPh>
    <phoneticPr fontId="1"/>
  </si>
  <si>
    <t>冷蔵庫</t>
    <rPh sb="0" eb="3">
      <t>レイゾウコ</t>
    </rPh>
    <phoneticPr fontId="1"/>
  </si>
  <si>
    <t>鍋</t>
    <rPh sb="0" eb="1">
      <t>ナベ</t>
    </rPh>
    <phoneticPr fontId="1"/>
  </si>
  <si>
    <t>ボール</t>
    <phoneticPr fontId="1"/>
  </si>
  <si>
    <t>ざる</t>
    <phoneticPr fontId="1"/>
  </si>
  <si>
    <t>出荷販売手数料</t>
    <rPh sb="0" eb="2">
      <t>シュッカ</t>
    </rPh>
    <rPh sb="2" eb="4">
      <t>ハンバイ</t>
    </rPh>
    <rPh sb="4" eb="7">
      <t>テスウリョウ</t>
    </rPh>
    <phoneticPr fontId="1"/>
  </si>
  <si>
    <t>荷造り包装費</t>
    <rPh sb="0" eb="2">
      <t>ニヅク</t>
    </rPh>
    <rPh sb="3" eb="6">
      <t>ホウソウヒ</t>
    </rPh>
    <phoneticPr fontId="1"/>
  </si>
  <si>
    <t>出荷販売手数料</t>
    <rPh sb="0" eb="2">
      <t>シュッカ</t>
    </rPh>
    <rPh sb="2" eb="4">
      <t>ハンバイ</t>
    </rPh>
    <rPh sb="4" eb="7">
      <t>テスウリョウ</t>
    </rPh>
    <phoneticPr fontId="1"/>
  </si>
  <si>
    <t>荷造り包装費</t>
    <rPh sb="0" eb="2">
      <t>ニヅク</t>
    </rPh>
    <rPh sb="3" eb="6">
      <t>ホウソウヒ</t>
    </rPh>
    <phoneticPr fontId="1"/>
  </si>
  <si>
    <t>出荷燃料費</t>
    <rPh sb="0" eb="2">
      <t>シュッカ</t>
    </rPh>
    <rPh sb="2" eb="5">
      <t>ネンリョウヒ</t>
    </rPh>
    <phoneticPr fontId="1"/>
  </si>
  <si>
    <t>出荷送料</t>
    <rPh sb="0" eb="2">
      <t>シュッカ</t>
    </rPh>
    <rPh sb="2" eb="4">
      <t>ソウリョウ</t>
    </rPh>
    <phoneticPr fontId="1"/>
  </si>
  <si>
    <t>広告宣伝費</t>
    <rPh sb="0" eb="2">
      <t>コウコク</t>
    </rPh>
    <rPh sb="2" eb="5">
      <t>センデンヒ</t>
    </rPh>
    <phoneticPr fontId="1"/>
  </si>
  <si>
    <t>販売に係る労務費</t>
    <rPh sb="0" eb="2">
      <t>ハンバイ</t>
    </rPh>
    <rPh sb="3" eb="4">
      <t>カカ</t>
    </rPh>
    <rPh sb="5" eb="8">
      <t>ロウムヒ</t>
    </rPh>
    <phoneticPr fontId="1"/>
  </si>
  <si>
    <t>支払保険料</t>
    <rPh sb="0" eb="2">
      <t>シハライ</t>
    </rPh>
    <rPh sb="2" eb="5">
      <t>ホケンリョウ</t>
    </rPh>
    <phoneticPr fontId="1"/>
  </si>
  <si>
    <t>アイスクリーム類製造業</t>
    <rPh sb="7" eb="8">
      <t>ルイ</t>
    </rPh>
    <rPh sb="8" eb="11">
      <t>セイゾウギョウ</t>
    </rPh>
    <phoneticPr fontId="1"/>
  </si>
  <si>
    <t>みそ又はしょうゆ製造業</t>
    <rPh sb="2" eb="3">
      <t>マタ</t>
    </rPh>
    <rPh sb="8" eb="11">
      <t>セイゾウギョウ</t>
    </rPh>
    <phoneticPr fontId="1"/>
  </si>
  <si>
    <t>麺類製造業</t>
    <rPh sb="0" eb="1">
      <t>メン</t>
    </rPh>
    <rPh sb="1" eb="2">
      <t>ルイ</t>
    </rPh>
    <rPh sb="2" eb="5">
      <t>セイゾウギョウ</t>
    </rPh>
    <phoneticPr fontId="1"/>
  </si>
  <si>
    <t>漬物製造業</t>
    <rPh sb="0" eb="2">
      <t>ツケモノ</t>
    </rPh>
    <rPh sb="2" eb="5">
      <t>セイゾウギョウ</t>
    </rPh>
    <phoneticPr fontId="1"/>
  </si>
  <si>
    <t>密封包装食品製造業</t>
    <rPh sb="0" eb="2">
      <t>ミップウ</t>
    </rPh>
    <rPh sb="2" eb="4">
      <t>ホウソウ</t>
    </rPh>
    <rPh sb="4" eb="6">
      <t>ショクヒン</t>
    </rPh>
    <rPh sb="6" eb="9">
      <t>セイゾウギョウ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</si>
</sst>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Red]\(0\)"/>
    <numFmt numFmtId="177" formatCode="0.0_);[Red]\(0.0\)"/>
    <numFmt numFmtId="178" formatCode="#,##0_);[Red]\(#,##0\)"/>
    <numFmt numFmtId="179" formatCode="0.0_);\(0.0\)"/>
    <numFmt numFmtId="180" formatCode="0.0_ "/>
    <numFmt numFmtId="181" formatCode="#,##0_ "/>
    <numFmt numFmtId="182" formatCode="0.0%"/>
    <numFmt numFmtId="183" formatCode="_ &quot;¥&quot;* #,##0.0_ ;_ &quot;¥&quot;* \-#,##0.0_ ;_ &quot;¥&quot;* &quot;-&quot;?_ ;_ @_ "/>
    <numFmt numFmtId="184" formatCode="#,##0_ ;[Red]\-#,##0\ "/>
    <numFmt numFmtId="185" formatCode="0_ ;[Red]\-0\ "/>
    <numFmt numFmtId="186" formatCode="0.0_ ;[Red]\-0.0\ "/>
  </numFmts>
  <fonts count="35" x14ac:knownFonts="1">
    <font>
      <sz val="12"/>
      <color theme="1"/>
      <name val="ＭＳ 明朝"/>
      <family val="2"/>
      <charset val="128"/>
    </font>
    <font>
      <sz val="6"/>
      <name val="ＭＳ 明朝"/>
      <family val="2"/>
      <charset val="128"/>
    </font>
    <font>
      <b/>
      <sz val="14"/>
      <color theme="1"/>
      <name val="ＭＳ 明朝"/>
      <family val="1"/>
      <charset val="128"/>
    </font>
    <font>
      <sz val="9"/>
      <color theme="1"/>
      <name val="ＭＳ Ｐゴシック"/>
      <family val="3"/>
      <charset val="128"/>
      <scheme val="major"/>
    </font>
    <font>
      <sz val="12"/>
      <color theme="1"/>
      <name val="ＭＳ Ｐゴシック"/>
      <family val="3"/>
      <charset val="128"/>
      <scheme val="major"/>
    </font>
    <font>
      <sz val="8"/>
      <color theme="1"/>
      <name val="ＭＳ 明朝"/>
      <family val="2"/>
      <charset val="128"/>
    </font>
    <font>
      <sz val="8"/>
      <color theme="1"/>
      <name val="ＭＳ 明朝"/>
      <family val="1"/>
      <charset val="128"/>
    </font>
    <font>
      <b/>
      <sz val="12"/>
      <color theme="1"/>
      <name val="ＭＳ 明朝"/>
      <family val="1"/>
      <charset val="128"/>
    </font>
    <font>
      <sz val="10"/>
      <color theme="1"/>
      <name val="ＭＳ 明朝"/>
      <family val="2"/>
      <charset val="128"/>
    </font>
    <font>
      <sz val="10"/>
      <color theme="1"/>
      <name val="ＭＳ 明朝"/>
      <family val="1"/>
      <charset val="128"/>
    </font>
    <font>
      <sz val="14"/>
      <color theme="1"/>
      <name val="ＭＳ Ｐゴシック"/>
      <family val="3"/>
      <charset val="128"/>
      <scheme val="major"/>
    </font>
    <font>
      <sz val="9"/>
      <color theme="1"/>
      <name val="ＭＳ 明朝"/>
      <family val="1"/>
      <charset val="128"/>
    </font>
    <font>
      <sz val="12"/>
      <color theme="1"/>
      <name val="ＭＳ 明朝"/>
      <family val="1"/>
      <charset val="128"/>
    </font>
    <font>
      <sz val="9"/>
      <color theme="1"/>
      <name val="ＭＳ 明朝"/>
      <family val="2"/>
      <charset val="128"/>
    </font>
    <font>
      <sz val="9"/>
      <color indexed="81"/>
      <name val="ＭＳ Ｐゴシック"/>
      <family val="3"/>
      <charset val="128"/>
    </font>
    <font>
      <b/>
      <sz val="9"/>
      <color indexed="81"/>
      <name val="ＭＳ Ｐゴシック"/>
      <family val="3"/>
      <charset val="128"/>
    </font>
    <font>
      <sz val="6"/>
      <color theme="1"/>
      <name val="ＭＳ 明朝"/>
      <family val="2"/>
      <charset val="128"/>
    </font>
    <font>
      <b/>
      <sz val="14"/>
      <color theme="1"/>
      <name val="ＭＳ Ｐゴシック"/>
      <family val="3"/>
      <charset val="128"/>
      <scheme val="major"/>
    </font>
    <font>
      <sz val="12"/>
      <color theme="1"/>
      <name val="HG丸ｺﾞｼｯｸM-PRO"/>
      <family val="3"/>
      <charset val="128"/>
    </font>
    <font>
      <b/>
      <sz val="14"/>
      <color theme="1"/>
      <name val="HG丸ｺﾞｼｯｸM-PRO"/>
      <family val="3"/>
      <charset val="128"/>
    </font>
    <font>
      <sz val="10"/>
      <color theme="1"/>
      <name val="HG丸ｺﾞｼｯｸM-PRO"/>
      <family val="3"/>
      <charset val="128"/>
    </font>
    <font>
      <sz val="8"/>
      <color theme="1"/>
      <name val="HG丸ｺﾞｼｯｸM-PRO"/>
      <family val="3"/>
      <charset val="128"/>
    </font>
    <font>
      <b/>
      <sz val="12"/>
      <color theme="1"/>
      <name val="HG丸ｺﾞｼｯｸM-PRO"/>
      <family val="3"/>
      <charset val="128"/>
    </font>
    <font>
      <sz val="12"/>
      <color rgb="FF0000FF"/>
      <name val="HG丸ｺﾞｼｯｸM-PRO"/>
      <family val="3"/>
      <charset val="128"/>
    </font>
    <font>
      <sz val="9"/>
      <color theme="1"/>
      <name val="HG丸ｺﾞｼｯｸM-PRO"/>
      <family val="3"/>
      <charset val="128"/>
    </font>
    <font>
      <b/>
      <sz val="12"/>
      <color theme="1"/>
      <name val="ＭＳ 明朝"/>
      <family val="2"/>
      <charset val="128"/>
    </font>
    <font>
      <b/>
      <sz val="12"/>
      <color theme="1"/>
      <name val="HGｺﾞｼｯｸE"/>
      <family val="3"/>
      <charset val="128"/>
    </font>
    <font>
      <b/>
      <sz val="12"/>
      <color theme="1"/>
      <name val="ＭＳ Ｐゴシック"/>
      <family val="3"/>
      <charset val="128"/>
      <scheme val="major"/>
    </font>
    <font>
      <b/>
      <sz val="12"/>
      <color rgb="FFFF0000"/>
      <name val="ＭＳ 明朝"/>
      <family val="1"/>
      <charset val="128"/>
    </font>
    <font>
      <b/>
      <sz val="12"/>
      <name val="ＭＳ 明朝"/>
      <family val="1"/>
      <charset val="128"/>
    </font>
    <font>
      <sz val="12"/>
      <color theme="1"/>
      <name val="HGPｺﾞｼｯｸE"/>
      <family val="3"/>
      <charset val="128"/>
    </font>
    <font>
      <b/>
      <sz val="12"/>
      <color rgb="FFFF0000"/>
      <name val="HGｺﾞｼｯｸE"/>
      <family val="3"/>
      <charset val="128"/>
    </font>
    <font>
      <sz val="12"/>
      <color theme="1"/>
      <name val="HGｺﾞｼｯｸE"/>
      <family val="3"/>
      <charset val="128"/>
    </font>
    <font>
      <sz val="14"/>
      <color theme="1"/>
      <name val="HGｺﾞｼｯｸE"/>
      <family val="3"/>
      <charset val="128"/>
    </font>
    <font>
      <sz val="9"/>
      <color theme="1"/>
      <name val="ＭＳ ゴシック"/>
      <family val="3"/>
      <charset val="128"/>
    </font>
  </fonts>
  <fills count="12">
    <fill>
      <patternFill patternType="none"/>
    </fill>
    <fill>
      <patternFill patternType="gray125"/>
    </fill>
    <fill>
      <patternFill patternType="solid">
        <fgColor rgb="FFFFCCFF"/>
        <bgColor indexed="64"/>
      </patternFill>
    </fill>
    <fill>
      <patternFill patternType="solid">
        <fgColor theme="3" tint="0.79998168889431442"/>
        <bgColor indexed="64"/>
      </patternFill>
    </fill>
    <fill>
      <patternFill patternType="solid">
        <fgColor rgb="FF66FF33"/>
        <bgColor indexed="64"/>
      </patternFill>
    </fill>
    <fill>
      <patternFill patternType="solid">
        <fgColor theme="5" tint="0.39994506668294322"/>
        <bgColor indexed="64"/>
      </patternFill>
    </fill>
    <fill>
      <patternFill patternType="solid">
        <fgColor theme="9" tint="0.59996337778862885"/>
        <bgColor indexed="64"/>
      </patternFill>
    </fill>
    <fill>
      <patternFill patternType="solid">
        <fgColor theme="7" tint="0.39994506668294322"/>
        <bgColor indexed="64"/>
      </patternFill>
    </fill>
    <fill>
      <patternFill patternType="solid">
        <fgColor theme="8" tint="0.39994506668294322"/>
        <bgColor indexed="64"/>
      </patternFill>
    </fill>
    <fill>
      <patternFill patternType="solid">
        <fgColor theme="4" tint="0.59999389629810485"/>
        <bgColor indexed="64"/>
      </patternFill>
    </fill>
    <fill>
      <patternFill patternType="solid">
        <fgColor rgb="FFFF6699"/>
        <bgColor indexed="64"/>
      </patternFill>
    </fill>
    <fill>
      <patternFill patternType="solid">
        <fgColor theme="0"/>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auto="1"/>
      </bottom>
      <diagonal/>
    </border>
    <border>
      <left style="thin">
        <color auto="1"/>
      </left>
      <right/>
      <top style="thin">
        <color auto="1"/>
      </top>
      <bottom style="double">
        <color auto="1"/>
      </bottom>
      <diagonal/>
    </border>
    <border>
      <left/>
      <right style="thin">
        <color indexed="64"/>
      </right>
      <top style="thin">
        <color auto="1"/>
      </top>
      <bottom style="double">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bottom style="medium">
        <color indexed="64"/>
      </bottom>
      <diagonal/>
    </border>
    <border>
      <left style="thin">
        <color auto="1"/>
      </left>
      <right/>
      <top style="thin">
        <color auto="1"/>
      </top>
      <bottom style="medium">
        <color indexed="64"/>
      </bottom>
      <diagonal/>
    </border>
    <border>
      <left/>
      <right style="thin">
        <color indexed="64"/>
      </right>
      <top style="thin">
        <color auto="1"/>
      </top>
      <bottom style="medium">
        <color indexed="64"/>
      </bottom>
      <diagonal/>
    </border>
    <border>
      <left style="medium">
        <color indexed="64"/>
      </left>
      <right/>
      <top/>
      <bottom/>
      <diagonal/>
    </border>
    <border>
      <left style="medium">
        <color auto="1"/>
      </left>
      <right style="medium">
        <color auto="1"/>
      </right>
      <top style="medium">
        <color auto="1"/>
      </top>
      <bottom style="medium">
        <color auto="1"/>
      </bottom>
      <diagonal/>
    </border>
    <border>
      <left/>
      <right/>
      <top style="medium">
        <color auto="1"/>
      </top>
      <bottom style="thin">
        <color auto="1"/>
      </bottom>
      <diagonal/>
    </border>
    <border>
      <left/>
      <right style="thin">
        <color indexed="64"/>
      </right>
      <top style="medium">
        <color auto="1"/>
      </top>
      <bottom style="thin">
        <color indexed="64"/>
      </bottom>
      <diagonal/>
    </border>
    <border>
      <left style="thin">
        <color auto="1"/>
      </left>
      <right/>
      <top style="medium">
        <color auto="1"/>
      </top>
      <bottom style="thin">
        <color auto="1"/>
      </bottom>
      <diagonal/>
    </border>
    <border>
      <left/>
      <right style="medium">
        <color auto="1"/>
      </right>
      <top style="medium">
        <color auto="1"/>
      </top>
      <bottom style="thin">
        <color indexed="64"/>
      </bottom>
      <diagonal/>
    </border>
    <border>
      <left/>
      <right style="medium">
        <color auto="1"/>
      </right>
      <top style="thin">
        <color indexed="64"/>
      </top>
      <bottom style="thin">
        <color indexed="64"/>
      </bottom>
      <diagonal/>
    </border>
    <border>
      <left/>
      <right style="medium">
        <color auto="1"/>
      </right>
      <top style="hair">
        <color indexed="64"/>
      </top>
      <bottom style="hair">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indexed="64"/>
      </top>
      <bottom style="medium">
        <color auto="1"/>
      </bottom>
      <diagonal/>
    </border>
    <border>
      <left/>
      <right style="medium">
        <color auto="1"/>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auto="1"/>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auto="1"/>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auto="1"/>
      </bottom>
      <diagonal/>
    </border>
    <border>
      <left/>
      <right/>
      <top style="hair">
        <color indexed="64"/>
      </top>
      <bottom style="medium">
        <color auto="1"/>
      </bottom>
      <diagonal/>
    </border>
    <border>
      <left/>
      <right style="thin">
        <color indexed="64"/>
      </right>
      <top style="hair">
        <color indexed="64"/>
      </top>
      <bottom style="medium">
        <color auto="1"/>
      </bottom>
      <diagonal/>
    </border>
    <border>
      <left style="thin">
        <color indexed="64"/>
      </left>
      <right/>
      <top style="hair">
        <color indexed="64"/>
      </top>
      <bottom style="medium">
        <color auto="1"/>
      </bottom>
      <diagonal/>
    </border>
    <border>
      <left/>
      <right/>
      <top/>
      <bottom style="medium">
        <color auto="1"/>
      </bottom>
      <diagonal/>
    </border>
    <border>
      <left/>
      <right style="thin">
        <color indexed="64"/>
      </right>
      <top/>
      <bottom style="medium">
        <color auto="1"/>
      </bottom>
      <diagonal/>
    </border>
    <border>
      <left/>
      <right style="medium">
        <color auto="1"/>
      </right>
      <top style="hair">
        <color indexed="64"/>
      </top>
      <bottom style="medium">
        <color auto="1"/>
      </bottom>
      <diagonal/>
    </border>
    <border>
      <left style="medium">
        <color indexed="64"/>
      </left>
      <right/>
      <top style="hair">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hair">
        <color auto="1"/>
      </left>
      <right/>
      <top style="medium">
        <color indexed="64"/>
      </top>
      <bottom style="medium">
        <color indexed="64"/>
      </bottom>
      <diagonal/>
    </border>
    <border>
      <left/>
      <right style="hair">
        <color auto="1"/>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auto="1"/>
      </right>
      <top/>
      <bottom style="medium">
        <color indexed="64"/>
      </bottom>
      <diagonal/>
    </border>
    <border>
      <left/>
      <right style="medium">
        <color auto="1"/>
      </right>
      <top style="thin">
        <color indexed="64"/>
      </top>
      <bottom/>
      <diagonal/>
    </border>
    <border>
      <left style="medium">
        <color indexed="64"/>
      </left>
      <right/>
      <top style="medium">
        <color auto="1"/>
      </top>
      <bottom/>
      <diagonal/>
    </border>
    <border>
      <left style="medium">
        <color auto="1"/>
      </left>
      <right/>
      <top style="thin">
        <color auto="1"/>
      </top>
      <bottom style="thin">
        <color auto="1"/>
      </bottom>
      <diagonal/>
    </border>
    <border diagonalUp="1">
      <left style="thin">
        <color auto="1"/>
      </left>
      <right/>
      <top style="thin">
        <color auto="1"/>
      </top>
      <bottom style="medium">
        <color auto="1"/>
      </bottom>
      <diagonal style="thin">
        <color auto="1"/>
      </diagonal>
    </border>
    <border diagonalUp="1">
      <left/>
      <right/>
      <top style="thin">
        <color auto="1"/>
      </top>
      <bottom style="medium">
        <color auto="1"/>
      </bottom>
      <diagonal style="thin">
        <color auto="1"/>
      </diagonal>
    </border>
    <border diagonalUp="1">
      <left style="thin">
        <color auto="1"/>
      </left>
      <right/>
      <top/>
      <bottom style="thin">
        <color indexed="64"/>
      </bottom>
      <diagonal style="thin">
        <color auto="1"/>
      </diagonal>
    </border>
    <border diagonalUp="1">
      <left/>
      <right/>
      <top/>
      <bottom style="thin">
        <color indexed="64"/>
      </bottom>
      <diagonal style="thin">
        <color auto="1"/>
      </diagonal>
    </border>
    <border diagonalUp="1">
      <left style="thin">
        <color indexed="64"/>
      </left>
      <right/>
      <top style="medium">
        <color auto="1"/>
      </top>
      <bottom style="medium">
        <color auto="1"/>
      </bottom>
      <diagonal style="thin">
        <color indexed="64"/>
      </diagonal>
    </border>
    <border diagonalUp="1">
      <left/>
      <right style="thin">
        <color indexed="64"/>
      </right>
      <top style="medium">
        <color auto="1"/>
      </top>
      <bottom style="medium">
        <color auto="1"/>
      </bottom>
      <diagonal style="thin">
        <color indexed="64"/>
      </diagonal>
    </border>
    <border>
      <left style="medium">
        <color auto="1"/>
      </left>
      <right/>
      <top style="double">
        <color auto="1"/>
      </top>
      <bottom style="medium">
        <color auto="1"/>
      </bottom>
      <diagonal/>
    </border>
    <border>
      <left/>
      <right/>
      <top style="double">
        <color auto="1"/>
      </top>
      <bottom style="medium">
        <color auto="1"/>
      </bottom>
      <diagonal/>
    </border>
    <border>
      <left/>
      <right style="thin">
        <color indexed="64"/>
      </right>
      <top style="double">
        <color auto="1"/>
      </top>
      <bottom style="medium">
        <color auto="1"/>
      </bottom>
      <diagonal/>
    </border>
    <border diagonalUp="1">
      <left style="thin">
        <color auto="1"/>
      </left>
      <right/>
      <top style="double">
        <color auto="1"/>
      </top>
      <bottom style="medium">
        <color auto="1"/>
      </bottom>
      <diagonal style="thin">
        <color auto="1"/>
      </diagonal>
    </border>
    <border diagonalUp="1">
      <left/>
      <right/>
      <top style="double">
        <color auto="1"/>
      </top>
      <bottom style="medium">
        <color auto="1"/>
      </bottom>
      <diagonal style="thin">
        <color auto="1"/>
      </diagonal>
    </border>
    <border diagonalUp="1">
      <left/>
      <right style="thin">
        <color auto="1"/>
      </right>
      <top style="double">
        <color auto="1"/>
      </top>
      <bottom style="medium">
        <color auto="1"/>
      </bottom>
      <diagonal style="thin">
        <color auto="1"/>
      </diagonal>
    </border>
    <border>
      <left style="thin">
        <color auto="1"/>
      </left>
      <right/>
      <top style="double">
        <color auto="1"/>
      </top>
      <bottom style="medium">
        <color auto="1"/>
      </bottom>
      <diagonal/>
    </border>
    <border>
      <left/>
      <right style="medium">
        <color auto="1"/>
      </right>
      <top style="double">
        <color auto="1"/>
      </top>
      <bottom style="medium">
        <color auto="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style="double">
        <color auto="1"/>
      </bottom>
      <diagonal/>
    </border>
    <border>
      <left/>
      <right/>
      <top style="thin">
        <color indexed="64"/>
      </top>
      <bottom style="double">
        <color auto="1"/>
      </bottom>
      <diagonal/>
    </border>
    <border>
      <left style="medium">
        <color indexed="64"/>
      </left>
      <right/>
      <top/>
      <bottom style="double">
        <color auto="1"/>
      </bottom>
      <diagonal/>
    </border>
    <border>
      <left style="thick">
        <color theme="9" tint="0.79998168889431442"/>
      </left>
      <right/>
      <top style="thick">
        <color theme="9" tint="0.79998168889431442"/>
      </top>
      <bottom/>
      <diagonal/>
    </border>
    <border>
      <left/>
      <right/>
      <top style="thick">
        <color theme="9" tint="0.79998168889431442"/>
      </top>
      <bottom/>
      <diagonal/>
    </border>
    <border>
      <left style="thick">
        <color theme="7" tint="0.59996337778862885"/>
      </left>
      <right/>
      <top style="thick">
        <color theme="7" tint="0.59996337778862885"/>
      </top>
      <bottom style="thick">
        <color theme="7" tint="0.59996337778862885"/>
      </bottom>
      <diagonal/>
    </border>
    <border>
      <left/>
      <right/>
      <top style="thick">
        <color theme="7" tint="0.59996337778862885"/>
      </top>
      <bottom style="thick">
        <color theme="7" tint="0.59996337778862885"/>
      </bottom>
      <diagonal/>
    </border>
    <border>
      <left/>
      <right style="medium">
        <color indexed="64"/>
      </right>
      <top style="thick">
        <color theme="9" tint="0.79998168889431442"/>
      </top>
      <bottom/>
      <diagonal/>
    </border>
    <border>
      <left/>
      <right style="medium">
        <color indexed="64"/>
      </right>
      <top style="thick">
        <color theme="7" tint="0.59996337778862885"/>
      </top>
      <bottom style="thick">
        <color theme="7" tint="0.59996337778862885"/>
      </bottom>
      <diagonal/>
    </border>
    <border>
      <left style="medium">
        <color indexed="64"/>
      </left>
      <right/>
      <top/>
      <bottom style="medium">
        <color indexed="64"/>
      </bottom>
      <diagonal/>
    </border>
    <border>
      <left style="thick">
        <color theme="3" tint="0.79998168889431442"/>
      </left>
      <right/>
      <top style="thick">
        <color theme="7" tint="0.59996337778862885"/>
      </top>
      <bottom style="medium">
        <color indexed="64"/>
      </bottom>
      <diagonal/>
    </border>
    <border>
      <left/>
      <right/>
      <top style="thick">
        <color theme="7" tint="0.59996337778862885"/>
      </top>
      <bottom style="medium">
        <color indexed="64"/>
      </bottom>
      <diagonal/>
    </border>
    <border>
      <left/>
      <right style="medium">
        <color indexed="64"/>
      </right>
      <top style="thick">
        <color theme="7" tint="0.59996337778862885"/>
      </top>
      <bottom style="medium">
        <color indexed="64"/>
      </bottom>
      <diagonal/>
    </border>
    <border>
      <left style="mediumDashed">
        <color indexed="64"/>
      </left>
      <right/>
      <top style="medium">
        <color indexed="64"/>
      </top>
      <bottom/>
      <diagonal/>
    </border>
    <border>
      <left style="mediumDashed">
        <color indexed="64"/>
      </left>
      <right/>
      <top/>
      <bottom/>
      <diagonal/>
    </border>
    <border>
      <left style="mediumDashed">
        <color indexed="64"/>
      </left>
      <right/>
      <top/>
      <bottom style="thin">
        <color indexed="64"/>
      </bottom>
      <diagonal/>
    </border>
    <border>
      <left style="mediumDashed">
        <color indexed="64"/>
      </left>
      <right/>
      <top/>
      <bottom style="medium">
        <color auto="1"/>
      </bottom>
      <diagonal/>
    </border>
  </borders>
  <cellStyleXfs count="1">
    <xf numFmtId="0" fontId="0" fillId="0" borderId="0">
      <alignment vertical="center"/>
    </xf>
  </cellStyleXfs>
  <cellXfs count="624">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xf>
    <xf numFmtId="0" fontId="7" fillId="0" borderId="0" xfId="0" applyFont="1">
      <alignment vertical="center"/>
    </xf>
    <xf numFmtId="0" fontId="0" fillId="0" borderId="0" xfId="0" applyAlignment="1">
      <alignment vertical="top"/>
    </xf>
    <xf numFmtId="177" fontId="0" fillId="0" borderId="0" xfId="0" applyNumberFormat="1">
      <alignment vertical="center"/>
    </xf>
    <xf numFmtId="177" fontId="4" fillId="0" borderId="0" xfId="0" applyNumberFormat="1" applyFont="1">
      <alignment vertical="center"/>
    </xf>
    <xf numFmtId="177" fontId="3" fillId="0" borderId="0" xfId="0" applyNumberFormat="1" applyFont="1">
      <alignment vertical="center"/>
    </xf>
    <xf numFmtId="177" fontId="0" fillId="0" borderId="0" xfId="0" quotePrefix="1" applyNumberFormat="1">
      <alignment vertical="center"/>
    </xf>
    <xf numFmtId="177" fontId="0" fillId="0" borderId="0" xfId="0" applyNumberFormat="1" applyBorder="1">
      <alignment vertical="center"/>
    </xf>
    <xf numFmtId="177" fontId="0" fillId="0" borderId="0" xfId="0" applyNumberFormat="1" applyAlignment="1">
      <alignment vertical="center"/>
    </xf>
    <xf numFmtId="177" fontId="0" fillId="0" borderId="0" xfId="0" applyNumberFormat="1" applyFill="1">
      <alignment vertical="center"/>
    </xf>
    <xf numFmtId="177" fontId="0" fillId="0" borderId="0" xfId="0" quotePrefix="1" applyNumberFormat="1" applyBorder="1">
      <alignment vertical="center"/>
    </xf>
    <xf numFmtId="177" fontId="0" fillId="0" borderId="0" xfId="0" applyNumberFormat="1" applyBorder="1" applyAlignment="1">
      <alignment horizontal="right" vertical="center"/>
    </xf>
    <xf numFmtId="177" fontId="13" fillId="0" borderId="0" xfId="0" applyNumberFormat="1" applyFont="1">
      <alignment vertical="center"/>
    </xf>
    <xf numFmtId="177" fontId="11" fillId="0" borderId="0" xfId="0" applyNumberFormat="1" applyFont="1">
      <alignment vertical="center"/>
    </xf>
    <xf numFmtId="177" fontId="13" fillId="0" borderId="0" xfId="0" applyNumberFormat="1" applyFont="1" applyBorder="1">
      <alignment vertical="center"/>
    </xf>
    <xf numFmtId="177" fontId="0" fillId="0" borderId="0" xfId="0" applyNumberFormat="1" applyFont="1">
      <alignment vertical="center"/>
    </xf>
    <xf numFmtId="177" fontId="0" fillId="0" borderId="0" xfId="0" applyNumberFormat="1" applyBorder="1" applyAlignment="1">
      <alignment vertical="center" shrinkToFit="1"/>
    </xf>
    <xf numFmtId="177" fontId="0" fillId="0" borderId="0" xfId="0" applyNumberFormat="1" applyBorder="1" applyAlignment="1">
      <alignment horizontal="center" vertical="center" shrinkToFit="1"/>
    </xf>
    <xf numFmtId="177" fontId="0" fillId="0" borderId="44" xfId="0" applyNumberFormat="1" applyBorder="1">
      <alignment vertical="center"/>
    </xf>
    <xf numFmtId="177" fontId="0" fillId="0" borderId="44" xfId="0" applyNumberFormat="1" applyFill="1"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5" fillId="0" borderId="0" xfId="0" applyFont="1" applyBorder="1" applyAlignment="1">
      <alignment horizontal="left" vertical="center" wrapText="1"/>
    </xf>
    <xf numFmtId="0" fontId="6" fillId="0" borderId="0" xfId="0" applyFont="1" applyAlignment="1">
      <alignment horizontal="left" vertical="center" wrapText="1"/>
    </xf>
    <xf numFmtId="177" fontId="0" fillId="0" borderId="30" xfId="0" applyNumberFormat="1" applyBorder="1" applyAlignment="1">
      <alignment horizontal="center" vertical="center"/>
    </xf>
    <xf numFmtId="0" fontId="0" fillId="0" borderId="30" xfId="0" applyBorder="1" applyAlignment="1">
      <alignment vertical="center"/>
    </xf>
    <xf numFmtId="0" fontId="0" fillId="0" borderId="30" xfId="0" applyBorder="1" applyAlignment="1">
      <alignment horizontal="center" vertical="center"/>
    </xf>
    <xf numFmtId="177" fontId="10" fillId="0" borderId="0" xfId="0" applyNumberFormat="1" applyFont="1" applyAlignment="1">
      <alignment horizontal="center" vertical="center"/>
    </xf>
    <xf numFmtId="176" fontId="0" fillId="0" borderId="0" xfId="0" applyNumberFormat="1" applyFont="1" applyBorder="1" applyAlignment="1">
      <alignment vertical="center" shrinkToFit="1"/>
    </xf>
    <xf numFmtId="182" fontId="0" fillId="0" borderId="0" xfId="0" applyNumberFormat="1">
      <alignment vertical="center"/>
    </xf>
    <xf numFmtId="0" fontId="20" fillId="0" borderId="0" xfId="0" applyFont="1">
      <alignment vertical="center"/>
    </xf>
    <xf numFmtId="178" fontId="21" fillId="0" borderId="0" xfId="0" applyNumberFormat="1" applyFont="1">
      <alignment vertical="center"/>
    </xf>
    <xf numFmtId="0" fontId="21" fillId="0" borderId="0" xfId="0" applyFont="1">
      <alignment vertical="center"/>
    </xf>
    <xf numFmtId="177" fontId="5" fillId="0" borderId="0" xfId="0" applyNumberFormat="1" applyFont="1" applyAlignment="1">
      <alignment vertical="center" wrapText="1"/>
    </xf>
    <xf numFmtId="177" fontId="22" fillId="0" borderId="0" xfId="0" applyNumberFormat="1" applyFont="1">
      <alignment vertical="center"/>
    </xf>
    <xf numFmtId="177" fontId="18" fillId="0" borderId="0" xfId="0" applyNumberFormat="1" applyFont="1">
      <alignment vertical="center"/>
    </xf>
    <xf numFmtId="177" fontId="18" fillId="0" borderId="0" xfId="0" applyNumberFormat="1" applyFont="1" applyBorder="1">
      <alignment vertical="center"/>
    </xf>
    <xf numFmtId="177" fontId="23" fillId="0" borderId="0" xfId="0" applyNumberFormat="1" applyFont="1" applyBorder="1">
      <alignment vertical="center"/>
    </xf>
    <xf numFmtId="177" fontId="18" fillId="0" borderId="0" xfId="0" applyNumberFormat="1" applyFont="1" applyBorder="1" applyAlignment="1">
      <alignment vertical="center"/>
    </xf>
    <xf numFmtId="177" fontId="0" fillId="3" borderId="30" xfId="0" applyNumberFormat="1" applyFill="1" applyBorder="1">
      <alignment vertical="center"/>
    </xf>
    <xf numFmtId="177" fontId="0" fillId="3" borderId="0" xfId="0" applyNumberFormat="1" applyFill="1" applyBorder="1">
      <alignment vertical="center"/>
    </xf>
    <xf numFmtId="177" fontId="18" fillId="0" borderId="8" xfId="0" applyNumberFormat="1" applyFont="1" applyBorder="1" applyAlignment="1">
      <alignment vertical="center"/>
    </xf>
    <xf numFmtId="0" fontId="0" fillId="0" borderId="0" xfId="0" applyAlignment="1">
      <alignment horizontal="center" vertical="center"/>
    </xf>
    <xf numFmtId="177" fontId="0" fillId="0" borderId="0" xfId="0" applyNumberFormat="1" applyBorder="1" applyAlignment="1">
      <alignment horizontal="center" vertical="center"/>
    </xf>
    <xf numFmtId="177" fontId="0" fillId="0" borderId="0" xfId="0" applyNumberFormat="1" applyBorder="1" applyAlignment="1">
      <alignment vertical="center"/>
    </xf>
    <xf numFmtId="177" fontId="0" fillId="0" borderId="44" xfId="0" applyNumberFormat="1" applyBorder="1" applyAlignment="1">
      <alignment vertical="center"/>
    </xf>
    <xf numFmtId="178" fontId="23" fillId="0" borderId="0" xfId="0" applyNumberFormat="1" applyFont="1" applyBorder="1" applyAlignment="1">
      <alignment vertical="center"/>
    </xf>
    <xf numFmtId="177" fontId="24" fillId="0" borderId="0" xfId="0" applyNumberFormat="1" applyFont="1">
      <alignment vertical="center"/>
    </xf>
    <xf numFmtId="0" fontId="24" fillId="0" borderId="0" xfId="0" applyFont="1">
      <alignment vertical="center"/>
    </xf>
    <xf numFmtId="176" fontId="24" fillId="0" borderId="0" xfId="0" applyNumberFormat="1" applyFont="1">
      <alignment vertical="center"/>
    </xf>
    <xf numFmtId="177" fontId="18" fillId="4" borderId="0" xfId="0" applyNumberFormat="1" applyFont="1" applyFill="1" applyBorder="1">
      <alignment vertical="center"/>
    </xf>
    <xf numFmtId="177" fontId="18" fillId="5" borderId="0" xfId="0" applyNumberFormat="1" applyFont="1" applyFill="1" applyBorder="1" applyAlignment="1">
      <alignment vertical="center"/>
    </xf>
    <xf numFmtId="177" fontId="23" fillId="5" borderId="0" xfId="0" applyNumberFormat="1" applyFont="1" applyFill="1" applyBorder="1" applyAlignment="1">
      <alignment vertical="center"/>
    </xf>
    <xf numFmtId="178" fontId="23" fillId="5" borderId="5" xfId="0" applyNumberFormat="1" applyFont="1" applyFill="1" applyBorder="1" applyAlignment="1">
      <alignment vertical="center"/>
    </xf>
    <xf numFmtId="0" fontId="0" fillId="5" borderId="5" xfId="0" applyFill="1" applyBorder="1" applyAlignment="1">
      <alignment vertical="center"/>
    </xf>
    <xf numFmtId="177" fontId="23" fillId="5" borderId="5" xfId="0" applyNumberFormat="1" applyFont="1" applyFill="1" applyBorder="1" applyAlignment="1">
      <alignment vertical="center"/>
    </xf>
    <xf numFmtId="177" fontId="18" fillId="5" borderId="5" xfId="0" applyNumberFormat="1" applyFont="1" applyFill="1" applyBorder="1" applyAlignment="1">
      <alignment vertical="center"/>
    </xf>
    <xf numFmtId="177" fontId="18" fillId="6" borderId="108" xfId="0" applyNumberFormat="1" applyFont="1" applyFill="1" applyBorder="1" applyAlignment="1">
      <alignment vertical="center"/>
    </xf>
    <xf numFmtId="177" fontId="18" fillId="6" borderId="109" xfId="0" applyNumberFormat="1" applyFont="1" applyFill="1" applyBorder="1" applyAlignment="1">
      <alignment vertical="center"/>
    </xf>
    <xf numFmtId="178" fontId="23" fillId="6" borderId="109" xfId="0" applyNumberFormat="1" applyFont="1" applyFill="1" applyBorder="1" applyAlignment="1">
      <alignment vertical="center"/>
    </xf>
    <xf numFmtId="177" fontId="18" fillId="7" borderId="110" xfId="0" applyNumberFormat="1" applyFont="1" applyFill="1" applyBorder="1" applyAlignment="1">
      <alignment vertical="center"/>
    </xf>
    <xf numFmtId="178" fontId="23" fillId="7" borderId="111" xfId="0" applyNumberFormat="1" applyFont="1" applyFill="1" applyBorder="1" applyAlignment="1">
      <alignment vertical="center"/>
    </xf>
    <xf numFmtId="177" fontId="23" fillId="7" borderId="111" xfId="0" applyNumberFormat="1" applyFont="1" applyFill="1" applyBorder="1" applyAlignment="1">
      <alignment vertical="center"/>
    </xf>
    <xf numFmtId="177" fontId="18" fillId="7" borderId="111" xfId="0" applyNumberFormat="1" applyFont="1" applyFill="1" applyBorder="1" applyAlignment="1">
      <alignment vertical="center"/>
    </xf>
    <xf numFmtId="177" fontId="18" fillId="0" borderId="87" xfId="0" applyNumberFormat="1" applyFont="1" applyBorder="1">
      <alignment vertical="center"/>
    </xf>
    <xf numFmtId="177" fontId="18" fillId="0" borderId="81" xfId="0" applyNumberFormat="1" applyFont="1" applyBorder="1">
      <alignment vertical="center"/>
    </xf>
    <xf numFmtId="177" fontId="18" fillId="5" borderId="81" xfId="0" applyNumberFormat="1" applyFont="1" applyFill="1" applyBorder="1" applyAlignment="1">
      <alignment vertical="center"/>
    </xf>
    <xf numFmtId="177" fontId="18" fillId="5" borderId="83" xfId="0" applyNumberFormat="1" applyFont="1" applyFill="1" applyBorder="1" applyAlignment="1">
      <alignment vertical="center"/>
    </xf>
    <xf numFmtId="177" fontId="18" fillId="0" borderId="30" xfId="0" applyNumberFormat="1" applyFont="1" applyBorder="1">
      <alignment vertical="center"/>
    </xf>
    <xf numFmtId="177" fontId="18" fillId="5" borderId="51" xfId="0" applyNumberFormat="1" applyFont="1" applyFill="1" applyBorder="1" applyAlignment="1">
      <alignment vertical="center"/>
    </xf>
    <xf numFmtId="177" fontId="18" fillId="5" borderId="42" xfId="0" applyNumberFormat="1" applyFont="1" applyFill="1" applyBorder="1" applyAlignment="1">
      <alignment vertical="center"/>
    </xf>
    <xf numFmtId="177" fontId="18" fillId="0" borderId="86" xfId="0" applyNumberFormat="1" applyFont="1" applyBorder="1" applyAlignment="1">
      <alignment vertical="center"/>
    </xf>
    <xf numFmtId="0" fontId="0" fillId="0" borderId="0" xfId="0" applyBorder="1" applyAlignment="1">
      <alignment vertical="center"/>
    </xf>
    <xf numFmtId="177" fontId="23" fillId="0" borderId="51" xfId="0" applyNumberFormat="1" applyFont="1" applyBorder="1" applyAlignment="1">
      <alignment vertical="center"/>
    </xf>
    <xf numFmtId="177" fontId="18" fillId="0" borderId="51" xfId="0" applyNumberFormat="1" applyFont="1" applyBorder="1" applyAlignment="1">
      <alignment vertical="center"/>
    </xf>
    <xf numFmtId="177" fontId="23" fillId="6" borderId="112" xfId="0" applyNumberFormat="1" applyFont="1" applyFill="1" applyBorder="1" applyAlignment="1">
      <alignment vertical="center"/>
    </xf>
    <xf numFmtId="177" fontId="18" fillId="7" borderId="113" xfId="0" applyNumberFormat="1" applyFont="1" applyFill="1" applyBorder="1" applyAlignment="1">
      <alignment vertical="center"/>
    </xf>
    <xf numFmtId="177" fontId="18" fillId="0" borderId="114" xfId="0" applyNumberFormat="1" applyFont="1" applyBorder="1">
      <alignment vertical="center"/>
    </xf>
    <xf numFmtId="177" fontId="18" fillId="0" borderId="62" xfId="0" applyNumberFormat="1" applyFont="1" applyBorder="1">
      <alignment vertical="center"/>
    </xf>
    <xf numFmtId="177" fontId="18" fillId="8" borderId="115" xfId="0" applyNumberFormat="1" applyFont="1" applyFill="1" applyBorder="1" applyAlignment="1">
      <alignment vertical="center"/>
    </xf>
    <xf numFmtId="177" fontId="18" fillId="8" borderId="116" xfId="0" applyNumberFormat="1" applyFont="1" applyFill="1" applyBorder="1" applyAlignment="1">
      <alignment vertical="center"/>
    </xf>
    <xf numFmtId="178" fontId="23" fillId="8" borderId="116" xfId="0" applyNumberFormat="1" applyFont="1" applyFill="1" applyBorder="1" applyAlignment="1">
      <alignment vertical="center"/>
    </xf>
    <xf numFmtId="177" fontId="23" fillId="8" borderId="117" xfId="0" applyNumberFormat="1" applyFont="1" applyFill="1" applyBorder="1" applyAlignment="1">
      <alignment vertical="center"/>
    </xf>
    <xf numFmtId="177" fontId="18" fillId="0" borderId="83" xfId="0" applyNumberFormat="1" applyFont="1" applyBorder="1">
      <alignment vertical="center"/>
    </xf>
    <xf numFmtId="177" fontId="18" fillId="0" borderId="51" xfId="0" applyNumberFormat="1" applyFont="1" applyBorder="1">
      <alignment vertical="center"/>
    </xf>
    <xf numFmtId="181" fontId="23" fillId="0" borderId="30" xfId="0" applyNumberFormat="1" applyFont="1" applyBorder="1" applyAlignment="1">
      <alignment vertical="center"/>
    </xf>
    <xf numFmtId="177" fontId="18" fillId="0" borderId="85" xfId="0" applyNumberFormat="1" applyFont="1" applyBorder="1">
      <alignment vertical="center"/>
    </xf>
    <xf numFmtId="177" fontId="18" fillId="4" borderId="87" xfId="0" applyNumberFormat="1" applyFont="1" applyFill="1" applyBorder="1">
      <alignment vertical="center"/>
    </xf>
    <xf numFmtId="177" fontId="18" fillId="4" borderId="81" xfId="0" applyNumberFormat="1" applyFont="1" applyFill="1" applyBorder="1">
      <alignment vertical="center"/>
    </xf>
    <xf numFmtId="177" fontId="18" fillId="4" borderId="83" xfId="0" applyNumberFormat="1" applyFont="1" applyFill="1" applyBorder="1">
      <alignment vertical="center"/>
    </xf>
    <xf numFmtId="177" fontId="18" fillId="4" borderId="30" xfId="0" applyNumberFormat="1" applyFont="1" applyFill="1" applyBorder="1">
      <alignment vertical="center"/>
    </xf>
    <xf numFmtId="177" fontId="18" fillId="4" borderId="51" xfId="0" applyNumberFormat="1" applyFont="1" applyFill="1" applyBorder="1">
      <alignment vertical="center"/>
    </xf>
    <xf numFmtId="177" fontId="23" fillId="4" borderId="51" xfId="0" applyNumberFormat="1" applyFont="1" applyFill="1" applyBorder="1">
      <alignment vertical="center"/>
    </xf>
    <xf numFmtId="177" fontId="18" fillId="4" borderId="114" xfId="0" applyNumberFormat="1" applyFont="1" applyFill="1" applyBorder="1">
      <alignment vertical="center"/>
    </xf>
    <xf numFmtId="177" fontId="18" fillId="4" borderId="62" xfId="0" applyNumberFormat="1" applyFont="1" applyFill="1" applyBorder="1">
      <alignment vertical="center"/>
    </xf>
    <xf numFmtId="177" fontId="18" fillId="4" borderId="85" xfId="0" applyNumberFormat="1" applyFont="1" applyFill="1" applyBorder="1">
      <alignment vertical="center"/>
    </xf>
    <xf numFmtId="177" fontId="18" fillId="5" borderId="118" xfId="0" applyNumberFormat="1" applyFont="1" applyFill="1" applyBorder="1" applyAlignment="1">
      <alignment vertical="center"/>
    </xf>
    <xf numFmtId="177" fontId="18" fillId="5" borderId="119" xfId="0" applyNumberFormat="1" applyFont="1" applyFill="1" applyBorder="1" applyAlignment="1">
      <alignment vertical="center"/>
    </xf>
    <xf numFmtId="178" fontId="23" fillId="5" borderId="120" xfId="0" applyNumberFormat="1" applyFont="1" applyFill="1" applyBorder="1" applyAlignment="1">
      <alignment vertical="center"/>
    </xf>
    <xf numFmtId="177" fontId="18" fillId="0" borderId="119" xfId="0" applyNumberFormat="1" applyFont="1" applyBorder="1" applyAlignment="1">
      <alignment vertical="center"/>
    </xf>
    <xf numFmtId="0" fontId="18" fillId="0" borderId="119" xfId="0" applyFont="1" applyBorder="1" applyAlignment="1">
      <alignment horizontal="center" vertical="center"/>
    </xf>
    <xf numFmtId="178" fontId="23" fillId="0" borderId="119" xfId="0" applyNumberFormat="1" applyFont="1" applyBorder="1" applyAlignment="1">
      <alignment vertical="center"/>
    </xf>
    <xf numFmtId="177" fontId="18" fillId="0" borderId="121" xfId="0" applyNumberFormat="1" applyFont="1" applyBorder="1" applyAlignment="1">
      <alignment vertical="center"/>
    </xf>
    <xf numFmtId="177" fontId="0" fillId="9" borderId="0" xfId="0" applyNumberFormat="1" applyFill="1">
      <alignment vertical="center"/>
    </xf>
    <xf numFmtId="177" fontId="16" fillId="3" borderId="81" xfId="0" applyNumberFormat="1" applyFont="1" applyFill="1" applyBorder="1" applyAlignment="1">
      <alignment horizontal="center" vertical="center"/>
    </xf>
    <xf numFmtId="177" fontId="0" fillId="3" borderId="82" xfId="0" applyNumberFormat="1" applyFill="1" applyBorder="1" applyAlignment="1">
      <alignment horizontal="center" vertical="center" shrinkToFit="1"/>
    </xf>
    <xf numFmtId="0" fontId="0" fillId="3" borderId="33" xfId="0" applyNumberFormat="1" applyFill="1" applyBorder="1" applyAlignment="1">
      <alignment horizontal="right" vertical="center"/>
    </xf>
    <xf numFmtId="0" fontId="0" fillId="3" borderId="7" xfId="0" applyNumberFormat="1" applyFill="1" applyBorder="1" applyAlignment="1">
      <alignment horizontal="right" vertical="center"/>
    </xf>
    <xf numFmtId="0" fontId="0" fillId="3" borderId="18" xfId="0" applyNumberFormat="1" applyFill="1" applyBorder="1" applyAlignment="1">
      <alignment horizontal="right" vertical="center"/>
    </xf>
    <xf numFmtId="177" fontId="0" fillId="3" borderId="47" xfId="0" applyNumberFormat="1" applyFill="1" applyBorder="1" applyAlignment="1">
      <alignment vertical="center"/>
    </xf>
    <xf numFmtId="177" fontId="0" fillId="3" borderId="70" xfId="0" applyNumberFormat="1" applyFill="1" applyBorder="1" applyAlignment="1">
      <alignment vertical="center"/>
    </xf>
    <xf numFmtId="182" fontId="0" fillId="3" borderId="70" xfId="0" applyNumberFormat="1" applyFill="1" applyBorder="1" applyAlignment="1">
      <alignment vertical="center"/>
    </xf>
    <xf numFmtId="180" fontId="0" fillId="3" borderId="70" xfId="0" applyNumberFormat="1" applyFill="1" applyBorder="1" applyAlignment="1">
      <alignment vertical="center"/>
    </xf>
    <xf numFmtId="177" fontId="7" fillId="0" borderId="0" xfId="0" applyNumberFormat="1" applyFont="1">
      <alignment vertical="center"/>
    </xf>
    <xf numFmtId="177" fontId="26" fillId="0" borderId="0" xfId="0" applyNumberFormat="1" applyFont="1">
      <alignment vertical="center"/>
    </xf>
    <xf numFmtId="177" fontId="27" fillId="0" borderId="1" xfId="0" applyNumberFormat="1" applyFont="1" applyBorder="1">
      <alignment vertical="center"/>
    </xf>
    <xf numFmtId="177" fontId="27" fillId="0" borderId="0" xfId="0" applyNumberFormat="1" applyFont="1">
      <alignment vertical="center"/>
    </xf>
    <xf numFmtId="177" fontId="25" fillId="0" borderId="0" xfId="0" applyNumberFormat="1" applyFont="1">
      <alignment vertical="center"/>
    </xf>
    <xf numFmtId="177" fontId="27" fillId="2" borderId="1" xfId="0" applyNumberFormat="1" applyFont="1" applyFill="1" applyBorder="1" applyAlignment="1">
      <alignment vertical="center" shrinkToFit="1"/>
    </xf>
    <xf numFmtId="177" fontId="27" fillId="3" borderId="1" xfId="0" applyNumberFormat="1" applyFont="1" applyFill="1" applyBorder="1" applyAlignment="1">
      <alignment vertical="center" shrinkToFit="1"/>
    </xf>
    <xf numFmtId="177" fontId="28" fillId="0" borderId="0" xfId="0" applyNumberFormat="1" applyFont="1">
      <alignment vertical="center"/>
    </xf>
    <xf numFmtId="0" fontId="0" fillId="0" borderId="0" xfId="0" applyFill="1" applyBorder="1" applyAlignment="1">
      <alignment horizontal="center" vertical="center"/>
    </xf>
    <xf numFmtId="177" fontId="0" fillId="0" borderId="1" xfId="0" applyNumberFormat="1" applyFill="1" applyBorder="1" applyAlignment="1">
      <alignment horizontal="center" vertical="center"/>
    </xf>
    <xf numFmtId="0" fontId="30" fillId="0" borderId="0" xfId="0" applyFont="1">
      <alignment vertical="center"/>
    </xf>
    <xf numFmtId="177" fontId="31" fillId="0" borderId="0" xfId="0" applyNumberFormat="1" applyFont="1">
      <alignment vertical="center"/>
    </xf>
    <xf numFmtId="0" fontId="0" fillId="0" borderId="0" xfId="0" applyAlignment="1">
      <alignment horizontal="center" vertical="center"/>
    </xf>
    <xf numFmtId="178" fontId="23" fillId="0" borderId="0" xfId="0" applyNumberFormat="1" applyFont="1" applyBorder="1" applyAlignment="1">
      <alignment vertical="center"/>
    </xf>
    <xf numFmtId="177" fontId="18" fillId="10" borderId="87" xfId="0" applyNumberFormat="1" applyFont="1" applyFill="1" applyBorder="1">
      <alignment vertical="center"/>
    </xf>
    <xf numFmtId="177" fontId="18" fillId="10" borderId="81" xfId="0" applyNumberFormat="1" applyFont="1" applyFill="1" applyBorder="1">
      <alignment vertical="center"/>
    </xf>
    <xf numFmtId="177" fontId="18" fillId="10" borderId="81" xfId="0" applyNumberFormat="1" applyFont="1" applyFill="1" applyBorder="1" applyAlignment="1">
      <alignment vertical="center"/>
    </xf>
    <xf numFmtId="177" fontId="18" fillId="10" borderId="30" xfId="0" applyNumberFormat="1" applyFont="1" applyFill="1" applyBorder="1">
      <alignment vertical="center"/>
    </xf>
    <xf numFmtId="177" fontId="18" fillId="10" borderId="0" xfId="0" applyNumberFormat="1" applyFont="1" applyFill="1" applyBorder="1">
      <alignment vertical="center"/>
    </xf>
    <xf numFmtId="177" fontId="18" fillId="10" borderId="0" xfId="0" applyNumberFormat="1" applyFont="1" applyFill="1" applyBorder="1" applyAlignment="1">
      <alignment vertical="center"/>
    </xf>
    <xf numFmtId="178" fontId="23" fillId="10" borderId="30" xfId="0" applyNumberFormat="1" applyFont="1" applyFill="1" applyBorder="1" applyAlignment="1">
      <alignment vertical="center"/>
    </xf>
    <xf numFmtId="177" fontId="23" fillId="10" borderId="0" xfId="0" applyNumberFormat="1" applyFont="1" applyFill="1" applyBorder="1">
      <alignment vertical="center"/>
    </xf>
    <xf numFmtId="177" fontId="18" fillId="10" borderId="0" xfId="0" applyNumberFormat="1" applyFont="1" applyFill="1" applyBorder="1" applyAlignment="1">
      <alignment horizontal="center" vertical="center"/>
    </xf>
    <xf numFmtId="177" fontId="18" fillId="10" borderId="114" xfId="0" applyNumberFormat="1" applyFont="1" applyFill="1" applyBorder="1">
      <alignment vertical="center"/>
    </xf>
    <xf numFmtId="177" fontId="18" fillId="10" borderId="62" xfId="0" applyNumberFormat="1" applyFont="1" applyFill="1" applyBorder="1">
      <alignment vertical="center"/>
    </xf>
    <xf numFmtId="177" fontId="18" fillId="10" borderId="62" xfId="0" applyNumberFormat="1" applyFont="1" applyFill="1" applyBorder="1" applyAlignment="1">
      <alignment vertical="center"/>
    </xf>
    <xf numFmtId="177" fontId="32" fillId="0" borderId="0" xfId="0" applyNumberFormat="1" applyFont="1">
      <alignment vertical="center"/>
    </xf>
    <xf numFmtId="0" fontId="0" fillId="2" borderId="33" xfId="0" applyNumberFormat="1" applyFill="1" applyBorder="1" applyAlignment="1" applyProtection="1">
      <alignment horizontal="right" vertical="center"/>
      <protection locked="0"/>
    </xf>
    <xf numFmtId="0" fontId="0" fillId="2" borderId="7" xfId="0" applyNumberFormat="1" applyFill="1" applyBorder="1" applyAlignment="1" applyProtection="1">
      <alignment horizontal="right" vertical="center"/>
      <protection locked="0"/>
    </xf>
    <xf numFmtId="0" fontId="0" fillId="2" borderId="18" xfId="0" applyNumberFormat="1" applyFill="1" applyBorder="1" applyAlignment="1" applyProtection="1">
      <alignment horizontal="right" vertical="center"/>
      <protection locked="0"/>
    </xf>
    <xf numFmtId="0" fontId="0" fillId="0" borderId="97" xfId="0" applyNumberFormat="1" applyFill="1" applyBorder="1" applyAlignment="1" applyProtection="1">
      <alignment horizontal="right" vertical="center"/>
      <protection locked="0"/>
    </xf>
    <xf numFmtId="176" fontId="0" fillId="0" borderId="31" xfId="0" applyNumberFormat="1" applyBorder="1" applyProtection="1">
      <alignment vertical="center"/>
      <protection locked="0"/>
    </xf>
    <xf numFmtId="177" fontId="33" fillId="0" borderId="0" xfId="0" applyNumberFormat="1" applyFont="1">
      <alignment vertical="center"/>
    </xf>
    <xf numFmtId="177" fontId="0" fillId="0" borderId="0" xfId="0" applyNumberFormat="1" applyProtection="1">
      <alignment vertical="center"/>
      <protection locked="0"/>
    </xf>
    <xf numFmtId="177" fontId="34" fillId="0" borderId="0" xfId="0" applyNumberFormat="1" applyFont="1">
      <alignment vertical="center"/>
    </xf>
    <xf numFmtId="0" fontId="0" fillId="0" borderId="0" xfId="0" applyAlignment="1">
      <alignment vertical="center" wrapText="1"/>
    </xf>
    <xf numFmtId="0" fontId="2" fillId="0" borderId="0" xfId="0" applyFont="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5" fillId="0" borderId="0" xfId="0" applyFont="1" applyBorder="1" applyAlignment="1">
      <alignment horizontal="left" vertical="center"/>
    </xf>
    <xf numFmtId="0" fontId="6" fillId="0" borderId="0" xfId="0" applyFont="1" applyAlignment="1">
      <alignment horizontal="left" vertical="center"/>
    </xf>
    <xf numFmtId="0" fontId="5" fillId="0" borderId="0" xfId="0" applyFont="1" applyBorder="1" applyAlignment="1">
      <alignment horizontal="left" vertical="center" wrapText="1"/>
    </xf>
    <xf numFmtId="0" fontId="6" fillId="0" borderId="0" xfId="0" applyFont="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7" fillId="0" borderId="0" xfId="0" applyFont="1" applyFill="1" applyBorder="1" applyAlignment="1">
      <alignment horizontal="left" vertical="center" wrapText="1"/>
    </xf>
    <xf numFmtId="0" fontId="7" fillId="0" borderId="0" xfId="0" applyFont="1" applyAlignment="1">
      <alignment horizontal="left" vertical="center" wrapText="1"/>
    </xf>
    <xf numFmtId="178" fontId="23" fillId="11" borderId="9" xfId="0" applyNumberFormat="1" applyFont="1" applyFill="1" applyBorder="1" applyAlignment="1">
      <alignment vertical="center"/>
    </xf>
    <xf numFmtId="0" fontId="0" fillId="11" borderId="10" xfId="0" applyFill="1" applyBorder="1" applyAlignment="1">
      <alignment vertical="center"/>
    </xf>
    <xf numFmtId="0" fontId="0" fillId="11" borderId="7" xfId="0" applyFill="1" applyBorder="1" applyAlignment="1">
      <alignment vertical="center"/>
    </xf>
    <xf numFmtId="178" fontId="23" fillId="0" borderId="0" xfId="0" applyNumberFormat="1" applyFont="1" applyBorder="1" applyAlignment="1">
      <alignment vertical="center"/>
    </xf>
    <xf numFmtId="178" fontId="23" fillId="0" borderId="9" xfId="0" applyNumberFormat="1" applyFont="1" applyBorder="1" applyAlignment="1">
      <alignment vertical="center"/>
    </xf>
    <xf numFmtId="0" fontId="0" fillId="0" borderId="10" xfId="0" applyBorder="1" applyAlignment="1">
      <alignment vertical="center"/>
    </xf>
    <xf numFmtId="0" fontId="0" fillId="0" borderId="7" xfId="0" applyBorder="1" applyAlignment="1">
      <alignment vertical="center"/>
    </xf>
    <xf numFmtId="177" fontId="18" fillId="0" borderId="0" xfId="0" applyNumberFormat="1" applyFont="1" applyBorder="1" applyAlignment="1">
      <alignment horizontal="left" vertical="center"/>
    </xf>
    <xf numFmtId="0" fontId="0" fillId="0" borderId="0" xfId="0" applyBorder="1" applyAlignment="1">
      <alignment horizontal="left" vertical="center"/>
    </xf>
    <xf numFmtId="178" fontId="23" fillId="0" borderId="109" xfId="0" applyNumberFormat="1" applyFont="1" applyFill="1" applyBorder="1" applyAlignment="1">
      <alignment vertical="center"/>
    </xf>
    <xf numFmtId="0" fontId="0" fillId="0" borderId="109" xfId="0" applyFill="1" applyBorder="1" applyAlignment="1">
      <alignment vertical="center"/>
    </xf>
    <xf numFmtId="183" fontId="19" fillId="0" borderId="0" xfId="0" applyNumberFormat="1" applyFont="1" applyAlignment="1">
      <alignment horizontal="center" vertical="center"/>
    </xf>
    <xf numFmtId="177" fontId="18" fillId="0" borderId="0" xfId="0" applyNumberFormat="1" applyFont="1" applyAlignment="1">
      <alignment vertical="center" wrapText="1"/>
    </xf>
    <xf numFmtId="0" fontId="18" fillId="0" borderId="0" xfId="0" applyFont="1" applyAlignment="1">
      <alignment vertical="center"/>
    </xf>
    <xf numFmtId="184" fontId="23" fillId="0" borderId="9" xfId="0" applyNumberFormat="1" applyFont="1" applyBorder="1" applyAlignment="1">
      <alignment vertical="center"/>
    </xf>
    <xf numFmtId="184" fontId="0" fillId="0" borderId="10" xfId="0" applyNumberFormat="1" applyBorder="1" applyAlignment="1">
      <alignment vertical="center"/>
    </xf>
    <xf numFmtId="184" fontId="0" fillId="0" borderId="7" xfId="0" applyNumberFormat="1" applyBorder="1" applyAlignment="1">
      <alignment vertical="center"/>
    </xf>
    <xf numFmtId="178" fontId="23" fillId="0" borderId="9" xfId="0" applyNumberFormat="1" applyFont="1" applyFill="1" applyBorder="1" applyAlignment="1">
      <alignment vertical="center"/>
    </xf>
    <xf numFmtId="178" fontId="23" fillId="0" borderId="10" xfId="0" applyNumberFormat="1" applyFont="1" applyFill="1" applyBorder="1" applyAlignment="1">
      <alignment vertical="center"/>
    </xf>
    <xf numFmtId="178" fontId="23" fillId="0" borderId="7" xfId="0" applyNumberFormat="1" applyFont="1" applyFill="1" applyBorder="1" applyAlignment="1">
      <alignment vertical="center"/>
    </xf>
    <xf numFmtId="0" fontId="0" fillId="0" borderId="10" xfId="0" applyFill="1" applyBorder="1" applyAlignment="1">
      <alignment vertical="center"/>
    </xf>
    <xf numFmtId="0" fontId="0" fillId="0" borderId="7" xfId="0" applyFill="1" applyBorder="1" applyAlignment="1">
      <alignment vertical="center"/>
    </xf>
    <xf numFmtId="177" fontId="13" fillId="0" borderId="9" xfId="0" applyNumberFormat="1" applyFont="1" applyBorder="1" applyAlignment="1">
      <alignment vertical="center"/>
    </xf>
    <xf numFmtId="0" fontId="11" fillId="0" borderId="10" xfId="0" applyFont="1" applyBorder="1" applyAlignment="1">
      <alignment vertical="center"/>
    </xf>
    <xf numFmtId="0" fontId="11" fillId="0" borderId="7" xfId="0" applyFont="1" applyBorder="1" applyAlignment="1">
      <alignment vertical="center"/>
    </xf>
    <xf numFmtId="177" fontId="0" fillId="2" borderId="9" xfId="0" applyNumberFormat="1" applyFill="1" applyBorder="1" applyAlignment="1">
      <alignment vertical="center" shrinkToFit="1"/>
    </xf>
    <xf numFmtId="0" fontId="0" fillId="0" borderId="10" xfId="0" applyBorder="1" applyAlignment="1">
      <alignment vertical="center" shrinkToFit="1"/>
    </xf>
    <xf numFmtId="0" fontId="0" fillId="0" borderId="7" xfId="0" applyBorder="1" applyAlignment="1">
      <alignment vertical="center" shrinkToFit="1"/>
    </xf>
    <xf numFmtId="177" fontId="13" fillId="3" borderId="9" xfId="0" applyNumberFormat="1" applyFont="1" applyFill="1" applyBorder="1" applyAlignment="1">
      <alignment vertical="center"/>
    </xf>
    <xf numFmtId="177" fontId="11" fillId="3" borderId="10" xfId="0" applyNumberFormat="1" applyFont="1" applyFill="1" applyBorder="1" applyAlignment="1">
      <alignment vertical="center"/>
    </xf>
    <xf numFmtId="177" fontId="11" fillId="3" borderId="7" xfId="0" applyNumberFormat="1" applyFont="1" applyFill="1" applyBorder="1" applyAlignment="1">
      <alignment vertical="center"/>
    </xf>
    <xf numFmtId="177" fontId="0" fillId="3" borderId="31" xfId="0" applyNumberFormat="1" applyFill="1" applyBorder="1" applyAlignment="1">
      <alignment horizontal="center" vertical="center"/>
    </xf>
    <xf numFmtId="177" fontId="0" fillId="0" borderId="31" xfId="0" applyNumberFormat="1" applyFill="1" applyBorder="1" applyAlignment="1" applyProtection="1">
      <alignment horizontal="center" vertical="center"/>
      <protection locked="0"/>
    </xf>
    <xf numFmtId="178" fontId="18" fillId="0" borderId="9" xfId="0" applyNumberFormat="1" applyFont="1" applyFill="1" applyBorder="1" applyAlignment="1">
      <alignment vertical="center"/>
    </xf>
    <xf numFmtId="178" fontId="18" fillId="0" borderId="10" xfId="0" applyNumberFormat="1" applyFont="1" applyFill="1" applyBorder="1" applyAlignment="1">
      <alignment vertical="center"/>
    </xf>
    <xf numFmtId="178" fontId="18" fillId="0" borderId="7" xfId="0" applyNumberFormat="1" applyFont="1" applyFill="1" applyBorder="1" applyAlignment="1">
      <alignment vertical="center"/>
    </xf>
    <xf numFmtId="178" fontId="23" fillId="0" borderId="111" xfId="0" applyNumberFormat="1" applyFont="1" applyFill="1" applyBorder="1" applyAlignment="1">
      <alignment vertical="center"/>
    </xf>
    <xf numFmtId="0" fontId="0" fillId="0" borderId="111" xfId="0" applyFill="1" applyBorder="1" applyAlignment="1">
      <alignment vertical="center"/>
    </xf>
    <xf numFmtId="178" fontId="23" fillId="0" borderId="116" xfId="0" applyNumberFormat="1" applyFont="1" applyFill="1" applyBorder="1" applyAlignment="1">
      <alignment vertical="center"/>
    </xf>
    <xf numFmtId="0" fontId="0" fillId="0" borderId="116" xfId="0" applyFill="1" applyBorder="1" applyAlignment="1">
      <alignment vertical="center"/>
    </xf>
    <xf numFmtId="177" fontId="21" fillId="0" borderId="0" xfId="0" applyNumberFormat="1" applyFont="1" applyAlignment="1">
      <alignment vertical="center" wrapText="1"/>
    </xf>
    <xf numFmtId="0" fontId="18" fillId="0" borderId="0" xfId="0" applyFont="1" applyAlignment="1">
      <alignment vertical="center" wrapText="1"/>
    </xf>
    <xf numFmtId="177" fontId="0" fillId="0" borderId="9" xfId="0" applyNumberFormat="1"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9" xfId="0" applyNumberFormat="1" applyFill="1" applyBorder="1" applyAlignment="1" applyProtection="1">
      <alignment horizontal="center" vertical="center"/>
      <protection locked="0"/>
    </xf>
    <xf numFmtId="0" fontId="0" fillId="0" borderId="10" xfId="0" applyNumberFormat="1" applyFill="1" applyBorder="1" applyAlignment="1" applyProtection="1">
      <alignment vertical="center"/>
      <protection locked="0"/>
    </xf>
    <xf numFmtId="178" fontId="0" fillId="0" borderId="9" xfId="0" applyNumberFormat="1" applyFill="1" applyBorder="1" applyAlignment="1" applyProtection="1">
      <alignment horizontal="right" vertical="center" shrinkToFit="1"/>
      <protection locked="0"/>
    </xf>
    <xf numFmtId="178" fontId="0" fillId="0" borderId="7" xfId="0" applyNumberFormat="1" applyFill="1" applyBorder="1" applyAlignment="1" applyProtection="1">
      <alignment horizontal="right" vertical="center" shrinkToFit="1"/>
      <protection locked="0"/>
    </xf>
    <xf numFmtId="0" fontId="0" fillId="0" borderId="9" xfId="0" applyNumberFormat="1" applyFill="1" applyBorder="1" applyAlignment="1" applyProtection="1">
      <alignment horizontal="right" vertical="center"/>
      <protection locked="0"/>
    </xf>
    <xf numFmtId="0" fontId="0" fillId="0" borderId="10" xfId="0" applyFill="1" applyBorder="1" applyAlignment="1" applyProtection="1">
      <alignment horizontal="right" vertical="center"/>
      <protection locked="0"/>
    </xf>
    <xf numFmtId="178" fontId="0" fillId="3" borderId="9" xfId="0" applyNumberFormat="1" applyFill="1" applyBorder="1" applyAlignment="1">
      <alignment horizontal="right" vertical="center"/>
    </xf>
    <xf numFmtId="178" fontId="0" fillId="3" borderId="10" xfId="0" applyNumberFormat="1" applyFill="1" applyBorder="1" applyAlignment="1">
      <alignment horizontal="right" vertical="center"/>
    </xf>
    <xf numFmtId="177" fontId="18" fillId="0" borderId="0" xfId="0" applyNumberFormat="1" applyFont="1" applyAlignment="1">
      <alignment vertical="center"/>
    </xf>
    <xf numFmtId="177" fontId="17" fillId="0" borderId="0" xfId="0" applyNumberFormat="1" applyFont="1" applyAlignment="1">
      <alignment horizontal="center" vertical="center"/>
    </xf>
    <xf numFmtId="0" fontId="0" fillId="0" borderId="0" xfId="0" applyAlignment="1">
      <alignment horizontal="center" vertical="center"/>
    </xf>
    <xf numFmtId="177" fontId="0" fillId="2" borderId="31" xfId="0" applyNumberFormat="1" applyFill="1" applyBorder="1" applyAlignment="1" applyProtection="1">
      <alignment horizontal="center" vertical="center"/>
      <protection locked="0"/>
    </xf>
    <xf numFmtId="177" fontId="0" fillId="3" borderId="87" xfId="0" applyNumberFormat="1" applyFill="1" applyBorder="1" applyAlignment="1">
      <alignment horizontal="center" vertical="center"/>
    </xf>
    <xf numFmtId="177" fontId="0" fillId="3" borderId="82" xfId="0" applyNumberFormat="1" applyFill="1" applyBorder="1" applyAlignment="1">
      <alignment horizontal="center" vertical="center"/>
    </xf>
    <xf numFmtId="177" fontId="0" fillId="3" borderId="46" xfId="0" applyNumberFormat="1" applyFill="1" applyBorder="1" applyAlignment="1">
      <alignment horizontal="center" vertical="center"/>
    </xf>
    <xf numFmtId="0" fontId="0" fillId="3" borderId="44" xfId="0" applyFill="1" applyBorder="1" applyAlignment="1">
      <alignment horizontal="center" vertical="center"/>
    </xf>
    <xf numFmtId="0" fontId="0" fillId="3" borderId="45" xfId="0" applyFill="1" applyBorder="1" applyAlignment="1">
      <alignment horizontal="center" vertical="center"/>
    </xf>
    <xf numFmtId="177" fontId="0" fillId="3" borderId="44" xfId="0" applyNumberFormat="1" applyFill="1" applyBorder="1" applyAlignment="1">
      <alignment horizontal="center" vertical="center"/>
    </xf>
    <xf numFmtId="177" fontId="0" fillId="3" borderId="80" xfId="0" applyNumberFormat="1" applyFill="1" applyBorder="1" applyAlignment="1">
      <alignment horizontal="center" vertical="center"/>
    </xf>
    <xf numFmtId="177" fontId="0" fillId="3" borderId="81" xfId="0" applyNumberFormat="1" applyFill="1" applyBorder="1" applyAlignment="1">
      <alignment horizontal="center" vertical="center"/>
    </xf>
    <xf numFmtId="177" fontId="0" fillId="0" borderId="9" xfId="0" applyNumberForma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177" fontId="0" fillId="3" borderId="95" xfId="0" applyNumberFormat="1" applyFill="1" applyBorder="1" applyAlignment="1">
      <alignment horizontal="center" vertical="center" wrapText="1"/>
    </xf>
    <xf numFmtId="0" fontId="0" fillId="3" borderId="96" xfId="0" applyFill="1" applyBorder="1" applyAlignment="1">
      <alignment horizontal="center" vertical="center" wrapText="1"/>
    </xf>
    <xf numFmtId="0" fontId="0" fillId="3" borderId="99" xfId="0" applyNumberFormat="1" applyFill="1" applyBorder="1" applyAlignment="1">
      <alignment horizontal="center" vertical="center" wrapText="1"/>
    </xf>
    <xf numFmtId="0" fontId="0" fillId="3" borderId="99" xfId="0" applyNumberFormat="1" applyFill="1" applyBorder="1" applyAlignment="1">
      <alignment vertical="center"/>
    </xf>
    <xf numFmtId="0" fontId="0" fillId="3" borderId="100" xfId="0" applyNumberFormat="1" applyFill="1" applyBorder="1" applyAlignment="1">
      <alignment vertical="center"/>
    </xf>
    <xf numFmtId="176" fontId="0" fillId="3" borderId="98" xfId="0" applyNumberFormat="1" applyFill="1" applyBorder="1" applyAlignment="1">
      <alignment horizontal="right" vertical="center" shrinkToFit="1"/>
    </xf>
    <xf numFmtId="176" fontId="0" fillId="3" borderId="100" xfId="0" applyNumberFormat="1" applyFill="1" applyBorder="1" applyAlignment="1">
      <alignment horizontal="right" vertical="center" shrinkToFit="1"/>
    </xf>
    <xf numFmtId="0" fontId="0" fillId="3" borderId="101" xfId="0" applyNumberFormat="1" applyFill="1" applyBorder="1" applyAlignment="1">
      <alignment horizontal="right" vertical="center"/>
    </xf>
    <xf numFmtId="0" fontId="0" fillId="3" borderId="96" xfId="0" applyFill="1" applyBorder="1" applyAlignment="1">
      <alignment horizontal="right" vertical="center"/>
    </xf>
    <xf numFmtId="178" fontId="0" fillId="3" borderId="101" xfId="0" applyNumberFormat="1" applyFill="1" applyBorder="1" applyAlignment="1">
      <alignment horizontal="right" vertical="center"/>
    </xf>
    <xf numFmtId="178" fontId="0" fillId="3" borderId="96" xfId="0" applyNumberFormat="1" applyFill="1" applyBorder="1" applyAlignment="1">
      <alignment horizontal="right" vertical="center"/>
    </xf>
    <xf numFmtId="177" fontId="0" fillId="0" borderId="101" xfId="0" applyNumberFormat="1" applyBorder="1" applyAlignment="1" applyProtection="1">
      <alignment horizontal="center" vertical="center"/>
      <protection locked="0"/>
    </xf>
    <xf numFmtId="0" fontId="0" fillId="0" borderId="96" xfId="0" applyBorder="1" applyAlignment="1" applyProtection="1">
      <alignment horizontal="center" vertical="center"/>
      <protection locked="0"/>
    </xf>
    <xf numFmtId="0" fontId="0" fillId="0" borderId="102" xfId="0" applyBorder="1" applyAlignment="1" applyProtection="1">
      <alignment horizontal="center" vertical="center"/>
      <protection locked="0"/>
    </xf>
    <xf numFmtId="0" fontId="0" fillId="0" borderId="16" xfId="0" applyNumberFormat="1" applyFill="1" applyBorder="1" applyAlignment="1" applyProtection="1">
      <alignment horizontal="center" vertical="center"/>
      <protection locked="0"/>
    </xf>
    <xf numFmtId="0" fontId="0" fillId="0" borderId="16" xfId="0" applyNumberFormat="1" applyFill="1" applyBorder="1" applyAlignment="1" applyProtection="1">
      <alignment vertical="center"/>
      <protection locked="0"/>
    </xf>
    <xf numFmtId="178" fontId="0" fillId="0" borderId="11" xfId="0" applyNumberFormat="1" applyFill="1" applyBorder="1" applyAlignment="1" applyProtection="1">
      <alignment horizontal="right" vertical="center" shrinkToFit="1"/>
      <protection locked="0"/>
    </xf>
    <xf numFmtId="178" fontId="0" fillId="0" borderId="12" xfId="0" applyNumberFormat="1" applyFill="1" applyBorder="1" applyAlignment="1" applyProtection="1">
      <alignment horizontal="right" vertical="center" shrinkToFit="1"/>
      <protection locked="0"/>
    </xf>
    <xf numFmtId="178" fontId="0" fillId="3" borderId="11" xfId="0" applyNumberFormat="1" applyFill="1" applyBorder="1" applyAlignment="1">
      <alignment horizontal="right" vertical="center"/>
    </xf>
    <xf numFmtId="178" fontId="0" fillId="3" borderId="8" xfId="0" applyNumberFormat="1" applyFill="1" applyBorder="1" applyAlignment="1">
      <alignment horizontal="right" vertical="center"/>
    </xf>
    <xf numFmtId="177" fontId="0" fillId="0" borderId="11" xfId="0" applyNumberFormat="1"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86" xfId="0" applyBorder="1" applyAlignment="1" applyProtection="1">
      <alignment horizontal="center" vertical="center"/>
      <protection locked="0"/>
    </xf>
    <xf numFmtId="177" fontId="8" fillId="3" borderId="87" xfId="0" applyNumberFormat="1" applyFont="1" applyFill="1" applyBorder="1" applyAlignment="1">
      <alignment horizontal="center" vertical="center" wrapText="1"/>
    </xf>
    <xf numFmtId="177" fontId="9" fillId="3" borderId="30" xfId="0" applyNumberFormat="1" applyFont="1" applyFill="1" applyBorder="1" applyAlignment="1">
      <alignment horizontal="center" vertical="center" wrapText="1"/>
    </xf>
    <xf numFmtId="177" fontId="9" fillId="3" borderId="82" xfId="0" applyNumberFormat="1" applyFont="1" applyFill="1" applyBorder="1" applyAlignment="1">
      <alignment horizontal="center" vertical="center" wrapText="1"/>
    </xf>
    <xf numFmtId="177" fontId="9" fillId="3" borderId="6" xfId="0" applyNumberFormat="1" applyFont="1" applyFill="1" applyBorder="1" applyAlignment="1">
      <alignment horizontal="center" vertical="center" wrapText="1"/>
    </xf>
    <xf numFmtId="177" fontId="0" fillId="0" borderId="14" xfId="0" applyNumberFormat="1"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15" xfId="0" applyFill="1" applyBorder="1" applyAlignment="1" applyProtection="1">
      <alignment horizontal="center" vertical="center"/>
      <protection locked="0"/>
    </xf>
    <xf numFmtId="0" fontId="0" fillId="0" borderId="81" xfId="0" applyNumberFormat="1" applyFill="1" applyBorder="1" applyAlignment="1" applyProtection="1">
      <alignment horizontal="right" vertical="center"/>
      <protection locked="0"/>
    </xf>
    <xf numFmtId="0" fontId="0" fillId="0" borderId="81" xfId="0" applyNumberFormat="1" applyFill="1" applyBorder="1" applyAlignment="1" applyProtection="1">
      <alignment vertical="center"/>
      <protection locked="0"/>
    </xf>
    <xf numFmtId="178" fontId="0" fillId="0" borderId="34" xfId="0" applyNumberFormat="1" applyFill="1" applyBorder="1" applyAlignment="1" applyProtection="1">
      <alignment horizontal="right" vertical="center" shrinkToFit="1"/>
      <protection locked="0"/>
    </xf>
    <xf numFmtId="178" fontId="0" fillId="0" borderId="33" xfId="0" applyNumberFormat="1" applyFill="1" applyBorder="1" applyAlignment="1" applyProtection="1">
      <alignment horizontal="right" vertical="center" shrinkToFit="1"/>
      <protection locked="0"/>
    </xf>
    <xf numFmtId="0" fontId="0" fillId="0" borderId="34" xfId="0" applyNumberFormat="1" applyFill="1" applyBorder="1" applyAlignment="1" applyProtection="1">
      <alignment horizontal="right" vertical="center"/>
      <protection locked="0"/>
    </xf>
    <xf numFmtId="0" fontId="0" fillId="0" borderId="32" xfId="0" applyFill="1" applyBorder="1" applyAlignment="1" applyProtection="1">
      <alignment horizontal="right" vertical="center"/>
      <protection locked="0"/>
    </xf>
    <xf numFmtId="178" fontId="0" fillId="3" borderId="34" xfId="0" applyNumberFormat="1" applyFill="1" applyBorder="1" applyAlignment="1">
      <alignment horizontal="right" vertical="center"/>
    </xf>
    <xf numFmtId="178" fontId="0" fillId="3" borderId="32" xfId="0" applyNumberFormat="1" applyFill="1" applyBorder="1" applyAlignment="1">
      <alignment horizontal="right" vertical="center"/>
    </xf>
    <xf numFmtId="177" fontId="0" fillId="0" borderId="34" xfId="0" applyNumberFormat="1"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177" fontId="0" fillId="0" borderId="14" xfId="0" applyNumberForma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32" xfId="0" applyNumberFormat="1" applyFill="1" applyBorder="1" applyAlignment="1" applyProtection="1">
      <alignment vertical="center"/>
      <protection locked="0"/>
    </xf>
    <xf numFmtId="0" fontId="0" fillId="0" borderId="9" xfId="0" applyNumberFormat="1" applyFill="1" applyBorder="1" applyAlignment="1" applyProtection="1">
      <alignment vertical="center"/>
      <protection locked="0"/>
    </xf>
    <xf numFmtId="0" fontId="0" fillId="0" borderId="17" xfId="0" applyNumberFormat="1" applyFill="1" applyBorder="1" applyAlignment="1" applyProtection="1">
      <alignment vertical="center"/>
      <protection locked="0"/>
    </xf>
    <xf numFmtId="0" fontId="0" fillId="0" borderId="106" xfId="0" applyNumberFormat="1" applyFill="1" applyBorder="1" applyAlignment="1" applyProtection="1">
      <alignment vertical="center"/>
      <protection locked="0"/>
    </xf>
    <xf numFmtId="0" fontId="0" fillId="0" borderId="11" xfId="0" applyNumberFormat="1" applyFill="1" applyBorder="1" applyAlignment="1" applyProtection="1">
      <alignment horizontal="right" vertical="center"/>
      <protection locked="0"/>
    </xf>
    <xf numFmtId="0" fontId="0" fillId="0" borderId="8" xfId="0" applyFill="1" applyBorder="1" applyAlignment="1" applyProtection="1">
      <alignment horizontal="right" vertical="center"/>
      <protection locked="0"/>
    </xf>
    <xf numFmtId="177" fontId="0" fillId="0" borderId="9" xfId="0" applyNumberFormat="1" applyFill="1" applyBorder="1" applyAlignment="1" applyProtection="1">
      <alignment vertical="center"/>
      <protection locked="0"/>
    </xf>
    <xf numFmtId="0" fontId="0" fillId="0" borderId="10" xfId="0" applyFill="1" applyBorder="1" applyAlignment="1" applyProtection="1">
      <alignment vertical="center"/>
      <protection locked="0"/>
    </xf>
    <xf numFmtId="177" fontId="8" fillId="3" borderId="30" xfId="0" applyNumberFormat="1" applyFont="1" applyFill="1" applyBorder="1" applyAlignment="1">
      <alignment vertical="center" wrapText="1"/>
    </xf>
    <xf numFmtId="177" fontId="9" fillId="3" borderId="6" xfId="0" applyNumberFormat="1" applyFont="1" applyFill="1" applyBorder="1" applyAlignment="1">
      <alignment vertical="center" wrapText="1"/>
    </xf>
    <xf numFmtId="177" fontId="9" fillId="3" borderId="30" xfId="0" applyNumberFormat="1" applyFont="1" applyFill="1" applyBorder="1" applyAlignment="1">
      <alignment vertical="center" wrapText="1"/>
    </xf>
    <xf numFmtId="177" fontId="0" fillId="0" borderId="34" xfId="0" applyNumberFormat="1" applyFill="1" applyBorder="1" applyAlignment="1" applyProtection="1">
      <alignment vertical="center"/>
      <protection locked="0"/>
    </xf>
    <xf numFmtId="0" fontId="0" fillId="0" borderId="32" xfId="0" applyFill="1" applyBorder="1" applyAlignment="1" applyProtection="1">
      <alignment vertical="center"/>
      <protection locked="0"/>
    </xf>
    <xf numFmtId="178" fontId="0" fillId="0" borderId="14" xfId="0" applyNumberFormat="1" applyFill="1" applyBorder="1" applyAlignment="1" applyProtection="1">
      <alignment horizontal="right" vertical="center" shrinkToFit="1"/>
      <protection locked="0"/>
    </xf>
    <xf numFmtId="178" fontId="0" fillId="0" borderId="15" xfId="0" applyNumberFormat="1" applyFill="1" applyBorder="1" applyAlignment="1" applyProtection="1">
      <alignment horizontal="right" vertical="center" shrinkToFit="1"/>
      <protection locked="0"/>
    </xf>
    <xf numFmtId="178" fontId="0" fillId="3" borderId="14" xfId="0" applyNumberFormat="1" applyFill="1" applyBorder="1" applyAlignment="1">
      <alignment horizontal="right" vertical="center"/>
    </xf>
    <xf numFmtId="178" fontId="0" fillId="3" borderId="5" xfId="0" applyNumberFormat="1" applyFill="1" applyBorder="1" applyAlignment="1">
      <alignment horizontal="right" vertical="center"/>
    </xf>
    <xf numFmtId="181" fontId="0" fillId="0" borderId="9" xfId="0" applyNumberFormat="1" applyFill="1" applyBorder="1" applyAlignment="1" applyProtection="1">
      <alignment horizontal="right" vertical="center" shrinkToFit="1"/>
      <protection locked="0"/>
    </xf>
    <xf numFmtId="181" fontId="0" fillId="0" borderId="10" xfId="0" applyNumberFormat="1" applyFill="1" applyBorder="1" applyAlignment="1" applyProtection="1">
      <alignment vertical="center" shrinkToFit="1"/>
      <protection locked="0"/>
    </xf>
    <xf numFmtId="177" fontId="5" fillId="3" borderId="87" xfId="0" applyNumberFormat="1" applyFont="1" applyFill="1" applyBorder="1" applyAlignment="1">
      <alignment vertical="center" wrapText="1"/>
    </xf>
    <xf numFmtId="177" fontId="6" fillId="3" borderId="82" xfId="0" applyNumberFormat="1" applyFont="1" applyFill="1" applyBorder="1" applyAlignment="1">
      <alignment vertical="center" wrapText="1"/>
    </xf>
    <xf numFmtId="177" fontId="5" fillId="3" borderId="30" xfId="0" applyNumberFormat="1" applyFont="1" applyFill="1" applyBorder="1" applyAlignment="1">
      <alignment vertical="center" wrapText="1"/>
    </xf>
    <xf numFmtId="177" fontId="6" fillId="3" borderId="6" xfId="0" applyNumberFormat="1" applyFont="1" applyFill="1" applyBorder="1" applyAlignment="1">
      <alignment vertical="center" wrapText="1"/>
    </xf>
    <xf numFmtId="177" fontId="6" fillId="3" borderId="107" xfId="0" applyNumberFormat="1" applyFont="1" applyFill="1" applyBorder="1" applyAlignment="1">
      <alignment vertical="center" wrapText="1"/>
    </xf>
    <xf numFmtId="177" fontId="6" fillId="3" borderId="105" xfId="0" applyNumberFormat="1" applyFont="1" applyFill="1" applyBorder="1" applyAlignment="1">
      <alignment vertical="center" wrapText="1"/>
    </xf>
    <xf numFmtId="178" fontId="0" fillId="0" borderId="17" xfId="0" applyNumberFormat="1" applyFill="1" applyBorder="1" applyAlignment="1" applyProtection="1">
      <alignment horizontal="right" vertical="center" shrinkToFit="1"/>
      <protection locked="0"/>
    </xf>
    <xf numFmtId="178" fontId="0" fillId="0" borderId="18" xfId="0" applyNumberFormat="1" applyFill="1" applyBorder="1" applyAlignment="1" applyProtection="1">
      <alignment horizontal="right" vertical="center" shrinkToFit="1"/>
      <protection locked="0"/>
    </xf>
    <xf numFmtId="0" fontId="0" fillId="3" borderId="97" xfId="0" applyFill="1" applyBorder="1" applyAlignment="1">
      <alignment horizontal="center" vertical="center" wrapText="1"/>
    </xf>
    <xf numFmtId="177" fontId="0" fillId="3" borderId="98" xfId="0" applyNumberFormat="1" applyFill="1" applyBorder="1" applyAlignment="1">
      <alignment horizontal="right" vertical="center"/>
    </xf>
    <xf numFmtId="177" fontId="0" fillId="3" borderId="100" xfId="0" applyNumberFormat="1" applyFill="1" applyBorder="1" applyAlignment="1">
      <alignment horizontal="right" vertical="center"/>
    </xf>
    <xf numFmtId="0" fontId="0" fillId="3" borderId="98" xfId="0" applyNumberFormat="1" applyFont="1" applyFill="1" applyBorder="1" applyAlignment="1">
      <alignment horizontal="right" vertical="center"/>
    </xf>
    <xf numFmtId="0" fontId="0" fillId="3" borderId="99" xfId="0" applyNumberFormat="1" applyFont="1" applyFill="1" applyBorder="1" applyAlignment="1">
      <alignment horizontal="right" vertical="center"/>
    </xf>
    <xf numFmtId="0" fontId="0" fillId="3" borderId="100" xfId="0" applyNumberFormat="1" applyFont="1" applyFill="1" applyBorder="1" applyAlignment="1">
      <alignment horizontal="right" vertical="center"/>
    </xf>
    <xf numFmtId="177" fontId="0" fillId="3" borderId="99" xfId="0" applyNumberFormat="1" applyFill="1" applyBorder="1" applyAlignment="1">
      <alignment horizontal="center" vertical="center" wrapText="1"/>
    </xf>
    <xf numFmtId="0" fontId="0" fillId="3" borderId="99" xfId="0" applyFill="1" applyBorder="1" applyAlignment="1">
      <alignment vertical="center"/>
    </xf>
    <xf numFmtId="0" fontId="0" fillId="3" borderId="100" xfId="0" applyFill="1" applyBorder="1" applyAlignment="1">
      <alignment vertical="center"/>
    </xf>
    <xf numFmtId="176" fontId="0" fillId="0" borderId="9" xfId="0" applyNumberFormat="1" applyFill="1" applyBorder="1" applyAlignment="1" applyProtection="1">
      <alignment horizontal="right" vertical="center" shrinkToFit="1"/>
      <protection locked="0"/>
    </xf>
    <xf numFmtId="176" fontId="0" fillId="0" borderId="7" xfId="0" applyNumberFormat="1" applyFill="1" applyBorder="1" applyAlignment="1" applyProtection="1">
      <alignment horizontal="right" vertical="center" shrinkToFit="1"/>
      <protection locked="0"/>
    </xf>
    <xf numFmtId="0" fontId="0" fillId="3" borderId="30" xfId="0" applyFill="1" applyBorder="1" applyAlignment="1">
      <alignment vertical="center" wrapText="1"/>
    </xf>
    <xf numFmtId="0" fontId="0" fillId="3" borderId="6" xfId="0" applyFill="1" applyBorder="1" applyAlignment="1">
      <alignment vertical="center" wrapText="1"/>
    </xf>
    <xf numFmtId="0" fontId="0" fillId="3" borderId="107" xfId="0" applyFill="1" applyBorder="1" applyAlignment="1">
      <alignment vertical="center" wrapText="1"/>
    </xf>
    <xf numFmtId="0" fontId="0" fillId="3" borderId="105" xfId="0" applyFill="1" applyBorder="1" applyAlignment="1">
      <alignment vertical="center" wrapText="1"/>
    </xf>
    <xf numFmtId="176" fontId="0" fillId="0" borderId="34" xfId="0" applyNumberFormat="1" applyFill="1" applyBorder="1" applyAlignment="1" applyProtection="1">
      <alignment horizontal="right" vertical="center" shrinkToFit="1"/>
      <protection locked="0"/>
    </xf>
    <xf numFmtId="176" fontId="0" fillId="0" borderId="33" xfId="0" applyNumberFormat="1" applyFill="1" applyBorder="1" applyAlignment="1" applyProtection="1">
      <alignment horizontal="right" vertical="center" shrinkToFit="1"/>
      <protection locked="0"/>
    </xf>
    <xf numFmtId="176" fontId="0" fillId="0" borderId="17" xfId="0" applyNumberFormat="1" applyFill="1" applyBorder="1" applyAlignment="1" applyProtection="1">
      <alignment horizontal="right" vertical="center" shrinkToFit="1"/>
      <protection locked="0"/>
    </xf>
    <xf numFmtId="176" fontId="0" fillId="0" borderId="18" xfId="0" applyNumberFormat="1" applyFill="1" applyBorder="1" applyAlignment="1" applyProtection="1">
      <alignment horizontal="right" vertical="center" shrinkToFit="1"/>
      <protection locked="0"/>
    </xf>
    <xf numFmtId="177" fontId="0" fillId="3" borderId="38" xfId="0" applyNumberFormat="1" applyFill="1" applyBorder="1" applyAlignment="1">
      <alignment horizontal="center" vertical="center"/>
    </xf>
    <xf numFmtId="177" fontId="0" fillId="3" borderId="5" xfId="0" applyNumberFormat="1" applyFill="1" applyBorder="1" applyAlignment="1">
      <alignment horizontal="center" vertical="center"/>
    </xf>
    <xf numFmtId="177" fontId="0" fillId="3" borderId="15" xfId="0" applyNumberFormat="1" applyFill="1" applyBorder="1" applyAlignment="1">
      <alignment horizontal="center" vertical="center"/>
    </xf>
    <xf numFmtId="0" fontId="0" fillId="0" borderId="13" xfId="0" applyNumberFormat="1" applyFont="1" applyFill="1" applyBorder="1" applyAlignment="1" applyProtection="1">
      <alignment horizontal="center" vertical="center"/>
      <protection locked="0"/>
    </xf>
    <xf numFmtId="0" fontId="0" fillId="0" borderId="0" xfId="0" applyNumberFormat="1" applyFont="1" applyFill="1" applyBorder="1" applyAlignment="1" applyProtection="1">
      <alignment horizontal="center" vertical="center"/>
      <protection locked="0"/>
    </xf>
    <xf numFmtId="0" fontId="0" fillId="0" borderId="6" xfId="0" applyNumberFormat="1" applyFont="1" applyFill="1" applyBorder="1" applyAlignment="1" applyProtection="1">
      <alignment horizontal="center" vertical="center"/>
      <protection locked="0"/>
    </xf>
    <xf numFmtId="177" fontId="0" fillId="3" borderId="91" xfId="0" applyNumberFormat="1" applyFill="1" applyBorder="1" applyAlignment="1">
      <alignment vertical="center"/>
    </xf>
    <xf numFmtId="177" fontId="0" fillId="3" borderId="92" xfId="0" applyNumberFormat="1" applyFill="1" applyBorder="1" applyAlignment="1">
      <alignment vertical="center"/>
    </xf>
    <xf numFmtId="177" fontId="0" fillId="3" borderId="88" xfId="0" applyNumberFormat="1" applyFill="1" applyBorder="1" applyAlignment="1">
      <alignment horizontal="center" vertical="center"/>
    </xf>
    <xf numFmtId="177" fontId="0" fillId="3" borderId="10" xfId="0" applyNumberFormat="1" applyFill="1" applyBorder="1" applyAlignment="1">
      <alignment horizontal="center" vertical="center"/>
    </xf>
    <xf numFmtId="177" fontId="0" fillId="3" borderId="7" xfId="0" applyNumberFormat="1" applyFill="1" applyBorder="1" applyAlignment="1">
      <alignment horizontal="center" vertical="center"/>
    </xf>
    <xf numFmtId="0" fontId="0" fillId="0" borderId="9" xfId="0" applyNumberFormat="1" applyFont="1" applyFill="1" applyBorder="1" applyAlignment="1" applyProtection="1">
      <alignment horizontal="center" vertical="center"/>
      <protection locked="0"/>
    </xf>
    <xf numFmtId="0" fontId="0" fillId="0" borderId="10" xfId="0" applyNumberFormat="1" applyFont="1" applyFill="1" applyBorder="1" applyAlignment="1" applyProtection="1">
      <alignment horizontal="center" vertical="center"/>
      <protection locked="0"/>
    </xf>
    <xf numFmtId="0" fontId="0" fillId="0" borderId="7" xfId="0" applyNumberFormat="1" applyFont="1" applyFill="1" applyBorder="1" applyAlignment="1" applyProtection="1">
      <alignment horizontal="center" vertical="center"/>
      <protection locked="0"/>
    </xf>
    <xf numFmtId="177" fontId="0" fillId="3" borderId="25" xfId="0" applyNumberFormat="1" applyFill="1" applyBorder="1" applyAlignment="1">
      <alignment vertical="center"/>
    </xf>
    <xf numFmtId="177" fontId="0" fillId="3" borderId="26" xfId="0" applyNumberFormat="1" applyFill="1" applyBorder="1" applyAlignment="1">
      <alignment vertical="center"/>
    </xf>
    <xf numFmtId="177" fontId="0" fillId="3" borderId="93" xfId="0" applyNumberFormat="1" applyFill="1" applyBorder="1" applyAlignment="1">
      <alignment horizontal="right" vertical="center"/>
    </xf>
    <xf numFmtId="177" fontId="0" fillId="3" borderId="94" xfId="0" applyNumberFormat="1" applyFill="1" applyBorder="1" applyAlignment="1">
      <alignment horizontal="right" vertical="center"/>
    </xf>
    <xf numFmtId="178" fontId="0" fillId="3" borderId="46" xfId="0" applyNumberFormat="1" applyFill="1" applyBorder="1" applyAlignment="1">
      <alignment horizontal="right" vertical="center"/>
    </xf>
    <xf numFmtId="178" fontId="0" fillId="3" borderId="44" xfId="0" applyNumberFormat="1" applyFill="1" applyBorder="1" applyAlignment="1">
      <alignment horizontal="right" vertical="center"/>
    </xf>
    <xf numFmtId="177" fontId="0" fillId="0" borderId="46" xfId="0" applyNumberFormat="1"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177" fontId="11" fillId="3" borderId="72" xfId="0" applyNumberFormat="1" applyFont="1" applyFill="1" applyBorder="1" applyAlignment="1">
      <alignment vertical="center" wrapText="1"/>
    </xf>
    <xf numFmtId="177" fontId="0" fillId="3" borderId="72" xfId="0" applyNumberFormat="1" applyFill="1" applyBorder="1" applyAlignment="1">
      <alignment vertical="center" wrapText="1"/>
    </xf>
    <xf numFmtId="177" fontId="0" fillId="3" borderId="1" xfId="0" applyNumberFormat="1" applyFill="1" applyBorder="1" applyAlignment="1">
      <alignment vertical="center" wrapText="1"/>
    </xf>
    <xf numFmtId="177" fontId="0" fillId="3" borderId="73" xfId="0" applyNumberFormat="1" applyFill="1" applyBorder="1" applyAlignment="1">
      <alignment vertical="center" wrapText="1"/>
    </xf>
    <xf numFmtId="177" fontId="0" fillId="3" borderId="75" xfId="0" applyNumberFormat="1" applyFill="1" applyBorder="1" applyAlignment="1">
      <alignment vertical="center" wrapText="1"/>
    </xf>
    <xf numFmtId="177" fontId="12" fillId="3" borderId="11" xfId="0" applyNumberFormat="1" applyFont="1" applyFill="1" applyBorder="1" applyAlignment="1">
      <alignment horizontal="center" vertical="center" wrapText="1" shrinkToFit="1"/>
    </xf>
    <xf numFmtId="177" fontId="0" fillId="3" borderId="12" xfId="0" applyNumberFormat="1" applyFill="1" applyBorder="1" applyAlignment="1">
      <alignment horizontal="center" vertical="center" shrinkToFit="1"/>
    </xf>
    <xf numFmtId="177" fontId="0" fillId="3" borderId="14" xfId="0" applyNumberFormat="1" applyFill="1" applyBorder="1" applyAlignment="1">
      <alignment horizontal="center" vertical="center" shrinkToFit="1"/>
    </xf>
    <xf numFmtId="177" fontId="0" fillId="3" borderId="15" xfId="0" applyNumberFormat="1" applyFill="1" applyBorder="1" applyAlignment="1">
      <alignment horizontal="center" vertical="center" shrinkToFit="1"/>
    </xf>
    <xf numFmtId="177" fontId="11" fillId="3" borderId="11" xfId="0" applyNumberFormat="1" applyFont="1" applyFill="1" applyBorder="1" applyAlignment="1">
      <alignment horizontal="center" vertical="center" wrapText="1" shrinkToFit="1"/>
    </xf>
    <xf numFmtId="177" fontId="0" fillId="3" borderId="86" xfId="0" applyNumberFormat="1" applyFill="1" applyBorder="1" applyAlignment="1">
      <alignment horizontal="center" vertical="center" shrinkToFit="1"/>
    </xf>
    <xf numFmtId="177" fontId="0" fillId="3" borderId="42" xfId="0" applyNumberFormat="1" applyFill="1" applyBorder="1" applyAlignment="1">
      <alignment horizontal="center" vertical="center" shrinkToFit="1"/>
    </xf>
    <xf numFmtId="177" fontId="0" fillId="3" borderId="39" xfId="0" applyNumberFormat="1" applyFill="1" applyBorder="1" applyAlignment="1">
      <alignment horizontal="center" vertical="center"/>
    </xf>
    <xf numFmtId="177" fontId="0" fillId="3" borderId="40" xfId="0" applyNumberFormat="1" applyFill="1" applyBorder="1" applyAlignment="1">
      <alignment horizontal="center" vertical="center"/>
    </xf>
    <xf numFmtId="177" fontId="0" fillId="3" borderId="29" xfId="0" applyNumberFormat="1" applyFill="1" applyBorder="1" applyAlignment="1">
      <alignment horizontal="center" vertical="center"/>
    </xf>
    <xf numFmtId="182" fontId="0" fillId="3" borderId="27" xfId="0" applyNumberFormat="1" applyFont="1" applyFill="1" applyBorder="1" applyAlignment="1">
      <alignment horizontal="center" vertical="center"/>
    </xf>
    <xf numFmtId="182" fontId="0" fillId="3" borderId="62" xfId="0" applyNumberFormat="1" applyFont="1" applyFill="1" applyBorder="1" applyAlignment="1">
      <alignment horizontal="center" vertical="center"/>
    </xf>
    <xf numFmtId="182" fontId="0" fillId="3" borderId="63" xfId="0" applyNumberFormat="1" applyFont="1" applyFill="1" applyBorder="1" applyAlignment="1">
      <alignment horizontal="center" vertical="center"/>
    </xf>
    <xf numFmtId="177" fontId="0" fillId="3" borderId="89" xfId="0" applyNumberFormat="1" applyFill="1" applyBorder="1" applyAlignment="1">
      <alignment vertical="center"/>
    </xf>
    <xf numFmtId="177" fontId="0" fillId="3" borderId="90" xfId="0" applyNumberFormat="1" applyFill="1" applyBorder="1" applyAlignment="1">
      <alignment vertical="center"/>
    </xf>
    <xf numFmtId="177" fontId="0" fillId="0" borderId="28" xfId="0" applyNumberFormat="1"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177" fontId="0" fillId="3" borderId="71" xfId="0" applyNumberFormat="1" applyFill="1" applyBorder="1" applyAlignment="1">
      <alignment horizontal="center" vertical="center"/>
    </xf>
    <xf numFmtId="177" fontId="0" fillId="3" borderId="72" xfId="0" applyNumberFormat="1" applyFill="1" applyBorder="1" applyAlignment="1">
      <alignment horizontal="center" vertical="center"/>
    </xf>
    <xf numFmtId="177" fontId="0" fillId="3" borderId="74" xfId="0" applyNumberFormat="1" applyFill="1" applyBorder="1" applyAlignment="1">
      <alignment horizontal="center" vertical="center"/>
    </xf>
    <xf numFmtId="177" fontId="0" fillId="3" borderId="1" xfId="0" applyNumberFormat="1" applyFill="1" applyBorder="1" applyAlignment="1">
      <alignment horizontal="center" vertical="center"/>
    </xf>
    <xf numFmtId="177" fontId="0" fillId="3" borderId="34" xfId="0" applyNumberFormat="1" applyFill="1" applyBorder="1" applyAlignment="1">
      <alignment horizontal="center" vertical="center"/>
    </xf>
    <xf numFmtId="177" fontId="0" fillId="3" borderId="32" xfId="0" applyNumberFormat="1" applyFill="1" applyBorder="1" applyAlignment="1">
      <alignment horizontal="center" vertical="center"/>
    </xf>
    <xf numFmtId="177" fontId="0" fillId="3" borderId="33" xfId="0" applyNumberFormat="1" applyFill="1" applyBorder="1" applyAlignment="1">
      <alignment horizontal="center" vertical="center"/>
    </xf>
    <xf numFmtId="177" fontId="0" fillId="3" borderId="35" xfId="0" applyNumberFormat="1" applyFill="1" applyBorder="1" applyAlignment="1">
      <alignment horizontal="center" vertical="center"/>
    </xf>
    <xf numFmtId="178" fontId="0" fillId="0" borderId="1" xfId="0" applyNumberFormat="1" applyFont="1" applyFill="1" applyBorder="1" applyAlignment="1" applyProtection="1">
      <alignment vertical="center" shrinkToFit="1"/>
      <protection locked="0"/>
    </xf>
    <xf numFmtId="178" fontId="0" fillId="0" borderId="75" xfId="0" applyNumberFormat="1" applyFont="1" applyFill="1" applyBorder="1" applyAlignment="1" applyProtection="1">
      <alignment vertical="center" shrinkToFit="1"/>
      <protection locked="0"/>
    </xf>
    <xf numFmtId="177" fontId="0" fillId="3" borderId="78" xfId="0" applyNumberFormat="1" applyFill="1" applyBorder="1" applyAlignment="1">
      <alignment horizontal="center" vertical="center"/>
    </xf>
    <xf numFmtId="177" fontId="0" fillId="3" borderId="2" xfId="0" applyNumberFormat="1" applyFill="1" applyBorder="1" applyAlignment="1">
      <alignment horizontal="center" vertical="center"/>
    </xf>
    <xf numFmtId="178" fontId="0" fillId="0" borderId="2" xfId="0" applyNumberFormat="1" applyFont="1" applyFill="1" applyBorder="1" applyAlignment="1" applyProtection="1">
      <alignment vertical="center" shrinkToFit="1"/>
    </xf>
    <xf numFmtId="178" fontId="0" fillId="0" borderId="79" xfId="0" applyNumberFormat="1" applyFont="1" applyFill="1" applyBorder="1" applyAlignment="1" applyProtection="1">
      <alignment vertical="center" shrinkToFit="1"/>
    </xf>
    <xf numFmtId="178" fontId="0" fillId="0" borderId="2" xfId="0" applyNumberFormat="1" applyFont="1" applyFill="1" applyBorder="1" applyAlignment="1" applyProtection="1">
      <alignment vertical="center" shrinkToFit="1"/>
      <protection locked="0"/>
    </xf>
    <xf numFmtId="178" fontId="0" fillId="0" borderId="79" xfId="0" applyNumberFormat="1" applyFont="1" applyFill="1" applyBorder="1" applyAlignment="1" applyProtection="1">
      <alignment vertical="center" shrinkToFit="1"/>
      <protection locked="0"/>
    </xf>
    <xf numFmtId="178" fontId="0" fillId="3" borderId="67" xfId="0" applyNumberFormat="1" applyFont="1" applyFill="1" applyBorder="1" applyAlignment="1">
      <alignment vertical="center" shrinkToFit="1"/>
    </xf>
    <xf numFmtId="178" fontId="0" fillId="3" borderId="68" xfId="0" applyNumberFormat="1" applyFont="1" applyFill="1" applyBorder="1" applyAlignment="1">
      <alignment vertical="center" shrinkToFit="1"/>
    </xf>
    <xf numFmtId="177" fontId="0" fillId="3" borderId="43" xfId="0" applyNumberFormat="1" applyFill="1" applyBorder="1" applyAlignment="1">
      <alignment horizontal="center" vertical="center"/>
    </xf>
    <xf numFmtId="178" fontId="0" fillId="3" borderId="46" xfId="0" applyNumberFormat="1" applyFill="1" applyBorder="1" applyAlignment="1">
      <alignment vertical="center" shrinkToFit="1"/>
    </xf>
    <xf numFmtId="178" fontId="0" fillId="3" borderId="44" xfId="0" applyNumberFormat="1" applyFill="1" applyBorder="1" applyAlignment="1">
      <alignment vertical="center" shrinkToFit="1"/>
    </xf>
    <xf numFmtId="177" fontId="0" fillId="3" borderId="71" xfId="0" applyNumberFormat="1" applyFill="1" applyBorder="1" applyAlignment="1">
      <alignment vertical="center" wrapText="1"/>
    </xf>
    <xf numFmtId="177" fontId="0" fillId="3" borderId="74" xfId="0" applyNumberFormat="1" applyFill="1" applyBorder="1" applyAlignment="1">
      <alignment vertical="center" wrapText="1"/>
    </xf>
    <xf numFmtId="177" fontId="0" fillId="3" borderId="84" xfId="0" applyNumberFormat="1" applyFill="1" applyBorder="1" applyAlignment="1">
      <alignment vertical="center" wrapText="1"/>
    </xf>
    <xf numFmtId="177" fontId="0" fillId="3" borderId="13" xfId="0" applyNumberFormat="1" applyFill="1" applyBorder="1" applyAlignment="1">
      <alignment horizontal="center" vertical="center"/>
    </xf>
    <xf numFmtId="177" fontId="0" fillId="3" borderId="0" xfId="0" applyNumberFormat="1" applyFill="1" applyBorder="1" applyAlignment="1">
      <alignment horizontal="center" vertical="center"/>
    </xf>
    <xf numFmtId="177" fontId="0" fillId="3" borderId="6" xfId="0" applyNumberFormat="1" applyFill="1" applyBorder="1" applyAlignment="1">
      <alignment horizontal="center" vertical="center"/>
    </xf>
    <xf numFmtId="177" fontId="0" fillId="3" borderId="27" xfId="0" applyNumberFormat="1" applyFill="1" applyBorder="1" applyAlignment="1">
      <alignment horizontal="center" vertical="center"/>
    </xf>
    <xf numFmtId="177" fontId="0" fillId="3" borderId="62" xfId="0" applyNumberFormat="1" applyFill="1" applyBorder="1" applyAlignment="1">
      <alignment horizontal="center" vertical="center"/>
    </xf>
    <xf numFmtId="177" fontId="0" fillId="3" borderId="63" xfId="0" applyNumberFormat="1" applyFill="1" applyBorder="1" applyAlignment="1">
      <alignment horizontal="center" vertical="center"/>
    </xf>
    <xf numFmtId="177" fontId="0" fillId="3" borderId="80" xfId="0" applyNumberFormat="1" applyFill="1" applyBorder="1" applyAlignment="1">
      <alignment horizontal="center" vertical="center" wrapText="1"/>
    </xf>
    <xf numFmtId="177" fontId="0" fillId="3" borderId="82" xfId="0" applyNumberFormat="1" applyFill="1" applyBorder="1" applyAlignment="1">
      <alignment horizontal="center" vertical="center" wrapText="1"/>
    </xf>
    <xf numFmtId="177" fontId="0" fillId="3" borderId="13" xfId="0" applyNumberFormat="1" applyFill="1" applyBorder="1" applyAlignment="1">
      <alignment horizontal="center" vertical="center" wrapText="1"/>
    </xf>
    <xf numFmtId="177" fontId="0" fillId="3" borderId="6" xfId="0" applyNumberFormat="1" applyFill="1" applyBorder="1" applyAlignment="1">
      <alignment horizontal="center" vertical="center" wrapText="1"/>
    </xf>
    <xf numFmtId="177" fontId="0" fillId="3" borderId="27" xfId="0" applyNumberFormat="1" applyFill="1" applyBorder="1" applyAlignment="1">
      <alignment horizontal="center" vertical="center" wrapText="1"/>
    </xf>
    <xf numFmtId="177" fontId="0" fillId="3" borderId="63" xfId="0" applyNumberFormat="1" applyFill="1" applyBorder="1" applyAlignment="1">
      <alignment horizontal="center" vertical="center" wrapText="1"/>
    </xf>
    <xf numFmtId="177" fontId="0" fillId="3" borderId="83" xfId="0" applyNumberFormat="1" applyFill="1" applyBorder="1" applyAlignment="1">
      <alignment horizontal="center" vertical="center" wrapText="1"/>
    </xf>
    <xf numFmtId="177" fontId="0" fillId="3" borderId="51" xfId="0" applyNumberFormat="1" applyFill="1" applyBorder="1" applyAlignment="1">
      <alignment horizontal="center" vertical="center" wrapText="1"/>
    </xf>
    <xf numFmtId="177" fontId="0" fillId="3" borderId="85" xfId="0" applyNumberFormat="1" applyFill="1" applyBorder="1" applyAlignment="1">
      <alignment horizontal="center" vertical="center" wrapText="1"/>
    </xf>
    <xf numFmtId="177" fontId="0" fillId="3" borderId="66" xfId="0" applyNumberFormat="1" applyFill="1" applyBorder="1" applyAlignment="1">
      <alignment horizontal="center" vertical="center"/>
    </xf>
    <xf numFmtId="177" fontId="0" fillId="3" borderId="67" xfId="0" applyNumberFormat="1" applyFill="1" applyBorder="1" applyAlignment="1">
      <alignment horizontal="center" vertical="center"/>
    </xf>
    <xf numFmtId="178" fontId="0" fillId="3" borderId="67" xfId="0" applyNumberFormat="1" applyFill="1" applyBorder="1" applyAlignment="1">
      <alignment vertical="center" shrinkToFit="1"/>
    </xf>
    <xf numFmtId="178" fontId="0" fillId="3" borderId="68" xfId="0" applyNumberFormat="1" applyFill="1" applyBorder="1" applyAlignment="1">
      <alignment vertical="center" shrinkToFit="1"/>
    </xf>
    <xf numFmtId="177" fontId="0" fillId="2" borderId="28" xfId="0" applyNumberFormat="1" applyFill="1" applyBorder="1" applyAlignment="1" applyProtection="1">
      <alignment horizontal="left" vertical="center" shrinkToFit="1"/>
      <protection locked="0"/>
    </xf>
    <xf numFmtId="177" fontId="0" fillId="2" borderId="40" xfId="0" applyNumberFormat="1" applyFill="1" applyBorder="1" applyAlignment="1" applyProtection="1">
      <alignment horizontal="left" vertical="center" shrinkToFit="1"/>
      <protection locked="0"/>
    </xf>
    <xf numFmtId="177" fontId="0" fillId="2" borderId="29" xfId="0" applyNumberFormat="1" applyFill="1" applyBorder="1" applyAlignment="1" applyProtection="1">
      <alignment horizontal="left" vertical="center" shrinkToFit="1"/>
      <protection locked="0"/>
    </xf>
    <xf numFmtId="177" fontId="0" fillId="0" borderId="11" xfId="0" applyNumberFormat="1" applyFill="1" applyBorder="1" applyAlignment="1" applyProtection="1">
      <alignment horizontal="left" vertical="center"/>
      <protection locked="0"/>
    </xf>
    <xf numFmtId="177" fontId="0" fillId="0" borderId="8" xfId="0" applyNumberFormat="1" applyFill="1" applyBorder="1" applyAlignment="1" applyProtection="1">
      <alignment horizontal="left" vertical="center"/>
      <protection locked="0"/>
    </xf>
    <xf numFmtId="177" fontId="0" fillId="0" borderId="12" xfId="0" applyNumberFormat="1" applyFill="1" applyBorder="1" applyAlignment="1" applyProtection="1">
      <alignment horizontal="left" vertical="center"/>
      <protection locked="0"/>
    </xf>
    <xf numFmtId="177" fontId="0" fillId="0" borderId="11" xfId="0" applyNumberFormat="1" applyFill="1" applyBorder="1" applyAlignment="1" applyProtection="1">
      <alignment horizontal="center" vertical="center"/>
      <protection locked="0"/>
    </xf>
    <xf numFmtId="177" fontId="0" fillId="0" borderId="12" xfId="0" applyNumberFormat="1" applyFill="1" applyBorder="1" applyAlignment="1" applyProtection="1">
      <alignment vertical="center"/>
      <protection locked="0"/>
    </xf>
    <xf numFmtId="177" fontId="0" fillId="0" borderId="11" xfId="0" applyNumberFormat="1" applyFill="1" applyBorder="1" applyAlignment="1" applyProtection="1">
      <alignment vertical="center"/>
      <protection locked="0"/>
    </xf>
    <xf numFmtId="177" fontId="0" fillId="0" borderId="86" xfId="0" applyNumberFormat="1" applyFill="1" applyBorder="1" applyAlignment="1" applyProtection="1">
      <alignment vertical="center"/>
      <protection locked="0"/>
    </xf>
    <xf numFmtId="177" fontId="0" fillId="0" borderId="9" xfId="0" applyNumberFormat="1" applyFill="1" applyBorder="1" applyAlignment="1" applyProtection="1">
      <alignment horizontal="left" vertical="center"/>
      <protection locked="0"/>
    </xf>
    <xf numFmtId="177" fontId="0" fillId="0" borderId="10" xfId="0" applyNumberFormat="1" applyFill="1" applyBorder="1" applyAlignment="1" applyProtection="1">
      <alignment horizontal="left" vertical="center"/>
      <protection locked="0"/>
    </xf>
    <xf numFmtId="177" fontId="0" fillId="0" borderId="7" xfId="0" applyNumberFormat="1" applyFill="1" applyBorder="1" applyAlignment="1" applyProtection="1">
      <alignment horizontal="left" vertical="center"/>
      <protection locked="0"/>
    </xf>
    <xf numFmtId="177" fontId="0" fillId="0" borderId="7" xfId="0" applyNumberFormat="1" applyFill="1" applyBorder="1" applyAlignment="1" applyProtection="1">
      <alignment vertical="center"/>
      <protection locked="0"/>
    </xf>
    <xf numFmtId="177" fontId="0" fillId="0" borderId="36" xfId="0" applyNumberFormat="1" applyFill="1" applyBorder="1" applyAlignment="1" applyProtection="1">
      <alignment vertical="center"/>
      <protection locked="0"/>
    </xf>
    <xf numFmtId="177" fontId="0" fillId="2" borderId="9" xfId="0" applyNumberFormat="1" applyFill="1" applyBorder="1" applyAlignment="1" applyProtection="1">
      <alignment horizontal="left" vertical="center" shrinkToFit="1"/>
      <protection locked="0"/>
    </xf>
    <xf numFmtId="177" fontId="0" fillId="2" borderId="10" xfId="0" applyNumberFormat="1" applyFill="1" applyBorder="1" applyAlignment="1" applyProtection="1">
      <alignment horizontal="left" vertical="center" shrinkToFit="1"/>
      <protection locked="0"/>
    </xf>
    <xf numFmtId="177" fontId="0" fillId="2" borderId="7" xfId="0" applyNumberFormat="1" applyFill="1" applyBorder="1" applyAlignment="1" applyProtection="1">
      <alignment horizontal="left" vertical="center" shrinkToFit="1"/>
      <protection locked="0"/>
    </xf>
    <xf numFmtId="177" fontId="0" fillId="0" borderId="14" xfId="0" applyNumberFormat="1" applyFill="1" applyBorder="1" applyAlignment="1" applyProtection="1">
      <alignment horizontal="left" vertical="center"/>
      <protection locked="0"/>
    </xf>
    <xf numFmtId="177" fontId="0" fillId="0" borderId="5" xfId="0" applyNumberFormat="1" applyFill="1" applyBorder="1" applyAlignment="1" applyProtection="1">
      <alignment horizontal="left" vertical="center"/>
      <protection locked="0"/>
    </xf>
    <xf numFmtId="177" fontId="0" fillId="0" borderId="15" xfId="0" applyNumberFormat="1" applyFill="1" applyBorder="1" applyAlignment="1" applyProtection="1">
      <alignment horizontal="left" vertical="center"/>
      <protection locked="0"/>
    </xf>
    <xf numFmtId="177" fontId="0" fillId="0" borderId="15" xfId="0" applyNumberFormat="1" applyFill="1" applyBorder="1" applyAlignment="1" applyProtection="1">
      <alignment vertical="center"/>
      <protection locked="0"/>
    </xf>
    <xf numFmtId="177" fontId="0" fillId="0" borderId="14" xfId="0" applyNumberFormat="1" applyFill="1" applyBorder="1" applyAlignment="1" applyProtection="1">
      <alignment vertical="center"/>
      <protection locked="0"/>
    </xf>
    <xf numFmtId="177" fontId="0" fillId="0" borderId="42" xfId="0" applyNumberFormat="1" applyFill="1" applyBorder="1" applyAlignment="1" applyProtection="1">
      <alignment vertical="center"/>
      <protection locked="0"/>
    </xf>
    <xf numFmtId="177" fontId="0" fillId="2" borderId="34" xfId="0" applyNumberFormat="1" applyFill="1" applyBorder="1" applyAlignment="1" applyProtection="1">
      <alignment horizontal="left" vertical="center" shrinkToFit="1"/>
      <protection locked="0"/>
    </xf>
    <xf numFmtId="177" fontId="0" fillId="2" borderId="32" xfId="0" applyNumberFormat="1" applyFill="1" applyBorder="1" applyAlignment="1" applyProtection="1">
      <alignment horizontal="left" vertical="center" shrinkToFit="1"/>
      <protection locked="0"/>
    </xf>
    <xf numFmtId="177" fontId="0" fillId="2" borderId="33" xfId="0" applyNumberFormat="1" applyFill="1" applyBorder="1" applyAlignment="1" applyProtection="1">
      <alignment horizontal="left" vertical="center" shrinkToFit="1"/>
      <protection locked="0"/>
    </xf>
    <xf numFmtId="177" fontId="0" fillId="0" borderId="34" xfId="0" applyNumberFormat="1" applyFill="1" applyBorder="1" applyAlignment="1" applyProtection="1">
      <alignment horizontal="left" vertical="center"/>
      <protection locked="0"/>
    </xf>
    <xf numFmtId="177" fontId="0" fillId="0" borderId="32" xfId="0" applyNumberFormat="1" applyFill="1" applyBorder="1" applyAlignment="1" applyProtection="1">
      <alignment horizontal="left" vertical="center"/>
      <protection locked="0"/>
    </xf>
    <xf numFmtId="177" fontId="0" fillId="0" borderId="33" xfId="0" applyNumberFormat="1" applyFill="1" applyBorder="1" applyAlignment="1" applyProtection="1">
      <alignment horizontal="left" vertical="center"/>
      <protection locked="0"/>
    </xf>
    <xf numFmtId="177" fontId="0" fillId="0" borderId="34" xfId="0" applyNumberFormat="1" applyFill="1" applyBorder="1" applyAlignment="1" applyProtection="1">
      <alignment horizontal="center" vertical="center"/>
      <protection locked="0"/>
    </xf>
    <xf numFmtId="177" fontId="0" fillId="0" borderId="33" xfId="0" applyNumberFormat="1" applyFill="1" applyBorder="1" applyAlignment="1" applyProtection="1">
      <alignment vertical="center"/>
      <protection locked="0"/>
    </xf>
    <xf numFmtId="177" fontId="0" fillId="0" borderId="35" xfId="0" applyNumberFormat="1" applyFill="1" applyBorder="1" applyAlignment="1" applyProtection="1">
      <alignment vertical="center"/>
      <protection locked="0"/>
    </xf>
    <xf numFmtId="177" fontId="0" fillId="0" borderId="28" xfId="0" applyNumberFormat="1" applyFill="1" applyBorder="1" applyAlignment="1" applyProtection="1">
      <alignment horizontal="left" vertical="center"/>
      <protection locked="0"/>
    </xf>
    <xf numFmtId="177" fontId="0" fillId="0" borderId="40" xfId="0" applyNumberFormat="1" applyFill="1" applyBorder="1" applyAlignment="1" applyProtection="1">
      <alignment horizontal="left" vertical="center"/>
      <protection locked="0"/>
    </xf>
    <xf numFmtId="177" fontId="0" fillId="0" borderId="29" xfId="0" applyNumberFormat="1" applyFill="1" applyBorder="1" applyAlignment="1" applyProtection="1">
      <alignment horizontal="left" vertical="center"/>
      <protection locked="0"/>
    </xf>
    <xf numFmtId="177" fontId="0" fillId="0" borderId="28" xfId="0" applyNumberFormat="1" applyFill="1" applyBorder="1" applyAlignment="1" applyProtection="1">
      <alignment horizontal="center" vertical="center"/>
      <protection locked="0"/>
    </xf>
    <xf numFmtId="177" fontId="0" fillId="0" borderId="29" xfId="0" applyNumberFormat="1" applyFill="1" applyBorder="1" applyAlignment="1" applyProtection="1">
      <alignment vertical="center"/>
      <protection locked="0"/>
    </xf>
    <xf numFmtId="177" fontId="0" fillId="0" borderId="28" xfId="0" applyNumberFormat="1" applyFill="1" applyBorder="1" applyAlignment="1" applyProtection="1">
      <alignment vertical="center"/>
      <protection locked="0"/>
    </xf>
    <xf numFmtId="177" fontId="0" fillId="0" borderId="41" xfId="0" applyNumberFormat="1" applyFill="1" applyBorder="1" applyAlignment="1" applyProtection="1">
      <alignment vertical="center"/>
      <protection locked="0"/>
    </xf>
    <xf numFmtId="177" fontId="0" fillId="3" borderId="76" xfId="0" applyNumberFormat="1" applyFill="1" applyBorder="1" applyAlignment="1">
      <alignment vertical="center" wrapText="1"/>
    </xf>
    <xf numFmtId="177" fontId="0" fillId="3" borderId="78" xfId="0" applyNumberFormat="1" applyFill="1" applyBorder="1" applyAlignment="1">
      <alignment vertical="center" wrapText="1"/>
    </xf>
    <xf numFmtId="177" fontId="0" fillId="3" borderId="103" xfId="0" applyNumberFormat="1" applyFill="1" applyBorder="1" applyAlignment="1">
      <alignment vertical="center" wrapText="1"/>
    </xf>
    <xf numFmtId="0" fontId="0" fillId="3" borderId="104" xfId="0" applyFill="1" applyBorder="1" applyAlignment="1">
      <alignment vertical="center" wrapText="1"/>
    </xf>
    <xf numFmtId="177" fontId="0" fillId="2" borderId="14" xfId="0" applyNumberFormat="1" applyFill="1" applyBorder="1" applyAlignment="1" applyProtection="1">
      <alignment horizontal="left" vertical="center" shrinkToFit="1"/>
      <protection locked="0"/>
    </xf>
    <xf numFmtId="177" fontId="0" fillId="2" borderId="5" xfId="0" applyNumberFormat="1" applyFill="1" applyBorder="1" applyAlignment="1" applyProtection="1">
      <alignment horizontal="left" vertical="center" shrinkToFit="1"/>
      <protection locked="0"/>
    </xf>
    <xf numFmtId="177" fontId="0" fillId="2" borderId="15" xfId="0" applyNumberFormat="1" applyFill="1" applyBorder="1" applyAlignment="1" applyProtection="1">
      <alignment horizontal="left" vertical="center" shrinkToFit="1"/>
      <protection locked="0"/>
    </xf>
    <xf numFmtId="0" fontId="0" fillId="3" borderId="96" xfId="0" applyFill="1" applyBorder="1" applyAlignment="1">
      <alignment horizontal="center" vertical="center"/>
    </xf>
    <xf numFmtId="0" fontId="0" fillId="3" borderId="97" xfId="0" applyFill="1" applyBorder="1" applyAlignment="1">
      <alignment horizontal="center" vertical="center"/>
    </xf>
    <xf numFmtId="177" fontId="0" fillId="3" borderId="101" xfId="0" applyNumberFormat="1" applyFill="1" applyBorder="1" applyAlignment="1">
      <alignment horizontal="center" vertical="center"/>
    </xf>
    <xf numFmtId="177" fontId="0" fillId="3" borderId="97" xfId="0" applyNumberFormat="1" applyFill="1" applyBorder="1" applyAlignment="1">
      <alignment vertical="center"/>
    </xf>
    <xf numFmtId="177" fontId="0" fillId="0" borderId="101" xfId="0" applyNumberFormat="1" applyFill="1" applyBorder="1" applyAlignment="1" applyProtection="1">
      <alignment vertical="center"/>
      <protection locked="0"/>
    </xf>
    <xf numFmtId="177" fontId="0" fillId="0" borderId="102" xfId="0" applyNumberFormat="1" applyFill="1" applyBorder="1" applyAlignment="1" applyProtection="1">
      <alignment vertical="center"/>
      <protection locked="0"/>
    </xf>
    <xf numFmtId="177" fontId="0" fillId="3" borderId="66" xfId="0" applyNumberFormat="1" applyFill="1" applyBorder="1" applyAlignment="1">
      <alignment horizontal="center" vertical="center" shrinkToFit="1"/>
    </xf>
    <xf numFmtId="177" fontId="0" fillId="3" borderId="67" xfId="0" applyNumberFormat="1" applyFill="1" applyBorder="1" applyAlignment="1">
      <alignment horizontal="center" vertical="center" shrinkToFit="1"/>
    </xf>
    <xf numFmtId="177" fontId="0" fillId="3" borderId="68" xfId="0" applyNumberFormat="1" applyFill="1" applyBorder="1" applyAlignment="1">
      <alignment horizontal="center" vertical="center" shrinkToFit="1"/>
    </xf>
    <xf numFmtId="178" fontId="0" fillId="2" borderId="76" xfId="0" applyNumberFormat="1" applyFill="1" applyBorder="1" applyAlignment="1" applyProtection="1">
      <alignment vertical="center" shrinkToFit="1"/>
      <protection locked="0"/>
    </xf>
    <xf numFmtId="178" fontId="0" fillId="2" borderId="4" xfId="0" applyNumberFormat="1" applyFill="1" applyBorder="1" applyAlignment="1" applyProtection="1">
      <alignment vertical="center" shrinkToFit="1"/>
      <protection locked="0"/>
    </xf>
    <xf numFmtId="178" fontId="0" fillId="0" borderId="4" xfId="0" applyNumberFormat="1" applyFill="1" applyBorder="1" applyAlignment="1" applyProtection="1">
      <alignment horizontal="left" vertical="center" shrinkToFit="1"/>
      <protection locked="0"/>
    </xf>
    <xf numFmtId="178" fontId="0" fillId="0" borderId="4" xfId="0" applyNumberFormat="1" applyFill="1" applyBorder="1" applyAlignment="1" applyProtection="1">
      <alignment vertical="center" shrinkToFit="1"/>
      <protection locked="0"/>
    </xf>
    <xf numFmtId="178" fontId="0" fillId="3" borderId="4" xfId="0" applyNumberFormat="1" applyFill="1" applyBorder="1" applyAlignment="1">
      <alignment vertical="center" shrinkToFit="1"/>
    </xf>
    <xf numFmtId="178" fontId="0" fillId="3" borderId="77" xfId="0" applyNumberFormat="1" applyFill="1" applyBorder="1" applyAlignment="1">
      <alignment vertical="center" shrinkToFit="1"/>
    </xf>
    <xf numFmtId="178" fontId="0" fillId="0" borderId="1" xfId="0" applyNumberFormat="1" applyFill="1" applyBorder="1" applyAlignment="1" applyProtection="1">
      <alignment horizontal="left" vertical="center" shrinkToFit="1"/>
      <protection locked="0"/>
    </xf>
    <xf numFmtId="178" fontId="0" fillId="0" borderId="1" xfId="0" applyNumberFormat="1" applyFill="1" applyBorder="1" applyAlignment="1" applyProtection="1">
      <alignment vertical="center" shrinkToFit="1"/>
      <protection locked="0"/>
    </xf>
    <xf numFmtId="178" fontId="0" fillId="3" borderId="1" xfId="0" applyNumberFormat="1" applyFill="1" applyBorder="1" applyAlignment="1">
      <alignment vertical="center" shrinkToFit="1"/>
    </xf>
    <xf numFmtId="178" fontId="0" fillId="3" borderId="75" xfId="0" applyNumberFormat="1" applyFill="1" applyBorder="1" applyAlignment="1">
      <alignment vertical="center" shrinkToFit="1"/>
    </xf>
    <xf numFmtId="178" fontId="0" fillId="0" borderId="2" xfId="0" applyNumberFormat="1" applyFill="1" applyBorder="1" applyAlignment="1" applyProtection="1">
      <alignment horizontal="left" vertical="center" shrinkToFit="1"/>
      <protection locked="0"/>
    </xf>
    <xf numFmtId="178" fontId="0" fillId="0" borderId="2" xfId="0" applyNumberFormat="1" applyFill="1" applyBorder="1" applyAlignment="1" applyProtection="1">
      <alignment vertical="center" shrinkToFit="1"/>
      <protection locked="0"/>
    </xf>
    <xf numFmtId="178" fontId="0" fillId="3" borderId="2" xfId="0" applyNumberFormat="1" applyFill="1" applyBorder="1" applyAlignment="1">
      <alignment vertical="center" shrinkToFit="1"/>
    </xf>
    <xf numFmtId="178" fontId="0" fillId="3" borderId="79" xfId="0" applyNumberFormat="1" applyFill="1" applyBorder="1" applyAlignment="1">
      <alignment vertical="center" shrinkToFit="1"/>
    </xf>
    <xf numFmtId="178" fontId="0" fillId="3" borderId="43" xfId="0" applyNumberFormat="1" applyFill="1" applyBorder="1" applyAlignment="1">
      <alignment horizontal="center" vertical="center" shrinkToFit="1"/>
    </xf>
    <xf numFmtId="178" fontId="0" fillId="3" borderId="44" xfId="0" applyNumberFormat="1" applyFill="1" applyBorder="1" applyAlignment="1">
      <alignment horizontal="center" vertical="center"/>
    </xf>
    <xf numFmtId="178" fontId="0" fillId="3" borderId="45" xfId="0" applyNumberFormat="1" applyFill="1" applyBorder="1" applyAlignment="1">
      <alignment horizontal="center" vertical="center"/>
    </xf>
    <xf numFmtId="178" fontId="0" fillId="3" borderId="47" xfId="0" applyNumberFormat="1" applyFill="1" applyBorder="1" applyAlignment="1">
      <alignment vertical="center" shrinkToFit="1"/>
    </xf>
    <xf numFmtId="178" fontId="0" fillId="0" borderId="76" xfId="0" applyNumberFormat="1" applyFill="1" applyBorder="1" applyAlignment="1" applyProtection="1">
      <alignment vertical="center" shrinkToFit="1"/>
      <protection locked="0"/>
    </xf>
    <xf numFmtId="178" fontId="0" fillId="0" borderId="4" xfId="0" applyNumberFormat="1" applyFill="1" applyBorder="1" applyAlignment="1" applyProtection="1">
      <alignment horizontal="center" vertical="center" shrinkToFit="1"/>
      <protection locked="0"/>
    </xf>
    <xf numFmtId="178" fontId="0" fillId="0" borderId="74" xfId="0" applyNumberFormat="1" applyFill="1" applyBorder="1" applyAlignment="1" applyProtection="1">
      <alignment vertical="center" shrinkToFit="1"/>
      <protection locked="0"/>
    </xf>
    <xf numFmtId="178" fontId="0" fillId="0" borderId="1" xfId="0" applyNumberFormat="1" applyFill="1" applyBorder="1" applyAlignment="1" applyProtection="1">
      <alignment horizontal="center" vertical="center" shrinkToFit="1"/>
      <protection locked="0"/>
    </xf>
    <xf numFmtId="178" fontId="0" fillId="0" borderId="78" xfId="0" applyNumberFormat="1" applyFill="1" applyBorder="1" applyAlignment="1" applyProtection="1">
      <alignment vertical="center" shrinkToFit="1"/>
      <protection locked="0"/>
    </xf>
    <xf numFmtId="178" fontId="0" fillId="0" borderId="2" xfId="0" applyNumberFormat="1" applyFill="1" applyBorder="1" applyAlignment="1" applyProtection="1">
      <alignment horizontal="center" vertical="center" shrinkToFit="1"/>
      <protection locked="0"/>
    </xf>
    <xf numFmtId="177" fontId="0" fillId="9" borderId="66" xfId="0" applyNumberFormat="1" applyFill="1" applyBorder="1" applyAlignment="1">
      <alignment horizontal="center" vertical="center"/>
    </xf>
    <xf numFmtId="177" fontId="0" fillId="9" borderId="67" xfId="0" applyNumberFormat="1" applyFill="1" applyBorder="1" applyAlignment="1">
      <alignment horizontal="center" vertical="center"/>
    </xf>
    <xf numFmtId="178" fontId="0" fillId="3" borderId="67" xfId="0" applyNumberFormat="1" applyFill="1" applyBorder="1" applyAlignment="1">
      <alignment vertical="center"/>
    </xf>
    <xf numFmtId="177" fontId="0" fillId="0" borderId="67" xfId="0" applyNumberFormat="1" applyBorder="1" applyAlignment="1" applyProtection="1">
      <alignment vertical="center"/>
      <protection locked="0"/>
    </xf>
    <xf numFmtId="177" fontId="0" fillId="0" borderId="68" xfId="0" applyNumberFormat="1" applyBorder="1" applyAlignment="1" applyProtection="1">
      <alignment vertical="center"/>
      <protection locked="0"/>
    </xf>
    <xf numFmtId="176" fontId="0" fillId="0" borderId="43" xfId="0" applyNumberFormat="1" applyFill="1" applyBorder="1" applyAlignment="1" applyProtection="1">
      <alignment vertical="center" shrinkToFit="1"/>
      <protection locked="0"/>
    </xf>
    <xf numFmtId="176" fontId="0" fillId="0" borderId="47" xfId="0" applyNumberFormat="1" applyFill="1" applyBorder="1" applyAlignment="1" applyProtection="1">
      <alignment vertical="center" shrinkToFit="1"/>
      <protection locked="0"/>
    </xf>
    <xf numFmtId="178" fontId="0" fillId="3" borderId="44" xfId="0" applyNumberFormat="1" applyFill="1" applyBorder="1" applyAlignment="1">
      <alignment horizontal="center" vertical="center" shrinkToFit="1"/>
    </xf>
    <xf numFmtId="177" fontId="0" fillId="9" borderId="68" xfId="0" applyNumberFormat="1" applyFill="1" applyBorder="1" applyAlignment="1">
      <alignment horizontal="center" vertical="center"/>
    </xf>
    <xf numFmtId="177" fontId="0" fillId="9" borderId="43" xfId="0" applyNumberFormat="1" applyFill="1" applyBorder="1" applyAlignment="1">
      <alignment horizontal="center" vertical="center"/>
    </xf>
    <xf numFmtId="177" fontId="0" fillId="9" borderId="44" xfId="0" applyNumberFormat="1" applyFill="1" applyBorder="1" applyAlignment="1">
      <alignment horizontal="center" vertical="center"/>
    </xf>
    <xf numFmtId="177" fontId="0" fillId="9" borderId="45" xfId="0" applyNumberFormat="1" applyFill="1" applyBorder="1" applyAlignment="1">
      <alignment horizontal="center" vertical="center"/>
    </xf>
    <xf numFmtId="177" fontId="0" fillId="9" borderId="46" xfId="0" applyNumberFormat="1" applyFill="1" applyBorder="1" applyAlignment="1">
      <alignment horizontal="center" vertical="center"/>
    </xf>
    <xf numFmtId="177" fontId="0" fillId="9" borderId="47" xfId="0" applyNumberFormat="1" applyFill="1" applyBorder="1" applyAlignment="1">
      <alignment horizontal="center" vertical="center"/>
    </xf>
    <xf numFmtId="177" fontId="0" fillId="3" borderId="30" xfId="0" applyNumberFormat="1" applyFill="1" applyBorder="1" applyAlignment="1">
      <alignment vertical="center"/>
    </xf>
    <xf numFmtId="177" fontId="0" fillId="3" borderId="0" xfId="0" applyNumberFormat="1" applyFill="1" applyBorder="1" applyAlignment="1">
      <alignment vertical="center"/>
    </xf>
    <xf numFmtId="177" fontId="0" fillId="3" borderId="6" xfId="0" applyNumberFormat="1" applyFill="1" applyBorder="1" applyAlignment="1">
      <alignment vertical="center"/>
    </xf>
    <xf numFmtId="178" fontId="0" fillId="3" borderId="13" xfId="0" applyNumberFormat="1" applyFill="1" applyBorder="1" applyAlignment="1">
      <alignment vertical="center"/>
    </xf>
    <xf numFmtId="178" fontId="0" fillId="3" borderId="0" xfId="0" applyNumberFormat="1" applyFill="1" applyBorder="1" applyAlignment="1">
      <alignment vertical="center"/>
    </xf>
    <xf numFmtId="178" fontId="0" fillId="3" borderId="6" xfId="0" applyNumberFormat="1" applyFill="1" applyBorder="1" applyAlignment="1">
      <alignment vertical="center"/>
    </xf>
    <xf numFmtId="177" fontId="0" fillId="3" borderId="13" xfId="0" applyNumberFormat="1" applyFill="1" applyBorder="1" applyAlignment="1">
      <alignment vertical="center"/>
    </xf>
    <xf numFmtId="182" fontId="0" fillId="3" borderId="13" xfId="0" applyNumberFormat="1" applyFill="1" applyBorder="1" applyAlignment="1">
      <alignment vertical="center"/>
    </xf>
    <xf numFmtId="182" fontId="0" fillId="3" borderId="0" xfId="0" applyNumberFormat="1" applyFill="1" applyBorder="1" applyAlignment="1">
      <alignment vertical="center"/>
    </xf>
    <xf numFmtId="182" fontId="0" fillId="3" borderId="51" xfId="0" applyNumberFormat="1" applyFill="1" applyBorder="1" applyAlignment="1">
      <alignment vertical="center"/>
    </xf>
    <xf numFmtId="177" fontId="0" fillId="3" borderId="52" xfId="0" applyNumberFormat="1" applyFill="1" applyBorder="1" applyAlignment="1">
      <alignment vertical="center"/>
    </xf>
    <xf numFmtId="177" fontId="0" fillId="3" borderId="53" xfId="0" applyNumberFormat="1" applyFill="1" applyBorder="1" applyAlignment="1">
      <alignment vertical="center"/>
    </xf>
    <xf numFmtId="177" fontId="0" fillId="3" borderId="54" xfId="0" applyNumberFormat="1" applyFill="1" applyBorder="1" applyAlignment="1">
      <alignment vertical="center"/>
    </xf>
    <xf numFmtId="178" fontId="0" fillId="0" borderId="55" xfId="0" applyNumberFormat="1" applyFill="1" applyBorder="1" applyAlignment="1" applyProtection="1">
      <alignment vertical="center"/>
      <protection locked="0"/>
    </xf>
    <xf numFmtId="178" fontId="0" fillId="0" borderId="53" xfId="0" applyNumberFormat="1" applyFill="1" applyBorder="1" applyAlignment="1" applyProtection="1">
      <alignment vertical="center"/>
      <protection locked="0"/>
    </xf>
    <xf numFmtId="178" fontId="0" fillId="0" borderId="54" xfId="0" applyNumberFormat="1" applyFill="1" applyBorder="1" applyAlignment="1" applyProtection="1">
      <alignment vertical="center"/>
      <protection locked="0"/>
    </xf>
    <xf numFmtId="178" fontId="0" fillId="3" borderId="55" xfId="0" applyNumberFormat="1" applyFill="1" applyBorder="1" applyAlignment="1">
      <alignment vertical="center"/>
    </xf>
    <xf numFmtId="178" fontId="0" fillId="3" borderId="53" xfId="0" applyNumberFormat="1" applyFill="1" applyBorder="1" applyAlignment="1">
      <alignment vertical="center"/>
    </xf>
    <xf numFmtId="178" fontId="0" fillId="3" borderId="54" xfId="0" applyNumberFormat="1" applyFill="1" applyBorder="1" applyAlignment="1">
      <alignment vertical="center"/>
    </xf>
    <xf numFmtId="177" fontId="0" fillId="3" borderId="55" xfId="0" applyNumberFormat="1" applyFill="1" applyBorder="1" applyAlignment="1">
      <alignment vertical="center"/>
    </xf>
    <xf numFmtId="182" fontId="0" fillId="3" borderId="55" xfId="0" applyNumberFormat="1" applyFill="1" applyBorder="1" applyAlignment="1">
      <alignment vertical="center"/>
    </xf>
    <xf numFmtId="182" fontId="0" fillId="3" borderId="53" xfId="0" applyNumberFormat="1" applyFill="1" applyBorder="1" applyAlignment="1">
      <alignment vertical="center"/>
    </xf>
    <xf numFmtId="182" fontId="0" fillId="3" borderId="56" xfId="0" applyNumberFormat="1" applyFill="1" applyBorder="1" applyAlignment="1">
      <alignment vertical="center"/>
    </xf>
    <xf numFmtId="177" fontId="0" fillId="3" borderId="57" xfId="0" applyNumberFormat="1" applyFill="1" applyBorder="1" applyAlignment="1">
      <alignment vertical="center"/>
    </xf>
    <xf numFmtId="177" fontId="0" fillId="3" borderId="20" xfId="0" applyNumberFormat="1" applyFill="1" applyBorder="1" applyAlignment="1">
      <alignment vertical="center"/>
    </xf>
    <xf numFmtId="177" fontId="0" fillId="3" borderId="21" xfId="0" applyNumberFormat="1" applyFill="1" applyBorder="1" applyAlignment="1">
      <alignment vertical="center"/>
    </xf>
    <xf numFmtId="178" fontId="0" fillId="0" borderId="22" xfId="0" applyNumberFormat="1" applyFill="1" applyBorder="1" applyAlignment="1" applyProtection="1">
      <alignment vertical="center"/>
      <protection locked="0"/>
    </xf>
    <xf numFmtId="178" fontId="0" fillId="0" borderId="23" xfId="0" applyNumberFormat="1" applyFill="1" applyBorder="1" applyAlignment="1" applyProtection="1">
      <alignment vertical="center"/>
      <protection locked="0"/>
    </xf>
    <xf numFmtId="178" fontId="0" fillId="0" borderId="24" xfId="0" applyNumberFormat="1" applyFill="1" applyBorder="1" applyAlignment="1" applyProtection="1">
      <alignment vertical="center"/>
      <protection locked="0"/>
    </xf>
    <xf numFmtId="178" fontId="0" fillId="3" borderId="22" xfId="0" applyNumberFormat="1" applyFill="1" applyBorder="1" applyAlignment="1">
      <alignment vertical="center"/>
    </xf>
    <xf numFmtId="178" fontId="0" fillId="3" borderId="23" xfId="0" applyNumberFormat="1" applyFill="1" applyBorder="1" applyAlignment="1">
      <alignment vertical="center"/>
    </xf>
    <xf numFmtId="178" fontId="0" fillId="3" borderId="24" xfId="0" applyNumberFormat="1" applyFill="1" applyBorder="1" applyAlignment="1">
      <alignment vertical="center"/>
    </xf>
    <xf numFmtId="177" fontId="0" fillId="3" borderId="19" xfId="0" applyNumberFormat="1" applyFill="1" applyBorder="1" applyAlignment="1">
      <alignment vertical="center"/>
    </xf>
    <xf numFmtId="182" fontId="0" fillId="3" borderId="19" xfId="0" applyNumberFormat="1" applyFill="1" applyBorder="1" applyAlignment="1">
      <alignment vertical="center"/>
    </xf>
    <xf numFmtId="182" fontId="0" fillId="3" borderId="20" xfId="0" applyNumberFormat="1" applyFill="1" applyBorder="1" applyAlignment="1">
      <alignment vertical="center"/>
    </xf>
    <xf numFmtId="182" fontId="0" fillId="3" borderId="37" xfId="0" applyNumberFormat="1" applyFill="1" applyBorder="1" applyAlignment="1">
      <alignment vertical="center"/>
    </xf>
    <xf numFmtId="178" fontId="0" fillId="0" borderId="19" xfId="0" applyNumberFormat="1" applyFill="1" applyBorder="1" applyAlignment="1" applyProtection="1">
      <alignment vertical="center"/>
      <protection locked="0"/>
    </xf>
    <xf numFmtId="178" fontId="0" fillId="0" borderId="20" xfId="0" applyNumberFormat="1" applyFill="1" applyBorder="1" applyAlignment="1" applyProtection="1">
      <alignment vertical="center"/>
      <protection locked="0"/>
    </xf>
    <xf numFmtId="178" fontId="0" fillId="0" borderId="21" xfId="0" applyNumberFormat="1" applyFill="1" applyBorder="1" applyAlignment="1" applyProtection="1">
      <alignment vertical="center"/>
      <protection locked="0"/>
    </xf>
    <xf numFmtId="177" fontId="0" fillId="0" borderId="57" xfId="0" applyNumberFormat="1" applyBorder="1" applyAlignment="1" applyProtection="1">
      <alignment vertical="center"/>
      <protection locked="0"/>
    </xf>
    <xf numFmtId="177" fontId="0" fillId="0" borderId="20" xfId="0" applyNumberFormat="1" applyBorder="1" applyAlignment="1" applyProtection="1">
      <alignment vertical="center"/>
      <protection locked="0"/>
    </xf>
    <xf numFmtId="177" fontId="0" fillId="0" borderId="21" xfId="0" applyNumberFormat="1" applyBorder="1" applyAlignment="1" applyProtection="1">
      <alignment vertical="center"/>
      <protection locked="0"/>
    </xf>
    <xf numFmtId="178" fontId="0" fillId="0" borderId="22" xfId="0" applyNumberFormat="1" applyBorder="1" applyAlignment="1" applyProtection="1">
      <alignment vertical="center"/>
      <protection locked="0"/>
    </xf>
    <xf numFmtId="178" fontId="0" fillId="0" borderId="23" xfId="0" applyNumberFormat="1" applyBorder="1" applyAlignment="1" applyProtection="1">
      <alignment vertical="center"/>
      <protection locked="0"/>
    </xf>
    <xf numFmtId="178" fontId="0" fillId="0" borderId="24" xfId="0" applyNumberFormat="1" applyBorder="1" applyAlignment="1" applyProtection="1">
      <alignment vertical="center"/>
      <protection locked="0"/>
    </xf>
    <xf numFmtId="177" fontId="0" fillId="0" borderId="58" xfId="0" applyNumberFormat="1" applyBorder="1" applyAlignment="1" applyProtection="1">
      <alignment vertical="center"/>
      <protection locked="0"/>
    </xf>
    <xf numFmtId="177" fontId="0" fillId="0" borderId="59" xfId="0" applyNumberFormat="1" applyBorder="1" applyAlignment="1" applyProtection="1">
      <alignment vertical="center"/>
      <protection locked="0"/>
    </xf>
    <xf numFmtId="177" fontId="0" fillId="0" borderId="60" xfId="0" applyNumberFormat="1" applyBorder="1" applyAlignment="1" applyProtection="1">
      <alignment vertical="center"/>
      <protection locked="0"/>
    </xf>
    <xf numFmtId="178" fontId="0" fillId="0" borderId="61" xfId="0" applyNumberFormat="1" applyFill="1" applyBorder="1" applyAlignment="1" applyProtection="1">
      <alignment vertical="center"/>
      <protection locked="0"/>
    </xf>
    <xf numFmtId="178" fontId="0" fillId="0" borderId="59" xfId="0" applyNumberFormat="1" applyFill="1" applyBorder="1" applyAlignment="1" applyProtection="1">
      <alignment vertical="center"/>
      <protection locked="0"/>
    </xf>
    <xf numFmtId="178" fontId="0" fillId="0" borderId="60" xfId="0" applyNumberFormat="1" applyFill="1" applyBorder="1" applyAlignment="1" applyProtection="1">
      <alignment vertical="center"/>
      <protection locked="0"/>
    </xf>
    <xf numFmtId="178" fontId="0" fillId="0" borderId="27" xfId="0" applyNumberFormat="1" applyBorder="1" applyAlignment="1" applyProtection="1">
      <alignment vertical="center"/>
      <protection locked="0"/>
    </xf>
    <xf numFmtId="178" fontId="0" fillId="0" borderId="62" xfId="0" applyNumberFormat="1" applyBorder="1" applyAlignment="1" applyProtection="1">
      <alignment vertical="center"/>
      <protection locked="0"/>
    </xf>
    <xf numFmtId="178" fontId="0" fillId="0" borderId="63" xfId="0" applyNumberFormat="1" applyBorder="1" applyAlignment="1" applyProtection="1">
      <alignment vertical="center"/>
      <protection locked="0"/>
    </xf>
    <xf numFmtId="177" fontId="0" fillId="3" borderId="27" xfId="0" applyNumberFormat="1" applyFill="1" applyBorder="1" applyAlignment="1">
      <alignment vertical="center"/>
    </xf>
    <xf numFmtId="177" fontId="0" fillId="3" borderId="62" xfId="0" applyNumberFormat="1" applyFill="1" applyBorder="1" applyAlignment="1">
      <alignment vertical="center"/>
    </xf>
    <xf numFmtId="177" fontId="0" fillId="3" borderId="63" xfId="0" applyNumberFormat="1" applyFill="1" applyBorder="1" applyAlignment="1">
      <alignment vertical="center"/>
    </xf>
    <xf numFmtId="182" fontId="0" fillId="3" borderId="61" xfId="0" applyNumberFormat="1" applyFill="1" applyBorder="1" applyAlignment="1">
      <alignment vertical="center"/>
    </xf>
    <xf numFmtId="182" fontId="0" fillId="3" borderId="59" xfId="0" applyNumberFormat="1" applyFill="1" applyBorder="1" applyAlignment="1">
      <alignment vertical="center"/>
    </xf>
    <xf numFmtId="182" fontId="0" fillId="3" borderId="64" xfId="0" applyNumberFormat="1" applyFill="1" applyBorder="1" applyAlignment="1">
      <alignment vertical="center"/>
    </xf>
    <xf numFmtId="177" fontId="0" fillId="3" borderId="43" xfId="0" applyNumberFormat="1" applyFill="1" applyBorder="1" applyAlignment="1">
      <alignment vertical="center"/>
    </xf>
    <xf numFmtId="177" fontId="0" fillId="3" borderId="44" xfId="0" applyNumberFormat="1" applyFill="1" applyBorder="1" applyAlignment="1">
      <alignment vertical="center"/>
    </xf>
    <xf numFmtId="177" fontId="0" fillId="3" borderId="45" xfId="0" applyNumberFormat="1" applyFill="1" applyBorder="1" applyAlignment="1">
      <alignment vertical="center"/>
    </xf>
    <xf numFmtId="178" fontId="0" fillId="3" borderId="46" xfId="0" applyNumberFormat="1" applyFill="1" applyBorder="1" applyAlignment="1">
      <alignment vertical="center"/>
    </xf>
    <xf numFmtId="178" fontId="0" fillId="3" borderId="44" xfId="0" applyNumberFormat="1" applyFill="1" applyBorder="1" applyAlignment="1">
      <alignment vertical="center"/>
    </xf>
    <xf numFmtId="178" fontId="0" fillId="3" borderId="45" xfId="0" applyNumberFormat="1" applyFill="1" applyBorder="1" applyAlignment="1">
      <alignment vertical="center"/>
    </xf>
    <xf numFmtId="179" fontId="0" fillId="3" borderId="30" xfId="0" applyNumberFormat="1" applyFill="1" applyBorder="1" applyAlignment="1">
      <alignment vertical="center"/>
    </xf>
    <xf numFmtId="179" fontId="0" fillId="3" borderId="0" xfId="0" applyNumberFormat="1" applyFill="1" applyBorder="1" applyAlignment="1">
      <alignment vertical="center"/>
    </xf>
    <xf numFmtId="179" fontId="0" fillId="3" borderId="6" xfId="0" applyNumberFormat="1" applyFill="1" applyBorder="1" applyAlignment="1">
      <alignment vertical="center"/>
    </xf>
    <xf numFmtId="178" fontId="0" fillId="3" borderId="80" xfId="0" applyNumberFormat="1" applyFill="1" applyBorder="1" applyAlignment="1">
      <alignment vertical="center"/>
    </xf>
    <xf numFmtId="178" fontId="0" fillId="3" borderId="81" xfId="0" applyNumberFormat="1" applyFill="1" applyBorder="1" applyAlignment="1">
      <alignment vertical="center"/>
    </xf>
    <xf numFmtId="178" fontId="0" fillId="3" borderId="82" xfId="0" applyNumberFormat="1" applyFill="1" applyBorder="1" applyAlignment="1">
      <alignment vertical="center"/>
    </xf>
    <xf numFmtId="177" fontId="0" fillId="3" borderId="22" xfId="0" applyNumberFormat="1" applyFill="1" applyBorder="1" applyAlignment="1">
      <alignment vertical="center"/>
    </xf>
    <xf numFmtId="177" fontId="0" fillId="3" borderId="23" xfId="0" applyNumberFormat="1" applyFill="1" applyBorder="1" applyAlignment="1">
      <alignment vertical="center"/>
    </xf>
    <xf numFmtId="177" fontId="0" fillId="3" borderId="24" xfId="0" applyNumberFormat="1" applyFill="1" applyBorder="1" applyAlignment="1">
      <alignment vertical="center"/>
    </xf>
    <xf numFmtId="178" fontId="0" fillId="3" borderId="19" xfId="0" applyNumberFormat="1" applyFill="1" applyBorder="1" applyAlignment="1">
      <alignment vertical="center"/>
    </xf>
    <xf numFmtId="178" fontId="0" fillId="3" borderId="20" xfId="0" applyNumberFormat="1" applyFill="1" applyBorder="1" applyAlignment="1">
      <alignment vertical="center"/>
    </xf>
    <xf numFmtId="178" fontId="0" fillId="3" borderId="21" xfId="0" applyNumberFormat="1" applyFill="1" applyBorder="1" applyAlignment="1">
      <alignment vertical="center"/>
    </xf>
    <xf numFmtId="177" fontId="0" fillId="0" borderId="81" xfId="0" applyNumberFormat="1" applyBorder="1" applyAlignment="1">
      <alignment vertical="top"/>
    </xf>
    <xf numFmtId="0" fontId="0" fillId="0" borderId="81" xfId="0" applyBorder="1" applyAlignment="1">
      <alignment vertical="center"/>
    </xf>
    <xf numFmtId="177" fontId="0" fillId="0" borderId="65" xfId="0" applyNumberFormat="1" applyBorder="1" applyAlignment="1" applyProtection="1">
      <alignment vertical="center"/>
      <protection locked="0"/>
    </xf>
    <xf numFmtId="177" fontId="0" fillId="0" borderId="49" xfId="0" applyNumberFormat="1" applyBorder="1" applyAlignment="1" applyProtection="1">
      <alignment vertical="center"/>
      <protection locked="0"/>
    </xf>
    <xf numFmtId="177" fontId="0" fillId="0" borderId="50" xfId="0" applyNumberFormat="1" applyBorder="1" applyAlignment="1" applyProtection="1">
      <alignment vertical="center"/>
      <protection locked="0"/>
    </xf>
    <xf numFmtId="178" fontId="0" fillId="0" borderId="13" xfId="0" applyNumberFormat="1" applyFill="1" applyBorder="1" applyAlignment="1" applyProtection="1">
      <alignment vertical="center"/>
      <protection locked="0"/>
    </xf>
    <xf numFmtId="178" fontId="0" fillId="0" borderId="0" xfId="0" applyNumberFormat="1" applyFill="1" applyBorder="1" applyAlignment="1" applyProtection="1">
      <alignment vertical="center"/>
      <protection locked="0"/>
    </xf>
    <xf numFmtId="178" fontId="0" fillId="0" borderId="6" xfId="0" applyNumberFormat="1" applyFill="1" applyBorder="1" applyAlignment="1" applyProtection="1">
      <alignment vertical="center"/>
      <protection locked="0"/>
    </xf>
    <xf numFmtId="177" fontId="0" fillId="3" borderId="45" xfId="0" applyNumberFormat="1" applyFill="1" applyBorder="1" applyAlignment="1">
      <alignment horizontal="center" vertical="center"/>
    </xf>
    <xf numFmtId="177" fontId="0" fillId="3" borderId="46" xfId="0" applyNumberFormat="1" applyFill="1" applyBorder="1" applyAlignment="1">
      <alignment vertical="center"/>
    </xf>
    <xf numFmtId="182" fontId="0" fillId="3" borderId="46" xfId="0" applyNumberFormat="1" applyFill="1" applyBorder="1" applyAlignment="1">
      <alignment vertical="center"/>
    </xf>
    <xf numFmtId="182" fontId="0" fillId="3" borderId="44" xfId="0" applyNumberFormat="1" applyFill="1" applyBorder="1" applyAlignment="1">
      <alignment vertical="center"/>
    </xf>
    <xf numFmtId="182" fontId="0" fillId="3" borderId="47" xfId="0" applyNumberFormat="1" applyFill="1" applyBorder="1" applyAlignment="1">
      <alignment vertical="center"/>
    </xf>
    <xf numFmtId="177" fontId="0" fillId="0" borderId="52" xfId="0" applyNumberFormat="1" applyBorder="1" applyAlignment="1" applyProtection="1">
      <alignment vertical="center"/>
      <protection locked="0"/>
    </xf>
    <xf numFmtId="177" fontId="0" fillId="0" borderId="53" xfId="0" applyNumberFormat="1" applyBorder="1" applyAlignment="1" applyProtection="1">
      <alignment vertical="center"/>
      <protection locked="0"/>
    </xf>
    <xf numFmtId="177" fontId="0" fillId="0" borderId="54" xfId="0" applyNumberFormat="1" applyBorder="1" applyAlignment="1" applyProtection="1">
      <alignment vertical="center"/>
      <protection locked="0"/>
    </xf>
    <xf numFmtId="177" fontId="0" fillId="3" borderId="48" xfId="0" applyNumberFormat="1" applyFill="1" applyBorder="1" applyAlignment="1">
      <alignment vertical="center"/>
    </xf>
    <xf numFmtId="177" fontId="0" fillId="3" borderId="49" xfId="0" applyNumberFormat="1" applyFill="1" applyBorder="1" applyAlignment="1">
      <alignment vertical="center"/>
    </xf>
    <xf numFmtId="177" fontId="0" fillId="3" borderId="50" xfId="0" applyNumberFormat="1" applyFill="1" applyBorder="1" applyAlignment="1">
      <alignment vertical="center"/>
    </xf>
    <xf numFmtId="180" fontId="0" fillId="3" borderId="46" xfId="0" applyNumberFormat="1" applyFill="1" applyBorder="1" applyAlignment="1">
      <alignment vertical="center"/>
    </xf>
    <xf numFmtId="180" fontId="0" fillId="3" borderId="44" xfId="0" applyNumberFormat="1" applyFill="1" applyBorder="1" applyAlignment="1">
      <alignment vertical="center"/>
    </xf>
    <xf numFmtId="180" fontId="0" fillId="3" borderId="47" xfId="0" applyNumberFormat="1" applyFill="1" applyBorder="1" applyAlignment="1">
      <alignment vertical="center"/>
    </xf>
    <xf numFmtId="177" fontId="0" fillId="9" borderId="43" xfId="0" applyNumberFormat="1" applyFill="1" applyBorder="1" applyAlignment="1">
      <alignment vertical="center"/>
    </xf>
    <xf numFmtId="177" fontId="0" fillId="9" borderId="44" xfId="0" applyNumberFormat="1" applyFill="1" applyBorder="1" applyAlignment="1">
      <alignment vertical="center"/>
    </xf>
    <xf numFmtId="177" fontId="0" fillId="3" borderId="69" xfId="0" applyNumberFormat="1" applyFill="1" applyBorder="1" applyAlignment="1">
      <alignment vertical="center"/>
    </xf>
    <xf numFmtId="0" fontId="0" fillId="0" borderId="44" xfId="0" applyBorder="1" applyAlignment="1">
      <alignment vertical="center"/>
    </xf>
    <xf numFmtId="177" fontId="0" fillId="9" borderId="69" xfId="0" applyNumberFormat="1" applyFill="1" applyBorder="1" applyAlignment="1">
      <alignment vertical="center"/>
    </xf>
    <xf numFmtId="177" fontId="0" fillId="9" borderId="47" xfId="0" applyNumberFormat="1" applyFill="1" applyBorder="1" applyAlignment="1">
      <alignment vertical="center"/>
    </xf>
    <xf numFmtId="186" fontId="0" fillId="3" borderId="69" xfId="0" applyNumberFormat="1" applyFill="1" applyBorder="1" applyAlignment="1">
      <alignment vertical="center"/>
    </xf>
    <xf numFmtId="186" fontId="0" fillId="0" borderId="44" xfId="0" applyNumberFormat="1" applyBorder="1" applyAlignment="1">
      <alignment vertical="center"/>
    </xf>
    <xf numFmtId="176" fontId="0" fillId="0" borderId="46" xfId="0" applyNumberFormat="1" applyFill="1" applyBorder="1" applyAlignment="1" applyProtection="1">
      <alignment vertical="center"/>
      <protection locked="0"/>
    </xf>
    <xf numFmtId="176" fontId="0" fillId="0" borderId="44" xfId="0" applyNumberFormat="1" applyFill="1" applyBorder="1" applyAlignment="1" applyProtection="1">
      <alignment vertical="center"/>
      <protection locked="0"/>
    </xf>
    <xf numFmtId="177" fontId="0" fillId="3" borderId="47" xfId="0" applyNumberFormat="1" applyFill="1" applyBorder="1" applyAlignment="1">
      <alignment horizontal="center" vertical="center"/>
    </xf>
    <xf numFmtId="185" fontId="0" fillId="3" borderId="69" xfId="0" applyNumberFormat="1" applyFill="1" applyBorder="1" applyAlignment="1">
      <alignment vertical="center"/>
    </xf>
    <xf numFmtId="185" fontId="0" fillId="0" borderId="44" xfId="0" applyNumberFormat="1" applyBorder="1" applyAlignment="1">
      <alignment vertical="center"/>
    </xf>
    <xf numFmtId="178" fontId="0" fillId="3" borderId="33" xfId="0" applyNumberFormat="1" applyFill="1" applyBorder="1" applyAlignment="1">
      <alignment horizontal="right" vertical="center"/>
    </xf>
    <xf numFmtId="178" fontId="0" fillId="3" borderId="7" xfId="0" applyNumberFormat="1" applyFill="1" applyBorder="1" applyAlignment="1">
      <alignment horizontal="right" vertical="center"/>
    </xf>
    <xf numFmtId="178" fontId="0" fillId="3" borderId="15" xfId="0" applyNumberFormat="1" applyFill="1" applyBorder="1" applyAlignment="1">
      <alignment horizontal="right" vertical="center"/>
    </xf>
  </cellXfs>
  <cellStyles count="1">
    <cellStyle name="標準" xfId="0" builtinId="0"/>
  </cellStyles>
  <dxfs count="2">
    <dxf>
      <fill>
        <patternFill>
          <bgColor rgb="FFFFC7CE"/>
        </patternFill>
      </fill>
    </dxf>
    <dxf>
      <fill>
        <patternFill>
          <bgColor rgb="FFFFC7CE"/>
        </patternFill>
      </fill>
    </dxf>
  </dxfs>
  <tableStyles count="0" defaultTableStyle="TableStyleMedium9" defaultPivotStyle="PivotStyleLight16"/>
  <colors>
    <mruColors>
      <color rgb="FFFFCCCC"/>
      <color rgb="FFFF99FF"/>
      <color rgb="FFFF6699"/>
      <color rgb="FFFF99CC"/>
      <color rgb="FFFFCCFF"/>
      <color rgb="FF66FF33"/>
      <color rgb="FF33CC33"/>
      <color rgb="FF00FF00"/>
      <color rgb="FF0000FF"/>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barChart>
        <c:barDir val="col"/>
        <c:grouping val="stacked"/>
        <c:varyColors val="0"/>
        <c:ser>
          <c:idx val="0"/>
          <c:order val="0"/>
          <c:tx>
            <c:strRef>
              <c:f>簡易原価計算!$AC$26</c:f>
              <c:strCache>
                <c:ptCount val="1"/>
                <c:pt idx="0">
                  <c:v>卸価格</c:v>
                </c:pt>
              </c:strCache>
            </c:strRef>
          </c:tx>
          <c:spPr>
            <a:solidFill>
              <a:srgbClr val="66FF33"/>
            </a:solidFill>
          </c:spPr>
          <c:invertIfNegative val="0"/>
          <c:dLbls>
            <c:spPr>
              <a:solidFill>
                <a:srgbClr val="66FF33"/>
              </a:solidFill>
            </c:spPr>
            <c:txPr>
              <a:bodyPr/>
              <a:lstStyle/>
              <a:p>
                <a:pPr>
                  <a:defRPr>
                    <a:latin typeface="HG丸ｺﾞｼｯｸM-PRO" pitchFamily="50" charset="-128"/>
                    <a:ea typeface="HG丸ｺﾞｼｯｸM-PRO" pitchFamily="50" charset="-128"/>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簡易原価計算!$AD$25:$AE$25</c:f>
              <c:strCache>
                <c:ptCount val="2"/>
                <c:pt idx="0">
                  <c:v>卸価格</c:v>
                </c:pt>
                <c:pt idx="1">
                  <c:v>総原価</c:v>
                </c:pt>
              </c:strCache>
            </c:strRef>
          </c:cat>
          <c:val>
            <c:numRef>
              <c:f>簡易原価計算!$AD$26:$AE$26</c:f>
              <c:numCache>
                <c:formatCode>0_);[Red]\(0\)</c:formatCode>
                <c:ptCount val="2"/>
                <c:pt idx="0">
                  <c:v>0</c:v>
                </c:pt>
              </c:numCache>
            </c:numRef>
          </c:val>
          <c:extLst>
            <c:ext xmlns:c16="http://schemas.microsoft.com/office/drawing/2014/chart" uri="{C3380CC4-5D6E-409C-BE32-E72D297353CC}">
              <c16:uniqueId val="{00000000-F22D-4531-9792-DF96E26646D8}"/>
            </c:ext>
          </c:extLst>
        </c:ser>
        <c:ser>
          <c:idx val="1"/>
          <c:order val="1"/>
          <c:tx>
            <c:strRef>
              <c:f>簡易原価計算!$AC$27</c:f>
              <c:strCache>
                <c:ptCount val="1"/>
                <c:pt idx="0">
                  <c:v>販売管理費</c:v>
                </c:pt>
              </c:strCache>
            </c:strRef>
          </c:tx>
          <c:invertIfNegative val="0"/>
          <c:dLbls>
            <c:dLbl>
              <c:idx val="1"/>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F22D-4531-9792-DF96E26646D8}"/>
                </c:ext>
              </c:extLst>
            </c:dLbl>
            <c:spPr>
              <a:noFill/>
              <a:ln>
                <a:noFill/>
              </a:ln>
              <a:effectLst/>
            </c:spPr>
            <c:txPr>
              <a:bodyPr/>
              <a:lstStyle/>
              <a:p>
                <a:pPr>
                  <a:defRPr sz="900">
                    <a:latin typeface="HG丸ｺﾞｼｯｸM-PRO" pitchFamily="50" charset="-128"/>
                    <a:ea typeface="HG丸ｺﾞｼｯｸM-PRO" pitchFamily="50" charset="-128"/>
                  </a:defRPr>
                </a:pPr>
                <a:endParaRPr lang="ja-JP"/>
              </a:p>
            </c:txPr>
            <c:showLegendKey val="0"/>
            <c:showVal val="0"/>
            <c:showCatName val="0"/>
            <c:showSerName val="0"/>
            <c:showPercent val="0"/>
            <c:showBubbleSize val="0"/>
            <c:separator> </c:separator>
            <c:extLst>
              <c:ext xmlns:c15="http://schemas.microsoft.com/office/drawing/2012/chart" uri="{CE6537A1-D6FC-4f65-9D91-7224C49458BB}">
                <c15:showLeaderLines val="0"/>
              </c:ext>
            </c:extLst>
          </c:dLbls>
          <c:cat>
            <c:strRef>
              <c:f>簡易原価計算!$AD$25:$AE$25</c:f>
              <c:strCache>
                <c:ptCount val="2"/>
                <c:pt idx="0">
                  <c:v>卸価格</c:v>
                </c:pt>
                <c:pt idx="1">
                  <c:v>総原価</c:v>
                </c:pt>
              </c:strCache>
            </c:strRef>
          </c:cat>
          <c:val>
            <c:numRef>
              <c:f>簡易原価計算!$AD$27:$AE$27</c:f>
              <c:numCache>
                <c:formatCode>0_);[Red]\(0\)</c:formatCode>
                <c:ptCount val="2"/>
                <c:pt idx="1">
                  <c:v>0</c:v>
                </c:pt>
              </c:numCache>
            </c:numRef>
          </c:val>
          <c:extLst>
            <c:ext xmlns:c16="http://schemas.microsoft.com/office/drawing/2014/chart" uri="{C3380CC4-5D6E-409C-BE32-E72D297353CC}">
              <c16:uniqueId val="{00000002-F22D-4531-9792-DF96E26646D8}"/>
            </c:ext>
          </c:extLst>
        </c:ser>
        <c:ser>
          <c:idx val="2"/>
          <c:order val="2"/>
          <c:tx>
            <c:strRef>
              <c:f>簡易原価計算!$AC$28</c:f>
              <c:strCache>
                <c:ptCount val="1"/>
                <c:pt idx="0">
                  <c:v>製造経費</c:v>
                </c:pt>
              </c:strCache>
            </c:strRef>
          </c:tx>
          <c:spPr>
            <a:solidFill>
              <a:schemeClr val="tx2">
                <a:lumMod val="60000"/>
                <a:lumOff val="40000"/>
              </a:schemeClr>
            </a:solidFill>
            <a:ln>
              <a:solidFill>
                <a:schemeClr val="tx2">
                  <a:lumMod val="60000"/>
                  <a:lumOff val="40000"/>
                </a:schemeClr>
              </a:solidFill>
            </a:ln>
          </c:spPr>
          <c:invertIfNegative val="0"/>
          <c:dLbls>
            <c:dLbl>
              <c:idx val="1"/>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F22D-4531-9792-DF96E26646D8}"/>
                </c:ext>
              </c:extLst>
            </c:dLbl>
            <c:spPr>
              <a:noFill/>
              <a:ln>
                <a:noFill/>
              </a:ln>
              <a:effectLst/>
            </c:spPr>
            <c:txPr>
              <a:bodyPr/>
              <a:lstStyle/>
              <a:p>
                <a:pPr>
                  <a:defRPr sz="900">
                    <a:latin typeface="HG丸ｺﾞｼｯｸM-PRO" pitchFamily="50" charset="-128"/>
                    <a:ea typeface="HG丸ｺﾞｼｯｸM-PRO" pitchFamily="50" charset="-128"/>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簡易原価計算!$AD$25:$AE$25</c:f>
              <c:strCache>
                <c:ptCount val="2"/>
                <c:pt idx="0">
                  <c:v>卸価格</c:v>
                </c:pt>
                <c:pt idx="1">
                  <c:v>総原価</c:v>
                </c:pt>
              </c:strCache>
            </c:strRef>
          </c:cat>
          <c:val>
            <c:numRef>
              <c:f>簡易原価計算!$AD$28:$AE$28</c:f>
              <c:numCache>
                <c:formatCode>0_);[Red]\(0\)</c:formatCode>
                <c:ptCount val="2"/>
                <c:pt idx="1">
                  <c:v>0</c:v>
                </c:pt>
              </c:numCache>
            </c:numRef>
          </c:val>
          <c:extLst>
            <c:ext xmlns:c16="http://schemas.microsoft.com/office/drawing/2014/chart" uri="{C3380CC4-5D6E-409C-BE32-E72D297353CC}">
              <c16:uniqueId val="{00000004-F22D-4531-9792-DF96E26646D8}"/>
            </c:ext>
          </c:extLst>
        </c:ser>
        <c:ser>
          <c:idx val="3"/>
          <c:order val="3"/>
          <c:tx>
            <c:strRef>
              <c:f>簡易原価計算!$AC$29</c:f>
              <c:strCache>
                <c:ptCount val="1"/>
                <c:pt idx="0">
                  <c:v>労務費</c:v>
                </c:pt>
              </c:strCache>
            </c:strRef>
          </c:tx>
          <c:invertIfNegative val="0"/>
          <c:dLbls>
            <c:dLbl>
              <c:idx val="1"/>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F22D-4531-9792-DF96E26646D8}"/>
                </c:ext>
              </c:extLst>
            </c:dLbl>
            <c:spPr>
              <a:noFill/>
              <a:ln>
                <a:noFill/>
              </a:ln>
              <a:effectLst/>
            </c:spPr>
            <c:txPr>
              <a:bodyPr/>
              <a:lstStyle/>
              <a:p>
                <a:pPr>
                  <a:defRPr sz="900">
                    <a:latin typeface="HG丸ｺﾞｼｯｸM-PRO" pitchFamily="50" charset="-128"/>
                    <a:ea typeface="HG丸ｺﾞｼｯｸM-PRO" pitchFamily="50" charset="-128"/>
                  </a:defRPr>
                </a:pPr>
                <a:endParaRPr lang="ja-JP"/>
              </a:p>
            </c:txPr>
            <c:showLegendKey val="0"/>
            <c:showVal val="0"/>
            <c:showCatName val="0"/>
            <c:showSerName val="0"/>
            <c:showPercent val="0"/>
            <c:showBubbleSize val="0"/>
            <c:separator> </c:separator>
            <c:extLst>
              <c:ext xmlns:c15="http://schemas.microsoft.com/office/drawing/2012/chart" uri="{CE6537A1-D6FC-4f65-9D91-7224C49458BB}">
                <c15:showLeaderLines val="0"/>
              </c:ext>
            </c:extLst>
          </c:dLbls>
          <c:cat>
            <c:strRef>
              <c:f>簡易原価計算!$AD$25:$AE$25</c:f>
              <c:strCache>
                <c:ptCount val="2"/>
                <c:pt idx="0">
                  <c:v>卸価格</c:v>
                </c:pt>
                <c:pt idx="1">
                  <c:v>総原価</c:v>
                </c:pt>
              </c:strCache>
            </c:strRef>
          </c:cat>
          <c:val>
            <c:numRef>
              <c:f>簡易原価計算!$AD$29:$AE$29</c:f>
              <c:numCache>
                <c:formatCode>0_);[Red]\(0\)</c:formatCode>
                <c:ptCount val="2"/>
                <c:pt idx="1">
                  <c:v>0</c:v>
                </c:pt>
              </c:numCache>
            </c:numRef>
          </c:val>
          <c:extLst>
            <c:ext xmlns:c16="http://schemas.microsoft.com/office/drawing/2014/chart" uri="{C3380CC4-5D6E-409C-BE32-E72D297353CC}">
              <c16:uniqueId val="{00000006-F22D-4531-9792-DF96E26646D8}"/>
            </c:ext>
          </c:extLst>
        </c:ser>
        <c:ser>
          <c:idx val="4"/>
          <c:order val="4"/>
          <c:tx>
            <c:strRef>
              <c:f>簡易原価計算!$AC$30</c:f>
              <c:strCache>
                <c:ptCount val="1"/>
                <c:pt idx="0">
                  <c:v>原材料費</c:v>
                </c:pt>
              </c:strCache>
            </c:strRef>
          </c:tx>
          <c:spPr>
            <a:solidFill>
              <a:schemeClr val="accent6">
                <a:lumMod val="60000"/>
                <a:lumOff val="40000"/>
              </a:schemeClr>
            </a:solidFill>
          </c:spPr>
          <c:invertIfNegative val="0"/>
          <c:dLbls>
            <c:dLbl>
              <c:idx val="1"/>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F22D-4531-9792-DF96E26646D8}"/>
                </c:ext>
              </c:extLst>
            </c:dLbl>
            <c:spPr>
              <a:noFill/>
              <a:ln>
                <a:noFill/>
              </a:ln>
              <a:effectLst/>
            </c:spPr>
            <c:txPr>
              <a:bodyPr/>
              <a:lstStyle/>
              <a:p>
                <a:pPr>
                  <a:defRPr sz="900">
                    <a:latin typeface="HG丸ｺﾞｼｯｸM-PRO" pitchFamily="50" charset="-128"/>
                    <a:ea typeface="HG丸ｺﾞｼｯｸM-PRO" pitchFamily="50" charset="-128"/>
                  </a:defRPr>
                </a:pPr>
                <a:endParaRPr lang="ja-JP"/>
              </a:p>
            </c:txPr>
            <c:showLegendKey val="0"/>
            <c:showVal val="0"/>
            <c:showCatName val="0"/>
            <c:showSerName val="0"/>
            <c:showPercent val="0"/>
            <c:showBubbleSize val="0"/>
            <c:separator> </c:separator>
            <c:extLst>
              <c:ext xmlns:c15="http://schemas.microsoft.com/office/drawing/2012/chart" uri="{CE6537A1-D6FC-4f65-9D91-7224C49458BB}">
                <c15:showLeaderLines val="0"/>
              </c:ext>
            </c:extLst>
          </c:dLbls>
          <c:cat>
            <c:strRef>
              <c:f>簡易原価計算!$AD$25:$AE$25</c:f>
              <c:strCache>
                <c:ptCount val="2"/>
                <c:pt idx="0">
                  <c:v>卸価格</c:v>
                </c:pt>
                <c:pt idx="1">
                  <c:v>総原価</c:v>
                </c:pt>
              </c:strCache>
            </c:strRef>
          </c:cat>
          <c:val>
            <c:numRef>
              <c:f>簡易原価計算!$AD$30:$AE$30</c:f>
              <c:numCache>
                <c:formatCode>0_);[Red]\(0\)</c:formatCode>
                <c:ptCount val="2"/>
                <c:pt idx="1">
                  <c:v>0</c:v>
                </c:pt>
              </c:numCache>
            </c:numRef>
          </c:val>
          <c:extLst>
            <c:ext xmlns:c16="http://schemas.microsoft.com/office/drawing/2014/chart" uri="{C3380CC4-5D6E-409C-BE32-E72D297353CC}">
              <c16:uniqueId val="{00000008-F22D-4531-9792-DF96E26646D8}"/>
            </c:ext>
          </c:extLst>
        </c:ser>
        <c:dLbls>
          <c:showLegendKey val="0"/>
          <c:showVal val="1"/>
          <c:showCatName val="0"/>
          <c:showSerName val="0"/>
          <c:showPercent val="0"/>
          <c:showBubbleSize val="0"/>
        </c:dLbls>
        <c:gapWidth val="55"/>
        <c:overlap val="100"/>
        <c:axId val="140940416"/>
        <c:axId val="140941952"/>
      </c:barChart>
      <c:catAx>
        <c:axId val="140940416"/>
        <c:scaling>
          <c:orientation val="minMax"/>
        </c:scaling>
        <c:delete val="0"/>
        <c:axPos val="b"/>
        <c:numFmt formatCode="General" sourceLinked="0"/>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140941952"/>
        <c:crosses val="autoZero"/>
        <c:auto val="1"/>
        <c:lblAlgn val="ctr"/>
        <c:lblOffset val="100"/>
        <c:noMultiLvlLbl val="0"/>
      </c:catAx>
      <c:valAx>
        <c:axId val="140941952"/>
        <c:scaling>
          <c:orientation val="minMax"/>
        </c:scaling>
        <c:delete val="0"/>
        <c:axPos val="l"/>
        <c:numFmt formatCode="0_);[Red]\(0\)" sourceLinked="1"/>
        <c:majorTickMark val="none"/>
        <c:minorTickMark val="none"/>
        <c:tickLblPos val="nextTo"/>
        <c:crossAx val="140940416"/>
        <c:crosses val="autoZero"/>
        <c:crossBetween val="between"/>
        <c:majorUnit val="100"/>
      </c:valAx>
    </c:plotArea>
    <c:plotVisOnly val="1"/>
    <c:dispBlanksAs val="gap"/>
    <c:showDLblsOverMax val="0"/>
  </c:chart>
  <c:spPr>
    <a:ln>
      <a:noFill/>
    </a:ln>
  </c:spPr>
  <c:printSettings>
    <c:headerFooter/>
    <c:pageMargins b="0.75000000000000089" l="0.70000000000000062" r="0.70000000000000062" t="0.750000000000000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barChart>
        <c:barDir val="col"/>
        <c:grouping val="stacked"/>
        <c:varyColors val="0"/>
        <c:ser>
          <c:idx val="0"/>
          <c:order val="0"/>
          <c:tx>
            <c:strRef>
              <c:f>試算例!$AC$26</c:f>
              <c:strCache>
                <c:ptCount val="1"/>
                <c:pt idx="0">
                  <c:v>卸価格</c:v>
                </c:pt>
              </c:strCache>
            </c:strRef>
          </c:tx>
          <c:spPr>
            <a:solidFill>
              <a:srgbClr val="66FF33"/>
            </a:solidFill>
          </c:spPr>
          <c:invertIfNegative val="0"/>
          <c:dLbls>
            <c:spPr>
              <a:solidFill>
                <a:srgbClr val="66FF33"/>
              </a:solidFill>
            </c:spPr>
            <c:txPr>
              <a:bodyPr/>
              <a:lstStyle/>
              <a:p>
                <a:pPr>
                  <a:defRPr>
                    <a:latin typeface="HG丸ｺﾞｼｯｸM-PRO" pitchFamily="50" charset="-128"/>
                    <a:ea typeface="HG丸ｺﾞｼｯｸM-PRO" pitchFamily="50" charset="-128"/>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cat>
            <c:strRef>
              <c:f>試算例!$AD$25:$AE$25</c:f>
              <c:strCache>
                <c:ptCount val="2"/>
                <c:pt idx="0">
                  <c:v>卸価格</c:v>
                </c:pt>
                <c:pt idx="1">
                  <c:v>総原価</c:v>
                </c:pt>
              </c:strCache>
            </c:strRef>
          </c:cat>
          <c:val>
            <c:numRef>
              <c:f>試算例!$AD$26:$AE$26</c:f>
              <c:numCache>
                <c:formatCode>0_);[Red]\(0\)</c:formatCode>
                <c:ptCount val="2"/>
                <c:pt idx="0">
                  <c:v>400</c:v>
                </c:pt>
              </c:numCache>
            </c:numRef>
          </c:val>
          <c:extLst>
            <c:ext xmlns:c16="http://schemas.microsoft.com/office/drawing/2014/chart" uri="{C3380CC4-5D6E-409C-BE32-E72D297353CC}">
              <c16:uniqueId val="{00000000-1AB3-45EB-88E0-F9338E1409B5}"/>
            </c:ext>
          </c:extLst>
        </c:ser>
        <c:ser>
          <c:idx val="1"/>
          <c:order val="1"/>
          <c:tx>
            <c:strRef>
              <c:f>試算例!$AC$27</c:f>
              <c:strCache>
                <c:ptCount val="1"/>
                <c:pt idx="0">
                  <c:v>販売管理費</c:v>
                </c:pt>
              </c:strCache>
            </c:strRef>
          </c:tx>
          <c:invertIfNegative val="0"/>
          <c:dLbls>
            <c:dLbl>
              <c:idx val="1"/>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1AB3-45EB-88E0-F9338E1409B5}"/>
                </c:ext>
              </c:extLst>
            </c:dLbl>
            <c:spPr>
              <a:noFill/>
              <a:ln>
                <a:noFill/>
              </a:ln>
              <a:effectLst/>
            </c:spPr>
            <c:txPr>
              <a:bodyPr/>
              <a:lstStyle/>
              <a:p>
                <a:pPr>
                  <a:defRPr sz="900">
                    <a:latin typeface="HG丸ｺﾞｼｯｸM-PRO" pitchFamily="50" charset="-128"/>
                    <a:ea typeface="HG丸ｺﾞｼｯｸM-PRO" pitchFamily="50" charset="-128"/>
                  </a:defRPr>
                </a:pPr>
                <a:endParaRPr lang="ja-JP"/>
              </a:p>
            </c:txPr>
            <c:showLegendKey val="0"/>
            <c:showVal val="0"/>
            <c:showCatName val="0"/>
            <c:showSerName val="0"/>
            <c:showPercent val="0"/>
            <c:showBubbleSize val="0"/>
            <c:separator> </c:separator>
            <c:extLst>
              <c:ext xmlns:c15="http://schemas.microsoft.com/office/drawing/2012/chart" uri="{CE6537A1-D6FC-4f65-9D91-7224C49458BB}">
                <c15:showLeaderLines val="0"/>
              </c:ext>
            </c:extLst>
          </c:dLbls>
          <c:cat>
            <c:strRef>
              <c:f>試算例!$AD$25:$AE$25</c:f>
              <c:strCache>
                <c:ptCount val="2"/>
                <c:pt idx="0">
                  <c:v>卸価格</c:v>
                </c:pt>
                <c:pt idx="1">
                  <c:v>総原価</c:v>
                </c:pt>
              </c:strCache>
            </c:strRef>
          </c:cat>
          <c:val>
            <c:numRef>
              <c:f>試算例!$AD$27:$AE$27</c:f>
              <c:numCache>
                <c:formatCode>0_);[Red]\(0\)</c:formatCode>
                <c:ptCount val="2"/>
                <c:pt idx="1">
                  <c:v>115.38461538461539</c:v>
                </c:pt>
              </c:numCache>
            </c:numRef>
          </c:val>
          <c:extLst>
            <c:ext xmlns:c16="http://schemas.microsoft.com/office/drawing/2014/chart" uri="{C3380CC4-5D6E-409C-BE32-E72D297353CC}">
              <c16:uniqueId val="{00000002-1AB3-45EB-88E0-F9338E1409B5}"/>
            </c:ext>
          </c:extLst>
        </c:ser>
        <c:ser>
          <c:idx val="2"/>
          <c:order val="2"/>
          <c:tx>
            <c:strRef>
              <c:f>試算例!$AC$28</c:f>
              <c:strCache>
                <c:ptCount val="1"/>
                <c:pt idx="0">
                  <c:v>製造経費</c:v>
                </c:pt>
              </c:strCache>
            </c:strRef>
          </c:tx>
          <c:spPr>
            <a:solidFill>
              <a:schemeClr val="tx2">
                <a:lumMod val="60000"/>
                <a:lumOff val="40000"/>
              </a:schemeClr>
            </a:solidFill>
            <a:ln>
              <a:solidFill>
                <a:schemeClr val="tx2">
                  <a:lumMod val="60000"/>
                  <a:lumOff val="40000"/>
                </a:schemeClr>
              </a:solidFill>
            </a:ln>
          </c:spPr>
          <c:invertIfNegative val="0"/>
          <c:dLbls>
            <c:dLbl>
              <c:idx val="1"/>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1AB3-45EB-88E0-F9338E1409B5}"/>
                </c:ext>
              </c:extLst>
            </c:dLbl>
            <c:spPr>
              <a:noFill/>
              <a:ln>
                <a:noFill/>
              </a:ln>
              <a:effectLst/>
            </c:spPr>
            <c:txPr>
              <a:bodyPr/>
              <a:lstStyle/>
              <a:p>
                <a:pPr>
                  <a:defRPr sz="900">
                    <a:latin typeface="HG丸ｺﾞｼｯｸM-PRO" pitchFamily="50" charset="-128"/>
                    <a:ea typeface="HG丸ｺﾞｼｯｸM-PRO" pitchFamily="50" charset="-128"/>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LeaderLines val="0"/>
              </c:ext>
            </c:extLst>
          </c:dLbls>
          <c:cat>
            <c:strRef>
              <c:f>試算例!$AD$25:$AE$25</c:f>
              <c:strCache>
                <c:ptCount val="2"/>
                <c:pt idx="0">
                  <c:v>卸価格</c:v>
                </c:pt>
                <c:pt idx="1">
                  <c:v>総原価</c:v>
                </c:pt>
              </c:strCache>
            </c:strRef>
          </c:cat>
          <c:val>
            <c:numRef>
              <c:f>試算例!$AD$28:$AE$28</c:f>
              <c:numCache>
                <c:formatCode>0_);[Red]\(0\)</c:formatCode>
                <c:ptCount val="2"/>
                <c:pt idx="1">
                  <c:v>147.05025641025642</c:v>
                </c:pt>
              </c:numCache>
            </c:numRef>
          </c:val>
          <c:extLst>
            <c:ext xmlns:c16="http://schemas.microsoft.com/office/drawing/2014/chart" uri="{C3380CC4-5D6E-409C-BE32-E72D297353CC}">
              <c16:uniqueId val="{00000004-1AB3-45EB-88E0-F9338E1409B5}"/>
            </c:ext>
          </c:extLst>
        </c:ser>
        <c:ser>
          <c:idx val="3"/>
          <c:order val="3"/>
          <c:tx>
            <c:strRef>
              <c:f>試算例!$AC$29</c:f>
              <c:strCache>
                <c:ptCount val="1"/>
                <c:pt idx="0">
                  <c:v>労務費</c:v>
                </c:pt>
              </c:strCache>
            </c:strRef>
          </c:tx>
          <c:invertIfNegative val="0"/>
          <c:dLbls>
            <c:dLbl>
              <c:idx val="1"/>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1AB3-45EB-88E0-F9338E1409B5}"/>
                </c:ext>
              </c:extLst>
            </c:dLbl>
            <c:spPr>
              <a:noFill/>
              <a:ln>
                <a:noFill/>
              </a:ln>
              <a:effectLst/>
            </c:spPr>
            <c:txPr>
              <a:bodyPr/>
              <a:lstStyle/>
              <a:p>
                <a:pPr>
                  <a:defRPr sz="900">
                    <a:latin typeface="HG丸ｺﾞｼｯｸM-PRO" pitchFamily="50" charset="-128"/>
                    <a:ea typeface="HG丸ｺﾞｼｯｸM-PRO" pitchFamily="50" charset="-128"/>
                  </a:defRPr>
                </a:pPr>
                <a:endParaRPr lang="ja-JP"/>
              </a:p>
            </c:txPr>
            <c:showLegendKey val="0"/>
            <c:showVal val="0"/>
            <c:showCatName val="0"/>
            <c:showSerName val="0"/>
            <c:showPercent val="0"/>
            <c:showBubbleSize val="0"/>
            <c:separator> </c:separator>
            <c:extLst>
              <c:ext xmlns:c15="http://schemas.microsoft.com/office/drawing/2012/chart" uri="{CE6537A1-D6FC-4f65-9D91-7224C49458BB}">
                <c15:showLeaderLines val="0"/>
              </c:ext>
            </c:extLst>
          </c:dLbls>
          <c:cat>
            <c:strRef>
              <c:f>試算例!$AD$25:$AE$25</c:f>
              <c:strCache>
                <c:ptCount val="2"/>
                <c:pt idx="0">
                  <c:v>卸価格</c:v>
                </c:pt>
                <c:pt idx="1">
                  <c:v>総原価</c:v>
                </c:pt>
              </c:strCache>
            </c:strRef>
          </c:cat>
          <c:val>
            <c:numRef>
              <c:f>試算例!$AD$29:$AE$29</c:f>
              <c:numCache>
                <c:formatCode>0_);[Red]\(0\)</c:formatCode>
                <c:ptCount val="2"/>
                <c:pt idx="1">
                  <c:v>73.84615384615384</c:v>
                </c:pt>
              </c:numCache>
            </c:numRef>
          </c:val>
          <c:extLst>
            <c:ext xmlns:c16="http://schemas.microsoft.com/office/drawing/2014/chart" uri="{C3380CC4-5D6E-409C-BE32-E72D297353CC}">
              <c16:uniqueId val="{00000006-1AB3-45EB-88E0-F9338E1409B5}"/>
            </c:ext>
          </c:extLst>
        </c:ser>
        <c:ser>
          <c:idx val="4"/>
          <c:order val="4"/>
          <c:tx>
            <c:strRef>
              <c:f>試算例!$AC$30</c:f>
              <c:strCache>
                <c:ptCount val="1"/>
                <c:pt idx="0">
                  <c:v>原材料費</c:v>
                </c:pt>
              </c:strCache>
            </c:strRef>
          </c:tx>
          <c:spPr>
            <a:solidFill>
              <a:schemeClr val="accent6">
                <a:lumMod val="60000"/>
                <a:lumOff val="40000"/>
              </a:schemeClr>
            </a:solidFill>
          </c:spPr>
          <c:invertIfNegative val="0"/>
          <c:dLbls>
            <c:dLbl>
              <c:idx val="1"/>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1AB3-45EB-88E0-F9338E1409B5}"/>
                </c:ext>
              </c:extLst>
            </c:dLbl>
            <c:spPr>
              <a:noFill/>
              <a:ln>
                <a:noFill/>
              </a:ln>
              <a:effectLst/>
            </c:spPr>
            <c:txPr>
              <a:bodyPr/>
              <a:lstStyle/>
              <a:p>
                <a:pPr>
                  <a:defRPr sz="900">
                    <a:latin typeface="HG丸ｺﾞｼｯｸM-PRO" pitchFamily="50" charset="-128"/>
                    <a:ea typeface="HG丸ｺﾞｼｯｸM-PRO" pitchFamily="50" charset="-128"/>
                  </a:defRPr>
                </a:pPr>
                <a:endParaRPr lang="ja-JP"/>
              </a:p>
            </c:txPr>
            <c:showLegendKey val="0"/>
            <c:showVal val="0"/>
            <c:showCatName val="0"/>
            <c:showSerName val="0"/>
            <c:showPercent val="0"/>
            <c:showBubbleSize val="0"/>
            <c:separator> </c:separator>
            <c:extLst>
              <c:ext xmlns:c15="http://schemas.microsoft.com/office/drawing/2012/chart" uri="{CE6537A1-D6FC-4f65-9D91-7224C49458BB}">
                <c15:showLeaderLines val="0"/>
              </c:ext>
            </c:extLst>
          </c:dLbls>
          <c:cat>
            <c:strRef>
              <c:f>試算例!$AD$25:$AE$25</c:f>
              <c:strCache>
                <c:ptCount val="2"/>
                <c:pt idx="0">
                  <c:v>卸価格</c:v>
                </c:pt>
                <c:pt idx="1">
                  <c:v>総原価</c:v>
                </c:pt>
              </c:strCache>
            </c:strRef>
          </c:cat>
          <c:val>
            <c:numRef>
              <c:f>試算例!$AD$30:$AE$30</c:f>
              <c:numCache>
                <c:formatCode>0_);[Red]\(0\)</c:formatCode>
                <c:ptCount val="2"/>
                <c:pt idx="1">
                  <c:v>107.54461538461538</c:v>
                </c:pt>
              </c:numCache>
            </c:numRef>
          </c:val>
          <c:extLst>
            <c:ext xmlns:c16="http://schemas.microsoft.com/office/drawing/2014/chart" uri="{C3380CC4-5D6E-409C-BE32-E72D297353CC}">
              <c16:uniqueId val="{00000008-1AB3-45EB-88E0-F9338E1409B5}"/>
            </c:ext>
          </c:extLst>
        </c:ser>
        <c:dLbls>
          <c:showLegendKey val="0"/>
          <c:showVal val="1"/>
          <c:showCatName val="0"/>
          <c:showSerName val="0"/>
          <c:showPercent val="0"/>
          <c:showBubbleSize val="0"/>
        </c:dLbls>
        <c:gapWidth val="55"/>
        <c:overlap val="100"/>
        <c:axId val="150815872"/>
        <c:axId val="150817408"/>
      </c:barChart>
      <c:catAx>
        <c:axId val="150815872"/>
        <c:scaling>
          <c:orientation val="minMax"/>
        </c:scaling>
        <c:delete val="0"/>
        <c:axPos val="b"/>
        <c:numFmt formatCode="General" sourceLinked="0"/>
        <c:majorTickMark val="none"/>
        <c:minorTickMark val="none"/>
        <c:tickLblPos val="nextTo"/>
        <c:txPr>
          <a:bodyPr/>
          <a:lstStyle/>
          <a:p>
            <a:pPr>
              <a:defRPr>
                <a:latin typeface="HG丸ｺﾞｼｯｸM-PRO" pitchFamily="50" charset="-128"/>
                <a:ea typeface="HG丸ｺﾞｼｯｸM-PRO" pitchFamily="50" charset="-128"/>
              </a:defRPr>
            </a:pPr>
            <a:endParaRPr lang="ja-JP"/>
          </a:p>
        </c:txPr>
        <c:crossAx val="150817408"/>
        <c:crosses val="autoZero"/>
        <c:auto val="1"/>
        <c:lblAlgn val="ctr"/>
        <c:lblOffset val="100"/>
        <c:noMultiLvlLbl val="0"/>
      </c:catAx>
      <c:valAx>
        <c:axId val="150817408"/>
        <c:scaling>
          <c:orientation val="minMax"/>
        </c:scaling>
        <c:delete val="0"/>
        <c:axPos val="l"/>
        <c:numFmt formatCode="0_);[Red]\(0\)" sourceLinked="1"/>
        <c:majorTickMark val="none"/>
        <c:minorTickMark val="none"/>
        <c:tickLblPos val="nextTo"/>
        <c:crossAx val="150815872"/>
        <c:crosses val="autoZero"/>
        <c:crossBetween val="between"/>
        <c:majorUnit val="100"/>
      </c:valAx>
    </c:plotArea>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687707</xdr:colOff>
      <xdr:row>22</xdr:row>
      <xdr:rowOff>38100</xdr:rowOff>
    </xdr:from>
    <xdr:to>
      <xdr:col>5</xdr:col>
      <xdr:colOff>857251</xdr:colOff>
      <xdr:row>24</xdr:row>
      <xdr:rowOff>190500</xdr:rowOff>
    </xdr:to>
    <xdr:sp macro="" textlink="">
      <xdr:nvSpPr>
        <xdr:cNvPr id="2" name="左中かっこ 1"/>
        <xdr:cNvSpPr/>
      </xdr:nvSpPr>
      <xdr:spPr>
        <a:xfrm>
          <a:off x="3107057" y="3648075"/>
          <a:ext cx="169544" cy="62865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4</xdr:col>
      <xdr:colOff>657224</xdr:colOff>
      <xdr:row>20</xdr:row>
      <xdr:rowOff>28576</xdr:rowOff>
    </xdr:from>
    <xdr:to>
      <xdr:col>4</xdr:col>
      <xdr:colOff>866775</xdr:colOff>
      <xdr:row>24</xdr:row>
      <xdr:rowOff>200026</xdr:rowOff>
    </xdr:to>
    <xdr:sp macro="" textlink="">
      <xdr:nvSpPr>
        <xdr:cNvPr id="3" name="左中かっこ 2"/>
        <xdr:cNvSpPr/>
      </xdr:nvSpPr>
      <xdr:spPr>
        <a:xfrm>
          <a:off x="2190749" y="3162301"/>
          <a:ext cx="209551" cy="1123950"/>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76200</xdr:colOff>
      <xdr:row>18</xdr:row>
      <xdr:rowOff>104775</xdr:rowOff>
    </xdr:from>
    <xdr:to>
      <xdr:col>20</xdr:col>
      <xdr:colOff>219075</xdr:colOff>
      <xdr:row>23</xdr:row>
      <xdr:rowOff>28575</xdr:rowOff>
    </xdr:to>
    <xdr:sp macro="" textlink="">
      <xdr:nvSpPr>
        <xdr:cNvPr id="2" name="下矢印 1"/>
        <xdr:cNvSpPr/>
      </xdr:nvSpPr>
      <xdr:spPr>
        <a:xfrm>
          <a:off x="4314825" y="3790950"/>
          <a:ext cx="371475" cy="771525"/>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14</xdr:col>
      <xdr:colOff>38100</xdr:colOff>
      <xdr:row>23</xdr:row>
      <xdr:rowOff>142875</xdr:rowOff>
    </xdr:from>
    <xdr:to>
      <xdr:col>26</xdr:col>
      <xdr:colOff>180975</xdr:colOff>
      <xdr:row>39</xdr:row>
      <xdr:rowOff>180974</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57150</xdr:colOff>
      <xdr:row>23</xdr:row>
      <xdr:rowOff>28576</xdr:rowOff>
    </xdr:from>
    <xdr:to>
      <xdr:col>15</xdr:col>
      <xdr:colOff>152400</xdr:colOff>
      <xdr:row>24</xdr:row>
      <xdr:rowOff>142876</xdr:rowOff>
    </xdr:to>
    <xdr:sp macro="" textlink="">
      <xdr:nvSpPr>
        <xdr:cNvPr id="4" name="テキスト ボックス 3"/>
        <xdr:cNvSpPr txBox="1"/>
      </xdr:nvSpPr>
      <xdr:spPr>
        <a:xfrm flipH="1">
          <a:off x="3152775" y="4562476"/>
          <a:ext cx="323850"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円</a:t>
          </a:r>
        </a:p>
      </xdr:txBody>
    </xdr:sp>
    <xdr:clientData/>
  </xdr:twoCellAnchor>
  <xdr:twoCellAnchor>
    <xdr:from>
      <xdr:col>27</xdr:col>
      <xdr:colOff>200025</xdr:colOff>
      <xdr:row>187</xdr:row>
      <xdr:rowOff>66675</xdr:rowOff>
    </xdr:from>
    <xdr:to>
      <xdr:col>29</xdr:col>
      <xdr:colOff>180975</xdr:colOff>
      <xdr:row>190</xdr:row>
      <xdr:rowOff>171451</xdr:rowOff>
    </xdr:to>
    <xdr:sp macro="" textlink="">
      <xdr:nvSpPr>
        <xdr:cNvPr id="5" name="下矢印 4"/>
        <xdr:cNvSpPr/>
      </xdr:nvSpPr>
      <xdr:spPr>
        <a:xfrm>
          <a:off x="6267450" y="33794700"/>
          <a:ext cx="895350" cy="647701"/>
        </a:xfrm>
        <a:prstGeom prst="downArrow">
          <a:avLst>
            <a:gd name="adj1" fmla="val 50000"/>
            <a:gd name="adj2" fmla="val 625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50" b="1"/>
            <a:t>入力</a:t>
          </a:r>
        </a:p>
      </xdr:txBody>
    </xdr:sp>
    <xdr:clientData/>
  </xdr:twoCellAnchor>
  <xdr:twoCellAnchor>
    <xdr:from>
      <xdr:col>27</xdr:col>
      <xdr:colOff>85725</xdr:colOff>
      <xdr:row>4</xdr:row>
      <xdr:rowOff>28575</xdr:rowOff>
    </xdr:from>
    <xdr:to>
      <xdr:col>28</xdr:col>
      <xdr:colOff>628650</xdr:colOff>
      <xdr:row>6</xdr:row>
      <xdr:rowOff>152400</xdr:rowOff>
    </xdr:to>
    <xdr:sp macro="" textlink="">
      <xdr:nvSpPr>
        <xdr:cNvPr id="6" name="左矢印 5"/>
        <xdr:cNvSpPr/>
      </xdr:nvSpPr>
      <xdr:spPr>
        <a:xfrm>
          <a:off x="6153150" y="1104900"/>
          <a:ext cx="771525" cy="48577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27</xdr:col>
      <xdr:colOff>152400</xdr:colOff>
      <xdr:row>55</xdr:row>
      <xdr:rowOff>114300</xdr:rowOff>
    </xdr:from>
    <xdr:to>
      <xdr:col>29</xdr:col>
      <xdr:colOff>9525</xdr:colOff>
      <xdr:row>59</xdr:row>
      <xdr:rowOff>38100</xdr:rowOff>
    </xdr:to>
    <xdr:sp macro="" textlink="">
      <xdr:nvSpPr>
        <xdr:cNvPr id="7" name="左矢印 6"/>
        <xdr:cNvSpPr/>
      </xdr:nvSpPr>
      <xdr:spPr>
        <a:xfrm>
          <a:off x="6219825" y="10439400"/>
          <a:ext cx="771525" cy="48577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27</xdr:col>
      <xdr:colOff>95249</xdr:colOff>
      <xdr:row>67</xdr:row>
      <xdr:rowOff>104775</xdr:rowOff>
    </xdr:from>
    <xdr:to>
      <xdr:col>28</xdr:col>
      <xdr:colOff>638174</xdr:colOff>
      <xdr:row>70</xdr:row>
      <xdr:rowOff>104775</xdr:rowOff>
    </xdr:to>
    <xdr:sp macro="" textlink="">
      <xdr:nvSpPr>
        <xdr:cNvPr id="8" name="左矢印 7"/>
        <xdr:cNvSpPr/>
      </xdr:nvSpPr>
      <xdr:spPr>
        <a:xfrm rot="719158">
          <a:off x="6162674" y="12192000"/>
          <a:ext cx="771525" cy="48577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28</xdr:col>
      <xdr:colOff>466725</xdr:colOff>
      <xdr:row>73</xdr:row>
      <xdr:rowOff>104775</xdr:rowOff>
    </xdr:from>
    <xdr:to>
      <xdr:col>28</xdr:col>
      <xdr:colOff>600075</xdr:colOff>
      <xdr:row>75</xdr:row>
      <xdr:rowOff>171450</xdr:rowOff>
    </xdr:to>
    <xdr:grpSp>
      <xdr:nvGrpSpPr>
        <xdr:cNvPr id="11" name="グループ化 10"/>
        <xdr:cNvGrpSpPr/>
      </xdr:nvGrpSpPr>
      <xdr:grpSpPr>
        <a:xfrm>
          <a:off x="6762750" y="13220700"/>
          <a:ext cx="133350" cy="438150"/>
          <a:chOff x="6762750" y="13106400"/>
          <a:chExt cx="133350" cy="438150"/>
        </a:xfrm>
        <a:solidFill>
          <a:srgbClr val="FFFF00"/>
        </a:solidFill>
      </xdr:grpSpPr>
      <xdr:sp macro="" textlink="">
        <xdr:nvSpPr>
          <xdr:cNvPr id="9" name="フローチャート : 組合せ 8"/>
          <xdr:cNvSpPr/>
        </xdr:nvSpPr>
        <xdr:spPr>
          <a:xfrm>
            <a:off x="6762750" y="13106400"/>
            <a:ext cx="133350" cy="285750"/>
          </a:xfrm>
          <a:prstGeom prst="flowChartMerge">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10" name="円/楕円 9"/>
          <xdr:cNvSpPr/>
        </xdr:nvSpPr>
        <xdr:spPr>
          <a:xfrm>
            <a:off x="6762750" y="13432156"/>
            <a:ext cx="123825" cy="112394"/>
          </a:xfrm>
          <a:prstGeom prst="ellipse">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xdr:twoCellAnchor>
    <xdr:from>
      <xdr:col>27</xdr:col>
      <xdr:colOff>57150</xdr:colOff>
      <xdr:row>93</xdr:row>
      <xdr:rowOff>38100</xdr:rowOff>
    </xdr:from>
    <xdr:to>
      <xdr:col>28</xdr:col>
      <xdr:colOff>600075</xdr:colOff>
      <xdr:row>95</xdr:row>
      <xdr:rowOff>142875</xdr:rowOff>
    </xdr:to>
    <xdr:sp macro="" textlink="">
      <xdr:nvSpPr>
        <xdr:cNvPr id="12" name="左矢印 11"/>
        <xdr:cNvSpPr/>
      </xdr:nvSpPr>
      <xdr:spPr>
        <a:xfrm>
          <a:off x="6124575" y="16840200"/>
          <a:ext cx="771525" cy="48577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30</xdr:col>
      <xdr:colOff>28575</xdr:colOff>
      <xdr:row>66</xdr:row>
      <xdr:rowOff>38100</xdr:rowOff>
    </xdr:from>
    <xdr:to>
      <xdr:col>31</xdr:col>
      <xdr:colOff>0</xdr:colOff>
      <xdr:row>66</xdr:row>
      <xdr:rowOff>66675</xdr:rowOff>
    </xdr:to>
    <xdr:cxnSp macro="">
      <xdr:nvCxnSpPr>
        <xdr:cNvPr id="16" name="直線矢印コネクタ 15"/>
        <xdr:cNvCxnSpPr/>
      </xdr:nvCxnSpPr>
      <xdr:spPr>
        <a:xfrm flipH="1" flipV="1">
          <a:off x="7696200" y="11944350"/>
          <a:ext cx="657225" cy="285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123825</xdr:colOff>
      <xdr:row>32</xdr:row>
      <xdr:rowOff>19050</xdr:rowOff>
    </xdr:from>
    <xdr:to>
      <xdr:col>28</xdr:col>
      <xdr:colOff>666750</xdr:colOff>
      <xdr:row>34</xdr:row>
      <xdr:rowOff>142875</xdr:rowOff>
    </xdr:to>
    <xdr:sp macro="" textlink="">
      <xdr:nvSpPr>
        <xdr:cNvPr id="19" name="左矢印 18"/>
        <xdr:cNvSpPr/>
      </xdr:nvSpPr>
      <xdr:spPr>
        <a:xfrm>
          <a:off x="6191250" y="6181725"/>
          <a:ext cx="771525" cy="48577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28</xdr:col>
      <xdr:colOff>542925</xdr:colOff>
      <xdr:row>34</xdr:row>
      <xdr:rowOff>104775</xdr:rowOff>
    </xdr:from>
    <xdr:to>
      <xdr:col>28</xdr:col>
      <xdr:colOff>676275</xdr:colOff>
      <xdr:row>37</xdr:row>
      <xdr:rowOff>0</xdr:rowOff>
    </xdr:to>
    <xdr:grpSp>
      <xdr:nvGrpSpPr>
        <xdr:cNvPr id="20" name="グループ化 19"/>
        <xdr:cNvGrpSpPr/>
      </xdr:nvGrpSpPr>
      <xdr:grpSpPr>
        <a:xfrm>
          <a:off x="6838950" y="6629400"/>
          <a:ext cx="133350" cy="438150"/>
          <a:chOff x="6762750" y="13106400"/>
          <a:chExt cx="133350" cy="438150"/>
        </a:xfrm>
        <a:solidFill>
          <a:srgbClr val="FFFF00"/>
        </a:solidFill>
      </xdr:grpSpPr>
      <xdr:sp macro="" textlink="">
        <xdr:nvSpPr>
          <xdr:cNvPr id="21" name="フローチャート : 組合せ 20"/>
          <xdr:cNvSpPr/>
        </xdr:nvSpPr>
        <xdr:spPr>
          <a:xfrm>
            <a:off x="6762750" y="13106400"/>
            <a:ext cx="133350" cy="285750"/>
          </a:xfrm>
          <a:prstGeom prst="flowChartMerge">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22" name="円/楕円 21"/>
          <xdr:cNvSpPr/>
        </xdr:nvSpPr>
        <xdr:spPr>
          <a:xfrm>
            <a:off x="6762750" y="13432156"/>
            <a:ext cx="123825" cy="112394"/>
          </a:xfrm>
          <a:prstGeom prst="ellipse">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xdr:twoCellAnchor>
    <xdr:from>
      <xdr:col>27</xdr:col>
      <xdr:colOff>104775</xdr:colOff>
      <xdr:row>100</xdr:row>
      <xdr:rowOff>28575</xdr:rowOff>
    </xdr:from>
    <xdr:to>
      <xdr:col>28</xdr:col>
      <xdr:colOff>647700</xdr:colOff>
      <xdr:row>102</xdr:row>
      <xdr:rowOff>152400</xdr:rowOff>
    </xdr:to>
    <xdr:sp macro="" textlink="">
      <xdr:nvSpPr>
        <xdr:cNvPr id="23" name="左矢印 22"/>
        <xdr:cNvSpPr/>
      </xdr:nvSpPr>
      <xdr:spPr>
        <a:xfrm>
          <a:off x="6172200" y="17973675"/>
          <a:ext cx="771525" cy="48577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27</xdr:col>
      <xdr:colOff>76200</xdr:colOff>
      <xdr:row>121</xdr:row>
      <xdr:rowOff>19050</xdr:rowOff>
    </xdr:from>
    <xdr:to>
      <xdr:col>28</xdr:col>
      <xdr:colOff>619125</xdr:colOff>
      <xdr:row>123</xdr:row>
      <xdr:rowOff>142875</xdr:rowOff>
    </xdr:to>
    <xdr:sp macro="" textlink="">
      <xdr:nvSpPr>
        <xdr:cNvPr id="24" name="左矢印 23"/>
        <xdr:cNvSpPr/>
      </xdr:nvSpPr>
      <xdr:spPr>
        <a:xfrm>
          <a:off x="6143625" y="21707475"/>
          <a:ext cx="771525" cy="48577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27</xdr:col>
      <xdr:colOff>57150</xdr:colOff>
      <xdr:row>139</xdr:row>
      <xdr:rowOff>19050</xdr:rowOff>
    </xdr:from>
    <xdr:to>
      <xdr:col>28</xdr:col>
      <xdr:colOff>600075</xdr:colOff>
      <xdr:row>142</xdr:row>
      <xdr:rowOff>9525</xdr:rowOff>
    </xdr:to>
    <xdr:sp macro="" textlink="">
      <xdr:nvSpPr>
        <xdr:cNvPr id="25" name="左矢印 24"/>
        <xdr:cNvSpPr/>
      </xdr:nvSpPr>
      <xdr:spPr>
        <a:xfrm>
          <a:off x="6124575" y="25050750"/>
          <a:ext cx="771525" cy="48577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27</xdr:col>
      <xdr:colOff>104775</xdr:colOff>
      <xdr:row>158</xdr:row>
      <xdr:rowOff>57150</xdr:rowOff>
    </xdr:from>
    <xdr:to>
      <xdr:col>28</xdr:col>
      <xdr:colOff>647700</xdr:colOff>
      <xdr:row>160</xdr:row>
      <xdr:rowOff>171450</xdr:rowOff>
    </xdr:to>
    <xdr:sp macro="" textlink="">
      <xdr:nvSpPr>
        <xdr:cNvPr id="26" name="左矢印 25"/>
        <xdr:cNvSpPr/>
      </xdr:nvSpPr>
      <xdr:spPr>
        <a:xfrm>
          <a:off x="6172200" y="28441650"/>
          <a:ext cx="771525" cy="48577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27</xdr:col>
      <xdr:colOff>57150</xdr:colOff>
      <xdr:row>142</xdr:row>
      <xdr:rowOff>142875</xdr:rowOff>
    </xdr:from>
    <xdr:to>
      <xdr:col>28</xdr:col>
      <xdr:colOff>600075</xdr:colOff>
      <xdr:row>145</xdr:row>
      <xdr:rowOff>152400</xdr:rowOff>
    </xdr:to>
    <xdr:sp macro="" textlink="">
      <xdr:nvSpPr>
        <xdr:cNvPr id="27" name="左矢印 26"/>
        <xdr:cNvSpPr/>
      </xdr:nvSpPr>
      <xdr:spPr>
        <a:xfrm>
          <a:off x="6124575" y="25669875"/>
          <a:ext cx="771525" cy="48577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27</xdr:col>
      <xdr:colOff>85725</xdr:colOff>
      <xdr:row>182</xdr:row>
      <xdr:rowOff>47625</xdr:rowOff>
    </xdr:from>
    <xdr:to>
      <xdr:col>28</xdr:col>
      <xdr:colOff>628650</xdr:colOff>
      <xdr:row>184</xdr:row>
      <xdr:rowOff>152400</xdr:rowOff>
    </xdr:to>
    <xdr:sp macro="" textlink="">
      <xdr:nvSpPr>
        <xdr:cNvPr id="29" name="左矢印 28"/>
        <xdr:cNvSpPr/>
      </xdr:nvSpPr>
      <xdr:spPr>
        <a:xfrm>
          <a:off x="6153150" y="32832675"/>
          <a:ext cx="771525" cy="48577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27</xdr:col>
      <xdr:colOff>123825</xdr:colOff>
      <xdr:row>223</xdr:row>
      <xdr:rowOff>38100</xdr:rowOff>
    </xdr:from>
    <xdr:to>
      <xdr:col>28</xdr:col>
      <xdr:colOff>666750</xdr:colOff>
      <xdr:row>225</xdr:row>
      <xdr:rowOff>142875</xdr:rowOff>
    </xdr:to>
    <xdr:sp macro="" textlink="">
      <xdr:nvSpPr>
        <xdr:cNvPr id="30" name="左矢印 29"/>
        <xdr:cNvSpPr/>
      </xdr:nvSpPr>
      <xdr:spPr>
        <a:xfrm>
          <a:off x="6191250" y="40176450"/>
          <a:ext cx="771525" cy="48577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27</xdr:col>
      <xdr:colOff>114299</xdr:colOff>
      <xdr:row>77</xdr:row>
      <xdr:rowOff>9524</xdr:rowOff>
    </xdr:from>
    <xdr:to>
      <xdr:col>28</xdr:col>
      <xdr:colOff>657224</xdr:colOff>
      <xdr:row>79</xdr:row>
      <xdr:rowOff>123824</xdr:rowOff>
    </xdr:to>
    <xdr:sp macro="" textlink="">
      <xdr:nvSpPr>
        <xdr:cNvPr id="31" name="左矢印 30"/>
        <xdr:cNvSpPr/>
      </xdr:nvSpPr>
      <xdr:spPr>
        <a:xfrm rot="719158">
          <a:off x="6181724" y="13858874"/>
          <a:ext cx="771525" cy="48577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27</xdr:col>
      <xdr:colOff>85725</xdr:colOff>
      <xdr:row>207</xdr:row>
      <xdr:rowOff>114300</xdr:rowOff>
    </xdr:from>
    <xdr:to>
      <xdr:col>28</xdr:col>
      <xdr:colOff>628650</xdr:colOff>
      <xdr:row>210</xdr:row>
      <xdr:rowOff>47625</xdr:rowOff>
    </xdr:to>
    <xdr:sp macro="" textlink="">
      <xdr:nvSpPr>
        <xdr:cNvPr id="28" name="左矢印 27"/>
        <xdr:cNvSpPr/>
      </xdr:nvSpPr>
      <xdr:spPr>
        <a:xfrm>
          <a:off x="6153150" y="37452300"/>
          <a:ext cx="771525" cy="48577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76200</xdr:colOff>
      <xdr:row>18</xdr:row>
      <xdr:rowOff>104775</xdr:rowOff>
    </xdr:from>
    <xdr:to>
      <xdr:col>20</xdr:col>
      <xdr:colOff>219075</xdr:colOff>
      <xdr:row>23</xdr:row>
      <xdr:rowOff>28575</xdr:rowOff>
    </xdr:to>
    <xdr:sp macro="" textlink="">
      <xdr:nvSpPr>
        <xdr:cNvPr id="2" name="下矢印 1"/>
        <xdr:cNvSpPr/>
      </xdr:nvSpPr>
      <xdr:spPr>
        <a:xfrm>
          <a:off x="4314825" y="3790950"/>
          <a:ext cx="371475" cy="771525"/>
        </a:xfrm>
        <a:prstGeom prst="downArrow">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14</xdr:col>
      <xdr:colOff>38100</xdr:colOff>
      <xdr:row>23</xdr:row>
      <xdr:rowOff>142875</xdr:rowOff>
    </xdr:from>
    <xdr:to>
      <xdr:col>26</xdr:col>
      <xdr:colOff>180975</xdr:colOff>
      <xdr:row>39</xdr:row>
      <xdr:rowOff>180974</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57150</xdr:colOff>
      <xdr:row>23</xdr:row>
      <xdr:rowOff>28576</xdr:rowOff>
    </xdr:from>
    <xdr:to>
      <xdr:col>15</xdr:col>
      <xdr:colOff>152400</xdr:colOff>
      <xdr:row>24</xdr:row>
      <xdr:rowOff>142876</xdr:rowOff>
    </xdr:to>
    <xdr:sp macro="" textlink="">
      <xdr:nvSpPr>
        <xdr:cNvPr id="4" name="テキスト ボックス 3"/>
        <xdr:cNvSpPr txBox="1"/>
      </xdr:nvSpPr>
      <xdr:spPr>
        <a:xfrm flipH="1">
          <a:off x="3152775" y="4562476"/>
          <a:ext cx="323850"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円</a:t>
          </a:r>
        </a:p>
      </xdr:txBody>
    </xdr:sp>
    <xdr:clientData/>
  </xdr:twoCellAnchor>
  <xdr:twoCellAnchor>
    <xdr:from>
      <xdr:col>27</xdr:col>
      <xdr:colOff>200025</xdr:colOff>
      <xdr:row>187</xdr:row>
      <xdr:rowOff>66675</xdr:rowOff>
    </xdr:from>
    <xdr:to>
      <xdr:col>29</xdr:col>
      <xdr:colOff>180975</xdr:colOff>
      <xdr:row>190</xdr:row>
      <xdr:rowOff>171451</xdr:rowOff>
    </xdr:to>
    <xdr:sp macro="" textlink="">
      <xdr:nvSpPr>
        <xdr:cNvPr id="5" name="下矢印 4"/>
        <xdr:cNvSpPr/>
      </xdr:nvSpPr>
      <xdr:spPr>
        <a:xfrm>
          <a:off x="6267450" y="33794700"/>
          <a:ext cx="895350" cy="647701"/>
        </a:xfrm>
        <a:prstGeom prst="downArrow">
          <a:avLst>
            <a:gd name="adj1" fmla="val 50000"/>
            <a:gd name="adj2" fmla="val 625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50" b="1"/>
            <a:t>入力</a:t>
          </a:r>
        </a:p>
      </xdr:txBody>
    </xdr:sp>
    <xdr:clientData/>
  </xdr:twoCellAnchor>
  <xdr:twoCellAnchor>
    <xdr:from>
      <xdr:col>27</xdr:col>
      <xdr:colOff>85725</xdr:colOff>
      <xdr:row>4</xdr:row>
      <xdr:rowOff>28575</xdr:rowOff>
    </xdr:from>
    <xdr:to>
      <xdr:col>28</xdr:col>
      <xdr:colOff>628650</xdr:colOff>
      <xdr:row>6</xdr:row>
      <xdr:rowOff>152400</xdr:rowOff>
    </xdr:to>
    <xdr:sp macro="" textlink="">
      <xdr:nvSpPr>
        <xdr:cNvPr id="6" name="左矢印 5"/>
        <xdr:cNvSpPr/>
      </xdr:nvSpPr>
      <xdr:spPr>
        <a:xfrm>
          <a:off x="6153150" y="1104900"/>
          <a:ext cx="771525" cy="48577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27</xdr:col>
      <xdr:colOff>152400</xdr:colOff>
      <xdr:row>55</xdr:row>
      <xdr:rowOff>114300</xdr:rowOff>
    </xdr:from>
    <xdr:to>
      <xdr:col>29</xdr:col>
      <xdr:colOff>9525</xdr:colOff>
      <xdr:row>59</xdr:row>
      <xdr:rowOff>38100</xdr:rowOff>
    </xdr:to>
    <xdr:sp macro="" textlink="">
      <xdr:nvSpPr>
        <xdr:cNvPr id="7" name="左矢印 6"/>
        <xdr:cNvSpPr/>
      </xdr:nvSpPr>
      <xdr:spPr>
        <a:xfrm>
          <a:off x="6219825" y="10439400"/>
          <a:ext cx="771525" cy="48577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27</xdr:col>
      <xdr:colOff>95249</xdr:colOff>
      <xdr:row>67</xdr:row>
      <xdr:rowOff>104775</xdr:rowOff>
    </xdr:from>
    <xdr:to>
      <xdr:col>28</xdr:col>
      <xdr:colOff>638174</xdr:colOff>
      <xdr:row>70</xdr:row>
      <xdr:rowOff>104775</xdr:rowOff>
    </xdr:to>
    <xdr:sp macro="" textlink="">
      <xdr:nvSpPr>
        <xdr:cNvPr id="8" name="左矢印 7"/>
        <xdr:cNvSpPr/>
      </xdr:nvSpPr>
      <xdr:spPr>
        <a:xfrm rot="719158">
          <a:off x="6162674" y="12192000"/>
          <a:ext cx="771525" cy="48577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28</xdr:col>
      <xdr:colOff>466725</xdr:colOff>
      <xdr:row>73</xdr:row>
      <xdr:rowOff>104775</xdr:rowOff>
    </xdr:from>
    <xdr:to>
      <xdr:col>28</xdr:col>
      <xdr:colOff>600075</xdr:colOff>
      <xdr:row>75</xdr:row>
      <xdr:rowOff>171450</xdr:rowOff>
    </xdr:to>
    <xdr:grpSp>
      <xdr:nvGrpSpPr>
        <xdr:cNvPr id="9" name="グループ化 8"/>
        <xdr:cNvGrpSpPr/>
      </xdr:nvGrpSpPr>
      <xdr:grpSpPr>
        <a:xfrm>
          <a:off x="6641166" y="13159628"/>
          <a:ext cx="133350" cy="436469"/>
          <a:chOff x="6762750" y="13106400"/>
          <a:chExt cx="133350" cy="438150"/>
        </a:xfrm>
        <a:solidFill>
          <a:srgbClr val="FFFF00"/>
        </a:solidFill>
      </xdr:grpSpPr>
      <xdr:sp macro="" textlink="">
        <xdr:nvSpPr>
          <xdr:cNvPr id="10" name="フローチャート : 組合せ 9"/>
          <xdr:cNvSpPr/>
        </xdr:nvSpPr>
        <xdr:spPr>
          <a:xfrm>
            <a:off x="6762750" y="13106400"/>
            <a:ext cx="133350" cy="285750"/>
          </a:xfrm>
          <a:prstGeom prst="flowChartMerge">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11" name="円/楕円 10"/>
          <xdr:cNvSpPr/>
        </xdr:nvSpPr>
        <xdr:spPr>
          <a:xfrm>
            <a:off x="6762750" y="13432156"/>
            <a:ext cx="123825" cy="112394"/>
          </a:xfrm>
          <a:prstGeom prst="ellipse">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xdr:twoCellAnchor>
    <xdr:from>
      <xdr:col>27</xdr:col>
      <xdr:colOff>57150</xdr:colOff>
      <xdr:row>93</xdr:row>
      <xdr:rowOff>38100</xdr:rowOff>
    </xdr:from>
    <xdr:to>
      <xdr:col>28</xdr:col>
      <xdr:colOff>600075</xdr:colOff>
      <xdr:row>95</xdr:row>
      <xdr:rowOff>142875</xdr:rowOff>
    </xdr:to>
    <xdr:sp macro="" textlink="">
      <xdr:nvSpPr>
        <xdr:cNvPr id="12" name="左矢印 11"/>
        <xdr:cNvSpPr/>
      </xdr:nvSpPr>
      <xdr:spPr>
        <a:xfrm>
          <a:off x="6124575" y="16840200"/>
          <a:ext cx="771525" cy="48577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30</xdr:col>
      <xdr:colOff>28575</xdr:colOff>
      <xdr:row>66</xdr:row>
      <xdr:rowOff>38100</xdr:rowOff>
    </xdr:from>
    <xdr:to>
      <xdr:col>31</xdr:col>
      <xdr:colOff>0</xdr:colOff>
      <xdr:row>66</xdr:row>
      <xdr:rowOff>66675</xdr:rowOff>
    </xdr:to>
    <xdr:cxnSp macro="">
      <xdr:nvCxnSpPr>
        <xdr:cNvPr id="13" name="直線矢印コネクタ 12"/>
        <xdr:cNvCxnSpPr/>
      </xdr:nvCxnSpPr>
      <xdr:spPr>
        <a:xfrm flipH="1" flipV="1">
          <a:off x="7696200" y="11944350"/>
          <a:ext cx="657225" cy="2857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123825</xdr:colOff>
      <xdr:row>32</xdr:row>
      <xdr:rowOff>19050</xdr:rowOff>
    </xdr:from>
    <xdr:to>
      <xdr:col>28</xdr:col>
      <xdr:colOff>666750</xdr:colOff>
      <xdr:row>34</xdr:row>
      <xdr:rowOff>142875</xdr:rowOff>
    </xdr:to>
    <xdr:sp macro="" textlink="">
      <xdr:nvSpPr>
        <xdr:cNvPr id="14" name="左矢印 13"/>
        <xdr:cNvSpPr/>
      </xdr:nvSpPr>
      <xdr:spPr>
        <a:xfrm>
          <a:off x="6191250" y="6181725"/>
          <a:ext cx="771525" cy="48577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28</xdr:col>
      <xdr:colOff>542925</xdr:colOff>
      <xdr:row>34</xdr:row>
      <xdr:rowOff>104775</xdr:rowOff>
    </xdr:from>
    <xdr:to>
      <xdr:col>28</xdr:col>
      <xdr:colOff>676275</xdr:colOff>
      <xdr:row>37</xdr:row>
      <xdr:rowOff>0</xdr:rowOff>
    </xdr:to>
    <xdr:grpSp>
      <xdr:nvGrpSpPr>
        <xdr:cNvPr id="15" name="グループ化 14"/>
        <xdr:cNvGrpSpPr/>
      </xdr:nvGrpSpPr>
      <xdr:grpSpPr>
        <a:xfrm>
          <a:off x="6717366" y="6592981"/>
          <a:ext cx="133350" cy="433107"/>
          <a:chOff x="6762750" y="13106400"/>
          <a:chExt cx="133350" cy="438150"/>
        </a:xfrm>
        <a:solidFill>
          <a:srgbClr val="FFFF00"/>
        </a:solidFill>
      </xdr:grpSpPr>
      <xdr:sp macro="" textlink="">
        <xdr:nvSpPr>
          <xdr:cNvPr id="16" name="フローチャート : 組合せ 15"/>
          <xdr:cNvSpPr/>
        </xdr:nvSpPr>
        <xdr:spPr>
          <a:xfrm>
            <a:off x="6762750" y="13106400"/>
            <a:ext cx="133350" cy="285750"/>
          </a:xfrm>
          <a:prstGeom prst="flowChartMerge">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17" name="円/楕円 16"/>
          <xdr:cNvSpPr/>
        </xdr:nvSpPr>
        <xdr:spPr>
          <a:xfrm>
            <a:off x="6762750" y="13432156"/>
            <a:ext cx="123825" cy="112394"/>
          </a:xfrm>
          <a:prstGeom prst="ellipse">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clientData/>
  </xdr:twoCellAnchor>
  <xdr:twoCellAnchor>
    <xdr:from>
      <xdr:col>27</xdr:col>
      <xdr:colOff>104775</xdr:colOff>
      <xdr:row>100</xdr:row>
      <xdr:rowOff>28575</xdr:rowOff>
    </xdr:from>
    <xdr:to>
      <xdr:col>28</xdr:col>
      <xdr:colOff>647700</xdr:colOff>
      <xdr:row>102</xdr:row>
      <xdr:rowOff>152400</xdr:rowOff>
    </xdr:to>
    <xdr:sp macro="" textlink="">
      <xdr:nvSpPr>
        <xdr:cNvPr id="18" name="左矢印 17"/>
        <xdr:cNvSpPr/>
      </xdr:nvSpPr>
      <xdr:spPr>
        <a:xfrm>
          <a:off x="6172200" y="17973675"/>
          <a:ext cx="771525" cy="48577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27</xdr:col>
      <xdr:colOff>76200</xdr:colOff>
      <xdr:row>121</xdr:row>
      <xdr:rowOff>19050</xdr:rowOff>
    </xdr:from>
    <xdr:to>
      <xdr:col>28</xdr:col>
      <xdr:colOff>619125</xdr:colOff>
      <xdr:row>123</xdr:row>
      <xdr:rowOff>142875</xdr:rowOff>
    </xdr:to>
    <xdr:sp macro="" textlink="">
      <xdr:nvSpPr>
        <xdr:cNvPr id="19" name="左矢印 18"/>
        <xdr:cNvSpPr/>
      </xdr:nvSpPr>
      <xdr:spPr>
        <a:xfrm>
          <a:off x="6143625" y="21707475"/>
          <a:ext cx="771525" cy="48577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27</xdr:col>
      <xdr:colOff>57150</xdr:colOff>
      <xdr:row>139</xdr:row>
      <xdr:rowOff>19050</xdr:rowOff>
    </xdr:from>
    <xdr:to>
      <xdr:col>28</xdr:col>
      <xdr:colOff>600075</xdr:colOff>
      <xdr:row>142</xdr:row>
      <xdr:rowOff>9525</xdr:rowOff>
    </xdr:to>
    <xdr:sp macro="" textlink="">
      <xdr:nvSpPr>
        <xdr:cNvPr id="20" name="左矢印 19"/>
        <xdr:cNvSpPr/>
      </xdr:nvSpPr>
      <xdr:spPr>
        <a:xfrm>
          <a:off x="6124575" y="25050750"/>
          <a:ext cx="771525" cy="48577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27</xdr:col>
      <xdr:colOff>104775</xdr:colOff>
      <xdr:row>158</xdr:row>
      <xdr:rowOff>57150</xdr:rowOff>
    </xdr:from>
    <xdr:to>
      <xdr:col>28</xdr:col>
      <xdr:colOff>647700</xdr:colOff>
      <xdr:row>160</xdr:row>
      <xdr:rowOff>171450</xdr:rowOff>
    </xdr:to>
    <xdr:sp macro="" textlink="">
      <xdr:nvSpPr>
        <xdr:cNvPr id="21" name="左矢印 20"/>
        <xdr:cNvSpPr/>
      </xdr:nvSpPr>
      <xdr:spPr>
        <a:xfrm>
          <a:off x="6172200" y="28441650"/>
          <a:ext cx="771525" cy="48577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27</xdr:col>
      <xdr:colOff>57150</xdr:colOff>
      <xdr:row>142</xdr:row>
      <xdr:rowOff>142875</xdr:rowOff>
    </xdr:from>
    <xdr:to>
      <xdr:col>28</xdr:col>
      <xdr:colOff>600075</xdr:colOff>
      <xdr:row>145</xdr:row>
      <xdr:rowOff>152400</xdr:rowOff>
    </xdr:to>
    <xdr:sp macro="" textlink="">
      <xdr:nvSpPr>
        <xdr:cNvPr id="22" name="左矢印 21"/>
        <xdr:cNvSpPr/>
      </xdr:nvSpPr>
      <xdr:spPr>
        <a:xfrm>
          <a:off x="6124575" y="25669875"/>
          <a:ext cx="771525" cy="48577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27</xdr:col>
      <xdr:colOff>85725</xdr:colOff>
      <xdr:row>182</xdr:row>
      <xdr:rowOff>47625</xdr:rowOff>
    </xdr:from>
    <xdr:to>
      <xdr:col>28</xdr:col>
      <xdr:colOff>628650</xdr:colOff>
      <xdr:row>184</xdr:row>
      <xdr:rowOff>152400</xdr:rowOff>
    </xdr:to>
    <xdr:sp macro="" textlink="">
      <xdr:nvSpPr>
        <xdr:cNvPr id="23" name="左矢印 22"/>
        <xdr:cNvSpPr/>
      </xdr:nvSpPr>
      <xdr:spPr>
        <a:xfrm>
          <a:off x="6153150" y="32832675"/>
          <a:ext cx="771525" cy="48577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27</xdr:col>
      <xdr:colOff>123825</xdr:colOff>
      <xdr:row>223</xdr:row>
      <xdr:rowOff>38100</xdr:rowOff>
    </xdr:from>
    <xdr:to>
      <xdr:col>28</xdr:col>
      <xdr:colOff>666750</xdr:colOff>
      <xdr:row>225</xdr:row>
      <xdr:rowOff>142875</xdr:rowOff>
    </xdr:to>
    <xdr:sp macro="" textlink="">
      <xdr:nvSpPr>
        <xdr:cNvPr id="24" name="左矢印 23"/>
        <xdr:cNvSpPr/>
      </xdr:nvSpPr>
      <xdr:spPr>
        <a:xfrm>
          <a:off x="6191250" y="40176450"/>
          <a:ext cx="771525" cy="48577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27</xdr:col>
      <xdr:colOff>114299</xdr:colOff>
      <xdr:row>77</xdr:row>
      <xdr:rowOff>9524</xdr:rowOff>
    </xdr:from>
    <xdr:to>
      <xdr:col>28</xdr:col>
      <xdr:colOff>657224</xdr:colOff>
      <xdr:row>79</xdr:row>
      <xdr:rowOff>123824</xdr:rowOff>
    </xdr:to>
    <xdr:sp macro="" textlink="">
      <xdr:nvSpPr>
        <xdr:cNvPr id="25" name="左矢印 24"/>
        <xdr:cNvSpPr/>
      </xdr:nvSpPr>
      <xdr:spPr>
        <a:xfrm rot="719158">
          <a:off x="6181724" y="13858874"/>
          <a:ext cx="771525" cy="48577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27</xdr:col>
      <xdr:colOff>85725</xdr:colOff>
      <xdr:row>207</xdr:row>
      <xdr:rowOff>114300</xdr:rowOff>
    </xdr:from>
    <xdr:to>
      <xdr:col>28</xdr:col>
      <xdr:colOff>628650</xdr:colOff>
      <xdr:row>210</xdr:row>
      <xdr:rowOff>47625</xdr:rowOff>
    </xdr:to>
    <xdr:sp macro="" textlink="">
      <xdr:nvSpPr>
        <xdr:cNvPr id="26" name="左矢印 25"/>
        <xdr:cNvSpPr/>
      </xdr:nvSpPr>
      <xdr:spPr>
        <a:xfrm>
          <a:off x="6153150" y="37452300"/>
          <a:ext cx="771525" cy="485775"/>
        </a:xfrm>
        <a:prstGeom prst="lef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44"/>
  <sheetViews>
    <sheetView workbookViewId="0">
      <selection activeCell="L19" sqref="L19"/>
    </sheetView>
  </sheetViews>
  <sheetFormatPr defaultRowHeight="14.25" x14ac:dyDescent="0.15"/>
  <cols>
    <col min="1" max="1" width="1.75" customWidth="1"/>
    <col min="2" max="2" width="3.25" customWidth="1"/>
    <col min="3" max="3" width="3.5" customWidth="1"/>
    <col min="4" max="7" width="11.625" customWidth="1"/>
  </cols>
  <sheetData>
    <row r="2" spans="2:10" ht="17.25" x14ac:dyDescent="0.15">
      <c r="B2" s="153" t="s">
        <v>0</v>
      </c>
      <c r="C2" s="153"/>
      <c r="D2" s="153"/>
      <c r="E2" s="153"/>
      <c r="F2" s="153"/>
      <c r="G2" s="153"/>
      <c r="H2" s="153"/>
      <c r="I2" s="153"/>
      <c r="J2" s="153"/>
    </row>
    <row r="4" spans="2:10" x14ac:dyDescent="0.15">
      <c r="B4" s="5" t="s">
        <v>99</v>
      </c>
      <c r="C4" s="5" t="s">
        <v>96</v>
      </c>
      <c r="D4" s="5"/>
    </row>
    <row r="5" spans="2:10" ht="8.25" customHeight="1" x14ac:dyDescent="0.15">
      <c r="B5" s="5"/>
      <c r="C5" s="5"/>
      <c r="D5" s="5"/>
    </row>
    <row r="6" spans="2:10" x14ac:dyDescent="0.15">
      <c r="B6" t="s">
        <v>1</v>
      </c>
      <c r="C6" t="s">
        <v>245</v>
      </c>
    </row>
    <row r="7" spans="2:10" x14ac:dyDescent="0.15">
      <c r="C7" t="s">
        <v>9</v>
      </c>
    </row>
    <row r="8" spans="2:10" x14ac:dyDescent="0.15">
      <c r="C8" t="s">
        <v>2</v>
      </c>
      <c r="D8" t="s">
        <v>246</v>
      </c>
    </row>
    <row r="9" spans="2:10" x14ac:dyDescent="0.15">
      <c r="D9" t="s">
        <v>247</v>
      </c>
    </row>
    <row r="10" spans="2:10" x14ac:dyDescent="0.15">
      <c r="C10" t="s">
        <v>3</v>
      </c>
      <c r="D10" t="s">
        <v>5</v>
      </c>
    </row>
    <row r="11" spans="2:10" x14ac:dyDescent="0.15">
      <c r="D11" t="s">
        <v>6</v>
      </c>
    </row>
    <row r="12" spans="2:10" x14ac:dyDescent="0.15">
      <c r="C12" t="s">
        <v>4</v>
      </c>
      <c r="D12" t="s">
        <v>7</v>
      </c>
    </row>
    <row r="13" spans="2:10" x14ac:dyDescent="0.15">
      <c r="D13" t="s">
        <v>8</v>
      </c>
    </row>
    <row r="14" spans="2:10" ht="14.25" customHeight="1" x14ac:dyDescent="0.15"/>
    <row r="15" spans="2:10" x14ac:dyDescent="0.15">
      <c r="B15" s="5" t="s">
        <v>100</v>
      </c>
      <c r="C15" s="5" t="s">
        <v>97</v>
      </c>
      <c r="D15" s="5"/>
    </row>
    <row r="16" spans="2:10" ht="7.5" customHeight="1" x14ac:dyDescent="0.15">
      <c r="B16" s="5"/>
      <c r="C16" s="5"/>
      <c r="D16" s="5"/>
    </row>
    <row r="17" spans="2:10" x14ac:dyDescent="0.15">
      <c r="B17" t="s">
        <v>1</v>
      </c>
      <c r="C17" t="s">
        <v>157</v>
      </c>
    </row>
    <row r="18" spans="2:10" ht="28.5" customHeight="1" x14ac:dyDescent="0.15">
      <c r="C18" s="152" t="s">
        <v>158</v>
      </c>
      <c r="D18" s="152"/>
      <c r="E18" s="152"/>
      <c r="F18" s="152"/>
      <c r="G18" s="152"/>
      <c r="H18" s="152"/>
      <c r="I18" s="152"/>
      <c r="J18" s="152"/>
    </row>
    <row r="19" spans="2:10" ht="7.5" customHeight="1" x14ac:dyDescent="0.15"/>
    <row r="20" spans="2:10" ht="18.75" customHeight="1" x14ac:dyDescent="0.15">
      <c r="D20" s="154" t="s">
        <v>249</v>
      </c>
      <c r="E20" s="1" t="s">
        <v>10</v>
      </c>
      <c r="F20" s="2"/>
      <c r="G20" s="2"/>
    </row>
    <row r="21" spans="2:10" ht="18.75" customHeight="1" x14ac:dyDescent="0.15">
      <c r="D21" s="155"/>
      <c r="E21" s="156" t="s">
        <v>13</v>
      </c>
      <c r="F21" s="163" t="s">
        <v>248</v>
      </c>
      <c r="G21" s="2"/>
    </row>
    <row r="22" spans="2:10" ht="18.75" customHeight="1" x14ac:dyDescent="0.15">
      <c r="D22" s="155"/>
      <c r="E22" s="157"/>
      <c r="F22" s="164"/>
      <c r="G22" s="2"/>
    </row>
    <row r="23" spans="2:10" ht="18.75" customHeight="1" x14ac:dyDescent="0.15">
      <c r="D23" s="155"/>
      <c r="E23" s="157"/>
      <c r="F23" s="156" t="s">
        <v>12</v>
      </c>
      <c r="G23" s="25" t="s">
        <v>156</v>
      </c>
    </row>
    <row r="24" spans="2:10" ht="18.75" customHeight="1" x14ac:dyDescent="0.15">
      <c r="D24" s="155"/>
      <c r="E24" s="157"/>
      <c r="F24" s="157"/>
      <c r="G24" s="1" t="s">
        <v>11</v>
      </c>
    </row>
    <row r="25" spans="2:10" ht="18.75" customHeight="1" x14ac:dyDescent="0.15">
      <c r="D25" s="155"/>
      <c r="E25" s="158"/>
      <c r="F25" s="158"/>
      <c r="G25" s="24" t="s">
        <v>77</v>
      </c>
    </row>
    <row r="26" spans="2:10" ht="3.75" customHeight="1" x14ac:dyDescent="0.15">
      <c r="D26" s="3"/>
      <c r="E26" s="4"/>
      <c r="F26" s="4"/>
      <c r="G26" s="3"/>
    </row>
    <row r="27" spans="2:10" x14ac:dyDescent="0.15">
      <c r="D27" s="159" t="s">
        <v>159</v>
      </c>
      <c r="E27" s="160"/>
      <c r="F27" s="160"/>
      <c r="G27" s="160"/>
      <c r="H27" s="160"/>
      <c r="I27" s="160"/>
      <c r="J27" s="160"/>
    </row>
    <row r="28" spans="2:10" x14ac:dyDescent="0.15">
      <c r="D28" s="159" t="s">
        <v>160</v>
      </c>
      <c r="E28" s="160"/>
      <c r="F28" s="160"/>
      <c r="G28" s="160"/>
      <c r="H28" s="160"/>
      <c r="I28" s="160"/>
      <c r="J28" s="160"/>
    </row>
    <row r="29" spans="2:10" ht="25.5" customHeight="1" x14ac:dyDescent="0.15">
      <c r="D29" s="161" t="s">
        <v>161</v>
      </c>
      <c r="E29" s="162"/>
      <c r="F29" s="162"/>
      <c r="G29" s="162"/>
      <c r="H29" s="162"/>
      <c r="I29" s="162"/>
      <c r="J29" s="162"/>
    </row>
    <row r="30" spans="2:10" ht="7.5" customHeight="1" x14ac:dyDescent="0.15">
      <c r="D30" s="26"/>
      <c r="E30" s="27"/>
      <c r="F30" s="27"/>
      <c r="G30" s="27"/>
      <c r="H30" s="27"/>
      <c r="I30" s="27"/>
      <c r="J30" s="27"/>
    </row>
    <row r="31" spans="2:10" x14ac:dyDescent="0.15">
      <c r="B31" t="s">
        <v>1</v>
      </c>
      <c r="C31" s="152" t="s">
        <v>162</v>
      </c>
      <c r="D31" s="152"/>
      <c r="E31" s="152"/>
      <c r="F31" s="152"/>
      <c r="G31" s="152"/>
      <c r="H31" s="152"/>
      <c r="I31" s="152"/>
      <c r="J31" s="152"/>
    </row>
    <row r="32" spans="2:10" ht="4.5" customHeight="1" x14ac:dyDescent="0.15"/>
    <row r="33" spans="2:10" ht="15.75" customHeight="1" x14ac:dyDescent="0.15"/>
    <row r="34" spans="2:10" ht="14.25" customHeight="1" x14ac:dyDescent="0.15">
      <c r="B34" s="5" t="s">
        <v>101</v>
      </c>
      <c r="C34" s="5" t="s">
        <v>98</v>
      </c>
    </row>
    <row r="35" spans="2:10" ht="7.5" customHeight="1" x14ac:dyDescent="0.15">
      <c r="B35" s="5"/>
      <c r="C35" s="5"/>
    </row>
    <row r="36" spans="2:10" ht="30" customHeight="1" x14ac:dyDescent="0.15">
      <c r="B36" s="6" t="s">
        <v>1</v>
      </c>
      <c r="C36" s="152" t="s">
        <v>14</v>
      </c>
      <c r="D36" s="152"/>
      <c r="E36" s="152"/>
      <c r="F36" s="152"/>
      <c r="G36" s="152"/>
      <c r="H36" s="152"/>
      <c r="I36" s="152"/>
      <c r="J36" s="152"/>
    </row>
    <row r="37" spans="2:10" x14ac:dyDescent="0.15">
      <c r="C37" t="s">
        <v>15</v>
      </c>
    </row>
    <row r="38" spans="2:10" x14ac:dyDescent="0.15">
      <c r="C38" t="s">
        <v>2</v>
      </c>
      <c r="D38" t="s">
        <v>17</v>
      </c>
    </row>
    <row r="39" spans="2:10" x14ac:dyDescent="0.15">
      <c r="C39" t="s">
        <v>3</v>
      </c>
      <c r="D39" t="s">
        <v>18</v>
      </c>
    </row>
    <row r="40" spans="2:10" x14ac:dyDescent="0.15">
      <c r="D40" s="152" t="s">
        <v>163</v>
      </c>
      <c r="E40" s="152"/>
      <c r="F40" s="152"/>
      <c r="G40" s="152"/>
      <c r="H40" s="152"/>
      <c r="I40" s="152"/>
      <c r="J40" s="152"/>
    </row>
    <row r="41" spans="2:10" x14ac:dyDescent="0.15">
      <c r="C41" t="s">
        <v>4</v>
      </c>
      <c r="D41" t="s">
        <v>16</v>
      </c>
    </row>
    <row r="42" spans="2:10" x14ac:dyDescent="0.15">
      <c r="D42" t="s">
        <v>19</v>
      </c>
    </row>
    <row r="43" spans="2:10" ht="9.75" customHeight="1" x14ac:dyDescent="0.15"/>
    <row r="44" spans="2:10" ht="31.5" customHeight="1" x14ac:dyDescent="0.15">
      <c r="B44" s="6" t="s">
        <v>1</v>
      </c>
      <c r="C44" s="152" t="s">
        <v>20</v>
      </c>
      <c r="D44" s="152"/>
      <c r="E44" s="152"/>
      <c r="F44" s="152"/>
      <c r="G44" s="152"/>
      <c r="H44" s="152"/>
      <c r="I44" s="152"/>
      <c r="J44" s="152"/>
    </row>
  </sheetData>
  <mergeCells count="13">
    <mergeCell ref="C44:J44"/>
    <mergeCell ref="B2:J2"/>
    <mergeCell ref="D20:D25"/>
    <mergeCell ref="E21:E25"/>
    <mergeCell ref="F23:F25"/>
    <mergeCell ref="C18:J18"/>
    <mergeCell ref="C36:J36"/>
    <mergeCell ref="D27:J27"/>
    <mergeCell ref="D28:J28"/>
    <mergeCell ref="D29:J29"/>
    <mergeCell ref="D40:J40"/>
    <mergeCell ref="F21:F22"/>
    <mergeCell ref="C31:J31"/>
  </mergeCells>
  <phoneticPr fontId="1"/>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99"/>
  </sheetPr>
  <dimension ref="B1:AJ233"/>
  <sheetViews>
    <sheetView tabSelected="1" view="pageBreakPreview" zoomScaleNormal="85" zoomScaleSheetLayoutView="100" workbookViewId="0">
      <selection activeCell="T92" sqref="T92:W92"/>
    </sheetView>
  </sheetViews>
  <sheetFormatPr defaultRowHeight="14.25" x14ac:dyDescent="0.15"/>
  <cols>
    <col min="1" max="1" width="1.625" style="7" customWidth="1"/>
    <col min="2" max="28" width="3" style="7" customWidth="1"/>
    <col min="29" max="29" width="9" style="7"/>
    <col min="30" max="30" width="9" style="7" customWidth="1"/>
    <col min="31" max="16384" width="9" style="7"/>
  </cols>
  <sheetData>
    <row r="1" spans="2:35" ht="9.75" customHeight="1" x14ac:dyDescent="0.15"/>
    <row r="2" spans="2:35" ht="24.75" customHeight="1" x14ac:dyDescent="0.15">
      <c r="C2" s="178" t="s">
        <v>291</v>
      </c>
      <c r="D2" s="178"/>
      <c r="E2" s="178"/>
      <c r="F2" s="178"/>
      <c r="G2" s="178"/>
      <c r="H2" s="178"/>
      <c r="I2" s="178"/>
      <c r="J2" s="178"/>
      <c r="K2" s="178"/>
      <c r="L2" s="178"/>
      <c r="M2" s="178"/>
      <c r="N2" s="178"/>
      <c r="O2" s="178"/>
      <c r="P2" s="178"/>
      <c r="Q2" s="178"/>
      <c r="R2" s="178"/>
      <c r="S2" s="178"/>
      <c r="T2" s="178"/>
      <c r="U2" s="178"/>
      <c r="V2" s="178"/>
      <c r="W2" s="178"/>
      <c r="AC2" s="149" t="s">
        <v>296</v>
      </c>
    </row>
    <row r="3" spans="2:35" ht="35.25" customHeight="1" x14ac:dyDescent="0.15">
      <c r="B3" s="179" t="s">
        <v>228</v>
      </c>
      <c r="C3" s="180"/>
      <c r="D3" s="180"/>
      <c r="E3" s="180"/>
      <c r="F3" s="180"/>
      <c r="G3" s="180"/>
      <c r="H3" s="180"/>
      <c r="I3" s="180"/>
      <c r="J3" s="180"/>
      <c r="K3" s="180"/>
      <c r="L3" s="180"/>
      <c r="M3" s="180"/>
      <c r="N3" s="180"/>
      <c r="O3" s="180"/>
      <c r="P3" s="180"/>
      <c r="Q3" s="180"/>
      <c r="R3" s="180"/>
      <c r="S3" s="180"/>
      <c r="T3" s="180"/>
      <c r="U3" s="180"/>
      <c r="V3" s="180"/>
      <c r="W3" s="180"/>
      <c r="X3" s="180"/>
      <c r="Y3" s="180"/>
      <c r="Z3" s="180"/>
      <c r="AA3" s="180"/>
    </row>
    <row r="4" spans="2:35" ht="15" thickBot="1" x14ac:dyDescent="0.2"/>
    <row r="5" spans="2:35" x14ac:dyDescent="0.15">
      <c r="C5" s="91"/>
      <c r="D5" s="92"/>
      <c r="E5" s="92"/>
      <c r="F5" s="92"/>
      <c r="G5" s="92"/>
      <c r="H5" s="93"/>
      <c r="I5" s="40"/>
      <c r="J5" s="68"/>
      <c r="K5" s="69"/>
      <c r="L5" s="69"/>
      <c r="M5" s="69"/>
      <c r="N5" s="69"/>
      <c r="O5" s="87"/>
      <c r="P5" s="39"/>
      <c r="Q5" s="39"/>
      <c r="R5" s="39"/>
      <c r="S5" s="39"/>
      <c r="T5" s="39"/>
      <c r="U5" s="39"/>
      <c r="V5" s="39"/>
      <c r="W5" s="39"/>
      <c r="X5" s="39"/>
      <c r="Y5" s="39"/>
      <c r="Z5" s="39"/>
      <c r="AD5" s="118" t="s">
        <v>251</v>
      </c>
    </row>
    <row r="6" spans="2:35" x14ac:dyDescent="0.15">
      <c r="C6" s="94"/>
      <c r="D6" s="54"/>
      <c r="E6" s="54"/>
      <c r="F6" s="54"/>
      <c r="G6" s="54"/>
      <c r="H6" s="95"/>
      <c r="I6" s="40"/>
      <c r="J6" s="72" t="s">
        <v>200</v>
      </c>
      <c r="K6" s="40"/>
      <c r="L6" s="40"/>
      <c r="M6" s="40"/>
      <c r="N6" s="40"/>
      <c r="O6" s="88"/>
      <c r="P6" s="39"/>
      <c r="Q6" s="39"/>
      <c r="R6" s="39"/>
      <c r="S6" s="39"/>
      <c r="T6" s="39"/>
      <c r="U6" s="39"/>
      <c r="V6" s="39"/>
      <c r="W6" s="39"/>
      <c r="X6" s="39"/>
      <c r="Y6" s="39"/>
      <c r="Z6" s="39"/>
      <c r="AD6" s="118"/>
    </row>
    <row r="7" spans="2:35" x14ac:dyDescent="0.15">
      <c r="C7" s="94"/>
      <c r="D7" s="54"/>
      <c r="E7" s="54"/>
      <c r="F7" s="54"/>
      <c r="G7" s="54"/>
      <c r="H7" s="95"/>
      <c r="I7" s="40"/>
      <c r="J7" s="72"/>
      <c r="K7" s="40"/>
      <c r="L7" s="40"/>
      <c r="M7" s="40"/>
      <c r="N7" s="40"/>
      <c r="O7" s="88"/>
      <c r="P7" s="40"/>
      <c r="Q7" s="40"/>
      <c r="R7" s="40"/>
      <c r="S7" s="40"/>
      <c r="T7" s="40"/>
      <c r="U7" s="39"/>
      <c r="V7" s="39"/>
      <c r="W7" s="39"/>
      <c r="X7" s="39"/>
      <c r="Y7" s="39"/>
      <c r="Z7" s="39"/>
      <c r="AD7" s="118" t="s">
        <v>252</v>
      </c>
    </row>
    <row r="8" spans="2:35" x14ac:dyDescent="0.15">
      <c r="C8" s="94"/>
      <c r="D8" s="54" t="s">
        <v>201</v>
      </c>
      <c r="E8" s="54"/>
      <c r="F8" s="54"/>
      <c r="G8" s="54"/>
      <c r="H8" s="95"/>
      <c r="I8" s="40"/>
      <c r="J8" s="89"/>
      <c r="K8" s="181">
        <f>D10-K13</f>
        <v>0</v>
      </c>
      <c r="L8" s="182"/>
      <c r="M8" s="183"/>
      <c r="N8" s="41" t="s">
        <v>152</v>
      </c>
      <c r="O8" s="88"/>
      <c r="P8" s="40"/>
      <c r="Q8" s="40"/>
      <c r="R8" s="40"/>
      <c r="S8" s="40"/>
      <c r="T8" s="40"/>
      <c r="U8" s="39"/>
      <c r="V8" s="39"/>
      <c r="W8" s="39"/>
      <c r="X8" s="39"/>
      <c r="Y8" s="39"/>
      <c r="Z8" s="39"/>
    </row>
    <row r="9" spans="2:35" ht="15" thickBot="1" x14ac:dyDescent="0.2">
      <c r="C9" s="94"/>
      <c r="D9" s="54"/>
      <c r="E9" s="54"/>
      <c r="F9" s="54"/>
      <c r="G9" s="54"/>
      <c r="H9" s="95"/>
      <c r="I9" s="40"/>
      <c r="J9" s="81"/>
      <c r="K9" s="82"/>
      <c r="L9" s="82"/>
      <c r="M9" s="82"/>
      <c r="N9" s="82"/>
      <c r="O9" s="90"/>
      <c r="P9" s="40"/>
      <c r="Q9" s="40"/>
      <c r="R9" s="40"/>
      <c r="S9" s="40"/>
      <c r="T9" s="40"/>
      <c r="U9" s="39"/>
      <c r="V9" s="39"/>
      <c r="W9" s="39"/>
      <c r="X9" s="39"/>
      <c r="Y9" s="39"/>
      <c r="Z9" s="39"/>
    </row>
    <row r="10" spans="2:35" x14ac:dyDescent="0.15">
      <c r="C10" s="94"/>
      <c r="D10" s="184">
        <f>I225</f>
        <v>0</v>
      </c>
      <c r="E10" s="185"/>
      <c r="F10" s="185"/>
      <c r="G10" s="186"/>
      <c r="H10" s="96" t="s">
        <v>152</v>
      </c>
      <c r="I10" s="40"/>
      <c r="J10" s="131"/>
      <c r="K10" s="132"/>
      <c r="L10" s="132"/>
      <c r="M10" s="132"/>
      <c r="N10" s="132"/>
      <c r="O10" s="133"/>
      <c r="P10" s="100"/>
      <c r="Q10" s="70"/>
      <c r="R10" s="70"/>
      <c r="S10" s="70"/>
      <c r="T10" s="70"/>
      <c r="U10" s="70"/>
      <c r="V10" s="70"/>
      <c r="W10" s="70"/>
      <c r="X10" s="70"/>
      <c r="Y10" s="70"/>
      <c r="Z10" s="71"/>
      <c r="AD10" s="40"/>
      <c r="AE10" s="40"/>
      <c r="AF10" s="40"/>
      <c r="AG10" s="40"/>
      <c r="AH10" s="40"/>
      <c r="AI10" s="40"/>
    </row>
    <row r="11" spans="2:35" x14ac:dyDescent="0.15">
      <c r="C11" s="94"/>
      <c r="D11" s="54"/>
      <c r="E11" s="54"/>
      <c r="F11" s="54"/>
      <c r="G11" s="54"/>
      <c r="H11" s="95"/>
      <c r="I11" s="40"/>
      <c r="J11" s="134" t="s">
        <v>199</v>
      </c>
      <c r="K11" s="135"/>
      <c r="L11" s="135"/>
      <c r="M11" s="135"/>
      <c r="N11" s="135"/>
      <c r="O11" s="136"/>
      <c r="P11" s="101" t="s">
        <v>198</v>
      </c>
      <c r="Q11" s="55"/>
      <c r="R11" s="55"/>
      <c r="S11" s="55"/>
      <c r="T11" s="55"/>
      <c r="U11" s="55"/>
      <c r="V11" s="184">
        <f>T208</f>
        <v>0</v>
      </c>
      <c r="W11" s="187"/>
      <c r="X11" s="188"/>
      <c r="Y11" s="56" t="s">
        <v>152</v>
      </c>
      <c r="Z11" s="73"/>
      <c r="AD11" s="40"/>
      <c r="AE11" s="170"/>
      <c r="AF11" s="170"/>
      <c r="AG11" s="170"/>
      <c r="AH11" s="170"/>
      <c r="AI11" s="41"/>
    </row>
    <row r="12" spans="2:35" x14ac:dyDescent="0.15">
      <c r="C12" s="94"/>
      <c r="D12" s="54"/>
      <c r="E12" s="54"/>
      <c r="F12" s="54"/>
      <c r="G12" s="54"/>
      <c r="H12" s="95"/>
      <c r="I12" s="40"/>
      <c r="J12" s="134"/>
      <c r="K12" s="135"/>
      <c r="L12" s="135"/>
      <c r="M12" s="135"/>
      <c r="N12" s="135"/>
      <c r="O12" s="136"/>
      <c r="P12" s="102"/>
      <c r="Q12" s="57"/>
      <c r="R12" s="58"/>
      <c r="S12" s="58"/>
      <c r="T12" s="59"/>
      <c r="U12" s="60"/>
      <c r="V12" s="60"/>
      <c r="W12" s="60"/>
      <c r="X12" s="60"/>
      <c r="Y12" s="60"/>
      <c r="Z12" s="74"/>
      <c r="AD12" s="40"/>
      <c r="AE12" s="40"/>
      <c r="AF12" s="40"/>
      <c r="AG12" s="40"/>
      <c r="AH12" s="40"/>
      <c r="AI12" s="40"/>
    </row>
    <row r="13" spans="2:35" x14ac:dyDescent="0.15">
      <c r="C13" s="94"/>
      <c r="D13" s="54"/>
      <c r="E13" s="54"/>
      <c r="F13" s="54"/>
      <c r="G13" s="54"/>
      <c r="H13" s="95"/>
      <c r="I13" s="40"/>
      <c r="J13" s="137"/>
      <c r="K13" s="167">
        <f>V14+V11</f>
        <v>0</v>
      </c>
      <c r="L13" s="168"/>
      <c r="M13" s="169"/>
      <c r="N13" s="138" t="s">
        <v>152</v>
      </c>
      <c r="O13" s="136"/>
      <c r="P13" s="103"/>
      <c r="Q13" s="42"/>
      <c r="R13" s="42"/>
      <c r="S13" s="42"/>
      <c r="T13" s="42"/>
      <c r="U13" s="45"/>
      <c r="V13" s="45"/>
      <c r="W13" s="45"/>
      <c r="X13" s="45"/>
      <c r="Y13" s="45"/>
      <c r="Z13" s="75"/>
      <c r="AC13" s="150"/>
      <c r="AD13" s="40"/>
      <c r="AE13" s="170"/>
      <c r="AF13" s="170"/>
      <c r="AG13" s="170"/>
      <c r="AH13" s="170"/>
      <c r="AI13" s="41"/>
    </row>
    <row r="14" spans="2:35" x14ac:dyDescent="0.15">
      <c r="C14" s="94"/>
      <c r="D14" s="54"/>
      <c r="E14" s="54"/>
      <c r="F14" s="54"/>
      <c r="G14" s="54"/>
      <c r="H14" s="95"/>
      <c r="I14" s="40"/>
      <c r="J14" s="134"/>
      <c r="K14" s="135"/>
      <c r="L14" s="135"/>
      <c r="M14" s="135"/>
      <c r="N14" s="135"/>
      <c r="O14" s="136"/>
      <c r="P14" s="103" t="s">
        <v>197</v>
      </c>
      <c r="Q14" s="42"/>
      <c r="R14" s="42"/>
      <c r="S14" s="42"/>
      <c r="T14" s="50"/>
      <c r="U14" s="76"/>
      <c r="V14" s="171">
        <f>SUM(V16:X18)</f>
        <v>0</v>
      </c>
      <c r="W14" s="172"/>
      <c r="X14" s="173"/>
      <c r="Y14" s="50" t="s">
        <v>152</v>
      </c>
      <c r="Z14" s="77"/>
      <c r="AD14" s="40"/>
      <c r="AE14" s="40"/>
      <c r="AF14" s="40"/>
      <c r="AG14" s="40"/>
      <c r="AH14" s="40"/>
      <c r="AI14" s="40"/>
    </row>
    <row r="15" spans="2:35" ht="15" thickBot="1" x14ac:dyDescent="0.2">
      <c r="C15" s="94" t="s">
        <v>191</v>
      </c>
      <c r="D15" s="54"/>
      <c r="E15" s="54"/>
      <c r="F15" s="54"/>
      <c r="G15" s="54"/>
      <c r="H15" s="95"/>
      <c r="I15" s="40"/>
      <c r="J15" s="134"/>
      <c r="K15" s="135"/>
      <c r="L15" s="135"/>
      <c r="M15" s="135"/>
      <c r="N15" s="135"/>
      <c r="O15" s="139"/>
      <c r="P15" s="104"/>
      <c r="Q15" s="174"/>
      <c r="R15" s="175"/>
      <c r="S15" s="175"/>
      <c r="T15" s="175"/>
      <c r="U15" s="175"/>
      <c r="V15" s="175"/>
      <c r="W15" s="175"/>
      <c r="X15" s="175"/>
      <c r="Y15" s="42"/>
      <c r="Z15" s="78"/>
      <c r="AD15" s="40"/>
      <c r="AE15" s="170"/>
      <c r="AF15" s="170"/>
      <c r="AG15" s="170"/>
      <c r="AH15" s="170"/>
      <c r="AI15" s="41"/>
    </row>
    <row r="16" spans="2:35" ht="15.75" thickTop="1" thickBot="1" x14ac:dyDescent="0.2">
      <c r="C16" s="94" t="s">
        <v>193</v>
      </c>
      <c r="D16" s="54" t="s">
        <v>151</v>
      </c>
      <c r="E16" s="54"/>
      <c r="F16" s="54"/>
      <c r="G16" s="54"/>
      <c r="H16" s="95"/>
      <c r="I16" s="40"/>
      <c r="J16" s="134"/>
      <c r="K16" s="135"/>
      <c r="L16" s="135"/>
      <c r="M16" s="135"/>
      <c r="N16" s="135"/>
      <c r="O16" s="136"/>
      <c r="P16" s="103"/>
      <c r="Q16" s="61" t="s">
        <v>194</v>
      </c>
      <c r="R16" s="62"/>
      <c r="S16" s="62"/>
      <c r="T16" s="62"/>
      <c r="U16" s="62"/>
      <c r="V16" s="176">
        <f>T186</f>
        <v>0</v>
      </c>
      <c r="W16" s="177"/>
      <c r="X16" s="177"/>
      <c r="Y16" s="63" t="s">
        <v>152</v>
      </c>
      <c r="Z16" s="79"/>
      <c r="AA16" s="11"/>
      <c r="AB16" s="11"/>
    </row>
    <row r="17" spans="3:32" ht="15.75" thickTop="1" thickBot="1" x14ac:dyDescent="0.2">
      <c r="C17" s="94"/>
      <c r="D17" s="200">
        <f>V225</f>
        <v>0</v>
      </c>
      <c r="E17" s="201"/>
      <c r="F17" s="201"/>
      <c r="G17" s="202"/>
      <c r="H17" s="95" t="s">
        <v>152</v>
      </c>
      <c r="I17" s="40"/>
      <c r="J17" s="134"/>
      <c r="K17" s="135"/>
      <c r="L17" s="135"/>
      <c r="M17" s="135"/>
      <c r="N17" s="135"/>
      <c r="O17" s="136"/>
      <c r="P17" s="105"/>
      <c r="Q17" s="64" t="s">
        <v>195</v>
      </c>
      <c r="R17" s="65"/>
      <c r="S17" s="65"/>
      <c r="T17" s="66"/>
      <c r="U17" s="67"/>
      <c r="V17" s="203">
        <f>T193</f>
        <v>0</v>
      </c>
      <c r="W17" s="204"/>
      <c r="X17" s="204"/>
      <c r="Y17" s="66" t="s">
        <v>152</v>
      </c>
      <c r="Z17" s="80"/>
      <c r="AD17"/>
      <c r="AE17" s="34"/>
      <c r="AF17" s="34"/>
    </row>
    <row r="18" spans="3:32" ht="15.75" thickTop="1" thickBot="1" x14ac:dyDescent="0.2">
      <c r="C18" s="97"/>
      <c r="D18" s="98"/>
      <c r="E18" s="98"/>
      <c r="F18" s="98"/>
      <c r="G18" s="98"/>
      <c r="H18" s="99"/>
      <c r="I18" s="40"/>
      <c r="J18" s="140"/>
      <c r="K18" s="141"/>
      <c r="L18" s="141"/>
      <c r="M18" s="141"/>
      <c r="N18" s="141"/>
      <c r="O18" s="142"/>
      <c r="P18" s="106"/>
      <c r="Q18" s="83" t="s">
        <v>196</v>
      </c>
      <c r="R18" s="84"/>
      <c r="S18" s="84"/>
      <c r="T18" s="84"/>
      <c r="U18" s="84"/>
      <c r="V18" s="205">
        <f>T194</f>
        <v>0</v>
      </c>
      <c r="W18" s="206"/>
      <c r="X18" s="206"/>
      <c r="Y18" s="85" t="s">
        <v>152</v>
      </c>
      <c r="Z18" s="86"/>
      <c r="AC18" s="13"/>
      <c r="AD18" s="34"/>
      <c r="AE18" s="35"/>
      <c r="AF18" s="36"/>
    </row>
    <row r="19" spans="3:32" x14ac:dyDescent="0.15">
      <c r="AC19" s="13"/>
      <c r="AD19" s="34"/>
      <c r="AE19" s="36"/>
      <c r="AF19" s="35"/>
    </row>
    <row r="20" spans="3:32" x14ac:dyDescent="0.15">
      <c r="C20" s="38" t="s">
        <v>174</v>
      </c>
      <c r="D20" s="39"/>
      <c r="E20" s="39"/>
      <c r="F20" s="39"/>
      <c r="G20" s="39"/>
      <c r="H20" s="39"/>
      <c r="I20" s="39"/>
      <c r="J20" s="39"/>
      <c r="K20" s="39"/>
      <c r="L20" s="39"/>
      <c r="M20" s="39"/>
      <c r="N20" s="39"/>
      <c r="O20" s="39"/>
      <c r="P20" s="39"/>
      <c r="Q20" s="39"/>
      <c r="R20" s="39"/>
      <c r="S20" s="39"/>
      <c r="V20" s="207" t="s">
        <v>192</v>
      </c>
      <c r="W20" s="207"/>
      <c r="X20" s="207"/>
      <c r="Y20" s="207"/>
      <c r="Z20" s="207"/>
      <c r="AA20" s="37"/>
      <c r="AC20" s="13"/>
      <c r="AD20" s="34"/>
      <c r="AE20" s="36"/>
      <c r="AF20" s="35"/>
    </row>
    <row r="21" spans="3:32" ht="6" customHeight="1" x14ac:dyDescent="0.15">
      <c r="C21" s="39"/>
      <c r="D21" s="39"/>
      <c r="E21" s="39"/>
      <c r="F21" s="39"/>
      <c r="G21" s="39"/>
      <c r="H21" s="39"/>
      <c r="I21" s="39"/>
      <c r="J21" s="39"/>
      <c r="K21" s="39"/>
      <c r="L21" s="39"/>
      <c r="M21" s="39"/>
      <c r="N21" s="39"/>
      <c r="O21" s="39"/>
      <c r="P21" s="39"/>
      <c r="Q21" s="39"/>
      <c r="R21" s="39"/>
      <c r="S21" s="39"/>
      <c r="V21" s="208"/>
      <c r="W21" s="208"/>
      <c r="X21" s="208"/>
      <c r="Y21" s="208"/>
      <c r="Z21" s="208"/>
      <c r="AA21" s="37"/>
      <c r="AD21" s="34"/>
      <c r="AE21" s="36"/>
      <c r="AF21" s="35"/>
    </row>
    <row r="22" spans="3:32" x14ac:dyDescent="0.15">
      <c r="C22" s="39" t="s">
        <v>231</v>
      </c>
      <c r="D22" s="39"/>
      <c r="E22" s="39"/>
      <c r="F22" s="39"/>
      <c r="G22" s="39"/>
      <c r="H22" s="39"/>
      <c r="I22" s="39"/>
      <c r="J22" s="39"/>
      <c r="K22" s="39"/>
      <c r="L22" s="39"/>
      <c r="M22" s="39"/>
      <c r="N22" s="39"/>
      <c r="O22" s="39"/>
      <c r="P22" s="39"/>
      <c r="Q22" s="39"/>
      <c r="R22" s="39"/>
      <c r="S22" s="39"/>
      <c r="V22" s="208"/>
      <c r="W22" s="208"/>
      <c r="X22" s="208"/>
      <c r="Y22" s="208"/>
      <c r="Z22" s="208"/>
      <c r="AA22" s="37"/>
      <c r="AD22" s="34"/>
      <c r="AE22" s="36"/>
      <c r="AF22" s="35"/>
    </row>
    <row r="23" spans="3:32" ht="18" customHeight="1" x14ac:dyDescent="0.15">
      <c r="C23" s="39"/>
      <c r="D23" s="220" t="s">
        <v>229</v>
      </c>
      <c r="E23" s="220"/>
      <c r="F23" s="220"/>
      <c r="G23" s="220"/>
      <c r="H23" s="220"/>
      <c r="I23" s="220"/>
      <c r="J23" s="220"/>
      <c r="K23" s="220"/>
      <c r="L23" s="220"/>
      <c r="M23" s="220"/>
      <c r="N23" s="220"/>
      <c r="O23" s="220"/>
      <c r="P23" s="220"/>
      <c r="Q23" s="220"/>
      <c r="R23" s="220"/>
      <c r="S23" s="220"/>
      <c r="V23" s="37"/>
      <c r="W23" s="37"/>
      <c r="X23" s="37"/>
      <c r="Y23" s="37"/>
      <c r="Z23" s="37"/>
      <c r="AA23" s="37"/>
    </row>
    <row r="24" spans="3:32" ht="14.25" customHeight="1" x14ac:dyDescent="0.15">
      <c r="C24" s="39"/>
      <c r="D24" s="39"/>
      <c r="E24" s="39"/>
      <c r="F24" s="39"/>
      <c r="G24" s="39"/>
      <c r="H24" s="39"/>
      <c r="I24" s="39"/>
      <c r="J24" s="39"/>
      <c r="K24" s="39"/>
      <c r="L24" s="39"/>
      <c r="M24" s="39"/>
      <c r="N24" s="39"/>
      <c r="O24" s="39"/>
      <c r="P24" s="39"/>
      <c r="Q24" s="39"/>
      <c r="R24" s="39"/>
      <c r="S24" s="39"/>
    </row>
    <row r="25" spans="3:32" x14ac:dyDescent="0.15">
      <c r="C25" s="39" t="s">
        <v>230</v>
      </c>
      <c r="D25" s="39"/>
      <c r="E25" s="39"/>
      <c r="F25" s="39"/>
      <c r="G25" s="39"/>
      <c r="H25" s="39"/>
      <c r="I25" s="39"/>
      <c r="J25" s="39"/>
      <c r="K25" s="39"/>
      <c r="L25" s="39"/>
      <c r="M25" s="39"/>
      <c r="N25" s="39"/>
      <c r="O25" s="39"/>
      <c r="P25" s="39"/>
      <c r="Q25" s="39"/>
      <c r="R25" s="39"/>
      <c r="S25" s="39"/>
      <c r="AC25" s="51"/>
      <c r="AD25" s="51" t="s">
        <v>219</v>
      </c>
      <c r="AE25" s="51" t="s">
        <v>224</v>
      </c>
    </row>
    <row r="26" spans="3:32" x14ac:dyDescent="0.15">
      <c r="C26" s="39"/>
      <c r="D26" s="39" t="s">
        <v>164</v>
      </c>
      <c r="E26" s="39"/>
      <c r="F26" s="39"/>
      <c r="G26" s="39"/>
      <c r="H26" s="39"/>
      <c r="I26" s="39"/>
      <c r="J26" s="39"/>
      <c r="K26" s="39"/>
      <c r="L26" s="39"/>
      <c r="M26" s="39"/>
      <c r="N26" s="39"/>
      <c r="O26" s="39"/>
      <c r="P26" s="39"/>
      <c r="Q26" s="39"/>
      <c r="R26" s="39"/>
      <c r="S26" s="39"/>
      <c r="AC26" s="51" t="s">
        <v>219</v>
      </c>
      <c r="AD26" s="53">
        <f>D10</f>
        <v>0</v>
      </c>
      <c r="AE26" s="53"/>
    </row>
    <row r="27" spans="3:32" x14ac:dyDescent="0.15">
      <c r="C27" s="39"/>
      <c r="D27" s="39" t="s">
        <v>233</v>
      </c>
      <c r="E27" s="39"/>
      <c r="F27" s="39"/>
      <c r="G27" s="39"/>
      <c r="H27" s="39"/>
      <c r="I27" s="39"/>
      <c r="J27" s="39"/>
      <c r="K27" s="39"/>
      <c r="L27" s="39"/>
      <c r="M27" s="39"/>
      <c r="N27" s="39"/>
      <c r="O27" s="39"/>
      <c r="P27" s="39"/>
      <c r="Q27" s="39"/>
      <c r="R27" s="39"/>
      <c r="S27" s="39"/>
      <c r="AC27" s="51" t="s">
        <v>220</v>
      </c>
      <c r="AD27" s="53"/>
      <c r="AE27" s="53">
        <f>V11</f>
        <v>0</v>
      </c>
    </row>
    <row r="28" spans="3:32" x14ac:dyDescent="0.15">
      <c r="C28" s="39"/>
      <c r="D28" s="39" t="s">
        <v>234</v>
      </c>
      <c r="E28" s="39"/>
      <c r="F28" s="39"/>
      <c r="G28" s="39"/>
      <c r="H28" s="39"/>
      <c r="I28" s="39"/>
      <c r="J28" s="39"/>
      <c r="K28" s="39"/>
      <c r="L28" s="39"/>
      <c r="M28" s="39"/>
      <c r="N28" s="39"/>
      <c r="O28" s="39"/>
      <c r="P28" s="39"/>
      <c r="Q28" s="39"/>
      <c r="R28" s="39"/>
      <c r="S28" s="39"/>
      <c r="AC28" s="51" t="s">
        <v>221</v>
      </c>
      <c r="AD28" s="53"/>
      <c r="AE28" s="53">
        <f>V18</f>
        <v>0</v>
      </c>
    </row>
    <row r="29" spans="3:32" x14ac:dyDescent="0.15">
      <c r="C29" s="39"/>
      <c r="D29" s="39" t="s">
        <v>225</v>
      </c>
      <c r="E29" s="39"/>
      <c r="F29" s="39"/>
      <c r="G29" s="39"/>
      <c r="H29" s="39"/>
      <c r="I29" s="39"/>
      <c r="J29" s="39"/>
      <c r="K29" s="39"/>
      <c r="L29" s="39"/>
      <c r="M29" s="39"/>
      <c r="N29" s="39"/>
      <c r="O29" s="39"/>
      <c r="P29" s="39"/>
      <c r="Q29" s="39"/>
      <c r="R29" s="39"/>
      <c r="S29" s="39"/>
      <c r="AC29" s="51" t="s">
        <v>222</v>
      </c>
      <c r="AD29" s="53"/>
      <c r="AE29" s="53">
        <f>V17</f>
        <v>0</v>
      </c>
    </row>
    <row r="30" spans="3:32" x14ac:dyDescent="0.15">
      <c r="D30" s="39" t="s">
        <v>235</v>
      </c>
      <c r="E30" s="39"/>
      <c r="F30" s="39"/>
      <c r="G30" s="39"/>
      <c r="H30" s="39"/>
      <c r="I30" s="39"/>
      <c r="J30" s="39"/>
      <c r="K30" s="39"/>
      <c r="L30" s="39"/>
      <c r="M30" s="39"/>
      <c r="N30" s="39"/>
      <c r="O30" s="39"/>
      <c r="P30" s="39"/>
      <c r="Q30" s="39"/>
      <c r="R30" s="39"/>
      <c r="S30" s="39"/>
      <c r="AC30" s="52" t="s">
        <v>223</v>
      </c>
      <c r="AD30" s="53"/>
      <c r="AE30" s="53">
        <f>V16</f>
        <v>0</v>
      </c>
    </row>
    <row r="31" spans="3:32" x14ac:dyDescent="0.15">
      <c r="H31" s="39"/>
      <c r="I31" s="39"/>
      <c r="J31" s="39"/>
      <c r="K31" s="39"/>
      <c r="L31" s="39"/>
      <c r="M31" s="39"/>
      <c r="N31" s="39"/>
      <c r="O31" s="39"/>
      <c r="P31" s="39"/>
      <c r="Q31" s="39"/>
      <c r="R31" s="39"/>
      <c r="S31" s="39"/>
      <c r="AC31" s="34"/>
      <c r="AD31" s="36"/>
      <c r="AE31" s="35"/>
    </row>
    <row r="32" spans="3:32" x14ac:dyDescent="0.15">
      <c r="C32" s="39" t="s">
        <v>195</v>
      </c>
      <c r="E32" s="39"/>
      <c r="F32" s="39"/>
      <c r="G32" s="39"/>
      <c r="H32" s="39"/>
      <c r="I32" s="39"/>
      <c r="J32" s="39"/>
      <c r="K32" s="39"/>
      <c r="L32" s="39"/>
      <c r="M32" s="39"/>
      <c r="N32" s="39"/>
      <c r="O32" s="39"/>
      <c r="P32" s="39"/>
      <c r="Q32" s="39"/>
      <c r="R32" s="39"/>
      <c r="S32" s="39"/>
      <c r="AC32" s="34"/>
      <c r="AD32" s="36"/>
      <c r="AE32" s="35"/>
    </row>
    <row r="33" spans="3:34" x14ac:dyDescent="0.15">
      <c r="C33" s="39"/>
      <c r="D33" s="39" t="s">
        <v>165</v>
      </c>
      <c r="E33" s="39"/>
      <c r="F33" s="39"/>
      <c r="G33" s="39"/>
      <c r="H33" s="39"/>
      <c r="I33" s="39"/>
      <c r="J33" s="39"/>
      <c r="K33" s="39"/>
      <c r="L33" s="39"/>
      <c r="M33" s="39"/>
      <c r="N33" s="39"/>
      <c r="O33" s="39"/>
      <c r="P33" s="39"/>
      <c r="Q33" s="39"/>
      <c r="R33" s="39"/>
      <c r="S33" s="39"/>
      <c r="AC33" s="34"/>
      <c r="AD33" s="36"/>
      <c r="AE33" s="35"/>
    </row>
    <row r="34" spans="3:34" x14ac:dyDescent="0.15">
      <c r="C34" s="39"/>
      <c r="D34" s="39" t="s">
        <v>166</v>
      </c>
      <c r="E34" s="39"/>
      <c r="F34" s="39"/>
      <c r="G34" s="39"/>
      <c r="H34" s="39"/>
      <c r="I34" s="39"/>
      <c r="J34" s="39"/>
      <c r="K34" s="39"/>
      <c r="L34" s="39"/>
      <c r="M34" s="39"/>
      <c r="N34" s="39"/>
      <c r="O34" s="39"/>
      <c r="P34" s="39"/>
      <c r="Q34" s="39"/>
      <c r="R34" s="39"/>
      <c r="S34" s="39"/>
      <c r="AC34" s="34"/>
      <c r="AD34" s="127" t="s">
        <v>266</v>
      </c>
      <c r="AE34" s="35"/>
    </row>
    <row r="35" spans="3:34" x14ac:dyDescent="0.15">
      <c r="E35" s="39"/>
      <c r="F35" s="39"/>
      <c r="G35" s="39"/>
      <c r="H35" s="39"/>
      <c r="I35" s="39"/>
      <c r="J35" s="39"/>
      <c r="K35" s="39"/>
      <c r="L35" s="39"/>
      <c r="M35" s="39"/>
      <c r="N35" s="39"/>
      <c r="O35" s="39"/>
      <c r="P35" s="39"/>
      <c r="Q35" s="39"/>
      <c r="R35" s="39"/>
      <c r="S35" s="39"/>
    </row>
    <row r="36" spans="3:34" x14ac:dyDescent="0.15">
      <c r="C36" s="39" t="s">
        <v>196</v>
      </c>
      <c r="D36" s="39"/>
      <c r="E36" s="39"/>
      <c r="F36" s="39"/>
      <c r="G36" s="39"/>
      <c r="H36" s="39"/>
      <c r="I36" s="39"/>
      <c r="J36" s="39"/>
      <c r="K36" s="39"/>
      <c r="L36" s="39"/>
      <c r="M36" s="39"/>
      <c r="N36" s="39"/>
      <c r="O36" s="39"/>
      <c r="P36" s="39"/>
      <c r="Q36" s="39"/>
      <c r="R36" s="39"/>
      <c r="S36" s="39"/>
    </row>
    <row r="37" spans="3:34" x14ac:dyDescent="0.15">
      <c r="C37" s="39"/>
      <c r="D37" s="39" t="s">
        <v>167</v>
      </c>
      <c r="E37" s="39"/>
      <c r="F37" s="39"/>
      <c r="G37" s="39"/>
      <c r="H37" s="39"/>
      <c r="I37" s="39"/>
      <c r="J37" s="39"/>
      <c r="K37" s="39"/>
      <c r="L37" s="39"/>
      <c r="M37" s="39"/>
      <c r="N37" s="39"/>
      <c r="O37" s="39"/>
      <c r="P37" s="39"/>
      <c r="Q37" s="39"/>
      <c r="R37" s="39"/>
      <c r="S37" s="39"/>
      <c r="AD37" s="128" t="s">
        <v>267</v>
      </c>
      <c r="AH37" s="33"/>
    </row>
    <row r="38" spans="3:34" x14ac:dyDescent="0.15">
      <c r="C38" s="39"/>
      <c r="D38" s="39" t="s">
        <v>168</v>
      </c>
      <c r="E38" s="39"/>
      <c r="F38" s="39"/>
      <c r="G38" s="39"/>
      <c r="H38" s="39"/>
      <c r="I38" s="39"/>
      <c r="J38" s="39"/>
      <c r="K38" s="39"/>
      <c r="L38" s="39"/>
      <c r="M38" s="39"/>
      <c r="N38" s="39"/>
      <c r="O38" s="39"/>
      <c r="P38" s="39"/>
      <c r="Q38" s="39"/>
      <c r="R38" s="39"/>
      <c r="S38" s="39"/>
      <c r="AH38" s="33"/>
    </row>
    <row r="39" spans="3:34" x14ac:dyDescent="0.15">
      <c r="C39" s="39"/>
      <c r="D39" s="39" t="s">
        <v>169</v>
      </c>
      <c r="E39" s="39"/>
      <c r="F39" s="39"/>
      <c r="G39" s="39"/>
      <c r="H39" s="39"/>
      <c r="I39" s="39"/>
      <c r="J39" s="39"/>
      <c r="K39" s="39"/>
      <c r="L39" s="39"/>
      <c r="M39" s="39"/>
      <c r="N39" s="39"/>
      <c r="O39" s="39"/>
      <c r="P39" s="39"/>
      <c r="Q39" s="39"/>
      <c r="R39" s="39"/>
      <c r="S39" s="39"/>
      <c r="AH39" s="33"/>
    </row>
    <row r="40" spans="3:34" x14ac:dyDescent="0.15">
      <c r="C40" s="39"/>
      <c r="D40" s="39"/>
      <c r="E40" s="39"/>
      <c r="F40" s="39"/>
      <c r="G40" s="39"/>
      <c r="H40" s="39"/>
      <c r="I40" s="39"/>
      <c r="J40" s="39"/>
      <c r="K40" s="39"/>
      <c r="L40" s="39"/>
      <c r="M40" s="39"/>
      <c r="N40" s="39"/>
      <c r="O40" s="39"/>
      <c r="P40" s="39"/>
      <c r="Q40" s="39"/>
      <c r="R40" s="39"/>
      <c r="S40" s="39"/>
      <c r="AH40" s="33"/>
    </row>
    <row r="41" spans="3:34" x14ac:dyDescent="0.15">
      <c r="C41" s="39" t="s">
        <v>232</v>
      </c>
      <c r="D41" s="39"/>
      <c r="E41" s="39"/>
      <c r="F41" s="39"/>
      <c r="G41" s="39"/>
      <c r="H41" s="39"/>
      <c r="I41" s="39"/>
      <c r="J41" s="39"/>
      <c r="K41" s="39"/>
      <c r="L41" s="39"/>
      <c r="M41" s="39"/>
      <c r="N41" s="39"/>
      <c r="O41" s="39"/>
      <c r="P41" s="39"/>
      <c r="Q41" s="39"/>
      <c r="R41" s="39"/>
      <c r="S41" s="39"/>
      <c r="AH41" s="33"/>
    </row>
    <row r="42" spans="3:34" x14ac:dyDescent="0.15">
      <c r="C42" s="39"/>
      <c r="D42" s="39" t="s">
        <v>170</v>
      </c>
      <c r="E42" s="39"/>
      <c r="F42" s="39"/>
      <c r="G42" s="39"/>
    </row>
    <row r="43" spans="3:34" x14ac:dyDescent="0.15">
      <c r="C43" s="39"/>
      <c r="D43" s="39" t="s">
        <v>171</v>
      </c>
    </row>
    <row r="44" spans="3:34" x14ac:dyDescent="0.15">
      <c r="D44" s="39" t="s">
        <v>172</v>
      </c>
    </row>
    <row r="45" spans="3:34" x14ac:dyDescent="0.15">
      <c r="D45" s="39" t="s">
        <v>173</v>
      </c>
    </row>
    <row r="46" spans="3:34" x14ac:dyDescent="0.15">
      <c r="AE46" s="9"/>
    </row>
    <row r="47" spans="3:34" x14ac:dyDescent="0.15">
      <c r="AE47" s="9"/>
    </row>
    <row r="48" spans="3:34" x14ac:dyDescent="0.15">
      <c r="AE48" s="9"/>
    </row>
    <row r="49" spans="2:35" x14ac:dyDescent="0.15">
      <c r="AE49" s="9"/>
    </row>
    <row r="50" spans="2:35" x14ac:dyDescent="0.15">
      <c r="AE50" s="9"/>
    </row>
    <row r="51" spans="2:35" x14ac:dyDescent="0.15">
      <c r="AE51" s="9"/>
    </row>
    <row r="52" spans="2:35" x14ac:dyDescent="0.15">
      <c r="AE52" s="9"/>
    </row>
    <row r="53" spans="2:35" x14ac:dyDescent="0.15">
      <c r="AE53" s="9"/>
    </row>
    <row r="54" spans="2:35" x14ac:dyDescent="0.15">
      <c r="AE54" s="9"/>
    </row>
    <row r="55" spans="2:35" x14ac:dyDescent="0.15">
      <c r="AE55" s="9"/>
    </row>
    <row r="57" spans="2:35" ht="6" customHeight="1" x14ac:dyDescent="0.15"/>
    <row r="58" spans="2:35" ht="17.25" x14ac:dyDescent="0.15">
      <c r="B58" s="31"/>
      <c r="C58" s="46"/>
      <c r="D58" s="46"/>
      <c r="E58" s="46"/>
      <c r="F58" s="46"/>
      <c r="G58" s="221" t="s">
        <v>250</v>
      </c>
      <c r="H58" s="222"/>
      <c r="I58" s="222"/>
      <c r="J58" s="222"/>
      <c r="K58" s="222"/>
      <c r="L58" s="222"/>
      <c r="M58" s="222"/>
      <c r="N58" s="222"/>
      <c r="O58" s="222"/>
      <c r="P58" s="222"/>
      <c r="Q58" s="222"/>
      <c r="R58" s="222"/>
      <c r="S58" s="222"/>
      <c r="T58" s="222"/>
      <c r="U58" s="222"/>
      <c r="V58" s="46"/>
      <c r="W58" s="46"/>
      <c r="X58" s="46"/>
      <c r="Y58" s="46"/>
      <c r="Z58" s="46"/>
      <c r="AC58" s="8"/>
      <c r="AD58" s="118" t="s">
        <v>253</v>
      </c>
      <c r="AI58" s="8" t="s">
        <v>27</v>
      </c>
    </row>
    <row r="59" spans="2:35" ht="6.75" customHeight="1" x14ac:dyDescent="0.15">
      <c r="AC59" s="9"/>
      <c r="AD59" s="9"/>
      <c r="AE59" s="9"/>
      <c r="AI59" s="9" t="s">
        <v>28</v>
      </c>
    </row>
    <row r="60" spans="2:35" ht="15" customHeight="1" x14ac:dyDescent="0.15">
      <c r="C60" s="189" t="s">
        <v>236</v>
      </c>
      <c r="D60" s="190"/>
      <c r="E60" s="191"/>
      <c r="F60" s="16" t="s">
        <v>237</v>
      </c>
      <c r="K60" s="192" t="s">
        <v>238</v>
      </c>
      <c r="L60" s="193"/>
      <c r="M60" s="194"/>
      <c r="N60" s="16" t="s">
        <v>239</v>
      </c>
      <c r="T60" s="195" t="s">
        <v>240</v>
      </c>
      <c r="U60" s="196"/>
      <c r="V60" s="197"/>
      <c r="W60" s="7" t="s">
        <v>241</v>
      </c>
      <c r="AC60" s="9"/>
      <c r="AD60" s="119" t="s">
        <v>254</v>
      </c>
      <c r="AE60" s="120" t="s">
        <v>255</v>
      </c>
      <c r="AF60" s="121"/>
      <c r="AI60" s="9" t="s">
        <v>29</v>
      </c>
    </row>
    <row r="61" spans="2:35" ht="9.75" customHeight="1" thickBot="1" x14ac:dyDescent="0.2">
      <c r="AC61" s="9"/>
      <c r="AD61" s="120"/>
      <c r="AE61" s="120"/>
      <c r="AF61" s="121"/>
      <c r="AI61" s="9" t="s">
        <v>30</v>
      </c>
    </row>
    <row r="62" spans="2:35" ht="15" thickBot="1" x14ac:dyDescent="0.2">
      <c r="B62" s="198" t="s">
        <v>21</v>
      </c>
      <c r="C62" s="198"/>
      <c r="D62" s="198"/>
      <c r="E62" s="199"/>
      <c r="F62" s="199"/>
      <c r="G62" s="199"/>
      <c r="H62" s="199"/>
      <c r="I62" s="199"/>
      <c r="J62" s="199"/>
      <c r="K62" s="199"/>
      <c r="L62" s="199"/>
      <c r="M62" s="199"/>
      <c r="N62" s="199"/>
      <c r="P62" s="198" t="s">
        <v>22</v>
      </c>
      <c r="Q62" s="198"/>
      <c r="R62" s="198"/>
      <c r="S62" s="199"/>
      <c r="T62" s="199"/>
      <c r="U62" s="199"/>
      <c r="V62" s="199"/>
      <c r="W62" s="199"/>
      <c r="X62" s="199"/>
      <c r="Y62" s="199"/>
      <c r="Z62" s="199"/>
      <c r="AA62" s="199"/>
      <c r="AC62" s="9"/>
      <c r="AD62" s="122" t="s">
        <v>256</v>
      </c>
      <c r="AE62" s="120" t="s">
        <v>239</v>
      </c>
      <c r="AF62" s="121"/>
      <c r="AI62" s="151" t="s">
        <v>336</v>
      </c>
    </row>
    <row r="63" spans="2:35" ht="9" customHeight="1" thickBot="1" x14ac:dyDescent="0.2">
      <c r="AC63" s="9"/>
      <c r="AD63" s="120"/>
      <c r="AE63" s="120"/>
      <c r="AF63" s="121"/>
      <c r="AI63" s="9" t="s">
        <v>337</v>
      </c>
    </row>
    <row r="64" spans="2:35" ht="15" thickBot="1" x14ac:dyDescent="0.2">
      <c r="B64" s="198" t="s">
        <v>23</v>
      </c>
      <c r="C64" s="198"/>
      <c r="D64" s="198"/>
      <c r="E64" s="198"/>
      <c r="F64" s="198"/>
      <c r="G64" s="223"/>
      <c r="H64" s="223"/>
      <c r="I64" s="223"/>
      <c r="J64" s="223"/>
      <c r="K64" s="223"/>
      <c r="L64" s="223"/>
      <c r="M64" s="223"/>
      <c r="N64" s="223"/>
      <c r="P64" s="198" t="s">
        <v>26</v>
      </c>
      <c r="Q64" s="198"/>
      <c r="R64" s="198"/>
      <c r="S64" s="199"/>
      <c r="T64" s="199"/>
      <c r="U64" s="199"/>
      <c r="V64" s="199"/>
      <c r="W64" s="199"/>
      <c r="X64" s="199"/>
      <c r="Y64" s="199"/>
      <c r="Z64" s="199"/>
      <c r="AA64" s="199"/>
      <c r="AC64" s="9"/>
      <c r="AD64" s="123" t="s">
        <v>257</v>
      </c>
      <c r="AE64" s="120" t="s">
        <v>258</v>
      </c>
      <c r="AF64" s="121"/>
      <c r="AI64" s="9" t="s">
        <v>33</v>
      </c>
    </row>
    <row r="65" spans="2:35" ht="9" customHeight="1" x14ac:dyDescent="0.15">
      <c r="AC65" s="9"/>
      <c r="AD65" s="9"/>
      <c r="AE65" s="9"/>
      <c r="AI65" s="9" t="s">
        <v>333</v>
      </c>
    </row>
    <row r="66" spans="2:35" ht="7.5" customHeight="1" x14ac:dyDescent="0.15">
      <c r="B66" s="11"/>
      <c r="C66" s="11"/>
      <c r="AC66" s="9"/>
      <c r="AF66" s="165" t="s">
        <v>262</v>
      </c>
      <c r="AG66" s="166"/>
      <c r="AH66" s="166"/>
      <c r="AI66" s="9" t="s">
        <v>334</v>
      </c>
    </row>
    <row r="67" spans="2:35" x14ac:dyDescent="0.15">
      <c r="B67" s="10" t="s">
        <v>202</v>
      </c>
      <c r="C67" s="7" t="s">
        <v>203</v>
      </c>
      <c r="AC67" s="9"/>
      <c r="AD67" s="126"/>
      <c r="AE67" s="125"/>
      <c r="AF67" s="166"/>
      <c r="AG67" s="166"/>
      <c r="AH67" s="166"/>
      <c r="AI67" s="9" t="s">
        <v>31</v>
      </c>
    </row>
    <row r="68" spans="2:35" ht="9" customHeight="1" thickBot="1" x14ac:dyDescent="0.2">
      <c r="AC68" s="9"/>
      <c r="AF68" s="166"/>
      <c r="AG68" s="166"/>
      <c r="AH68" s="166"/>
      <c r="AI68" s="9" t="s">
        <v>335</v>
      </c>
    </row>
    <row r="69" spans="2:35" ht="15" thickBot="1" x14ac:dyDescent="0.2">
      <c r="C69" s="224" t="s">
        <v>44</v>
      </c>
      <c r="D69" s="225"/>
      <c r="E69" s="226" t="s">
        <v>175</v>
      </c>
      <c r="F69" s="227"/>
      <c r="G69" s="227"/>
      <c r="H69" s="227"/>
      <c r="I69" s="228"/>
      <c r="J69" s="229" t="s">
        <v>176</v>
      </c>
      <c r="K69" s="227"/>
      <c r="L69" s="227"/>
      <c r="M69" s="108"/>
      <c r="N69" s="230" t="s">
        <v>63</v>
      </c>
      <c r="O69" s="225"/>
      <c r="P69" s="226" t="s">
        <v>106</v>
      </c>
      <c r="Q69" s="227"/>
      <c r="R69" s="227"/>
      <c r="S69" s="109"/>
      <c r="T69" s="230" t="s">
        <v>177</v>
      </c>
      <c r="U69" s="231"/>
      <c r="V69" s="231"/>
      <c r="W69" s="231"/>
      <c r="X69" s="226" t="s">
        <v>189</v>
      </c>
      <c r="Y69" s="227"/>
      <c r="Z69" s="227"/>
      <c r="AA69" s="227"/>
      <c r="AB69" s="30"/>
      <c r="AC69" s="9"/>
      <c r="AI69" s="9"/>
    </row>
    <row r="70" spans="2:35" x14ac:dyDescent="0.15">
      <c r="C70" s="258" t="s">
        <v>102</v>
      </c>
      <c r="D70" s="260" t="s">
        <v>104</v>
      </c>
      <c r="E70" s="262"/>
      <c r="F70" s="263"/>
      <c r="G70" s="263"/>
      <c r="H70" s="263"/>
      <c r="I70" s="264"/>
      <c r="J70" s="265"/>
      <c r="K70" s="266"/>
      <c r="L70" s="266"/>
      <c r="M70" s="144"/>
      <c r="N70" s="267"/>
      <c r="O70" s="268"/>
      <c r="P70" s="269"/>
      <c r="Q70" s="270"/>
      <c r="R70" s="270"/>
      <c r="S70" s="110" t="str">
        <f>IF(M70="","",M70)</f>
        <v/>
      </c>
      <c r="T70" s="271">
        <f>IF(ISERROR(N70*P70/J70),0,N70*P70/J70)</f>
        <v>0</v>
      </c>
      <c r="U70" s="272"/>
      <c r="V70" s="272"/>
      <c r="W70" s="621"/>
      <c r="X70" s="273"/>
      <c r="Y70" s="274"/>
      <c r="Z70" s="274"/>
      <c r="AA70" s="275"/>
      <c r="AB70" s="28"/>
      <c r="AC70" s="9"/>
      <c r="AD70" s="117" t="s">
        <v>259</v>
      </c>
      <c r="AI70" s="9"/>
    </row>
    <row r="71" spans="2:35" x14ac:dyDescent="0.15">
      <c r="C71" s="259"/>
      <c r="D71" s="261"/>
      <c r="E71" s="209"/>
      <c r="F71" s="210"/>
      <c r="G71" s="210"/>
      <c r="H71" s="210"/>
      <c r="I71" s="211"/>
      <c r="J71" s="212"/>
      <c r="K71" s="213"/>
      <c r="L71" s="213"/>
      <c r="M71" s="145"/>
      <c r="N71" s="214"/>
      <c r="O71" s="215"/>
      <c r="P71" s="216"/>
      <c r="Q71" s="217"/>
      <c r="R71" s="217"/>
      <c r="S71" s="111" t="str">
        <f t="shared" ref="S71:S74" si="0">IF(M71="","",M71)</f>
        <v/>
      </c>
      <c r="T71" s="218">
        <f t="shared" ref="T71:T73" si="1">IF(ISERROR(N71*P71/J71),0,N71*P71/J71)</f>
        <v>0</v>
      </c>
      <c r="U71" s="219"/>
      <c r="V71" s="219"/>
      <c r="W71" s="622"/>
      <c r="X71" s="232"/>
      <c r="Y71" s="233"/>
      <c r="Z71" s="233"/>
      <c r="AA71" s="234"/>
      <c r="AB71" s="29"/>
      <c r="AD71" s="117" t="s">
        <v>263</v>
      </c>
    </row>
    <row r="72" spans="2:35" x14ac:dyDescent="0.15">
      <c r="C72" s="259"/>
      <c r="D72" s="261"/>
      <c r="E72" s="209"/>
      <c r="F72" s="210"/>
      <c r="G72" s="210"/>
      <c r="H72" s="210"/>
      <c r="I72" s="211"/>
      <c r="J72" s="212"/>
      <c r="K72" s="213"/>
      <c r="L72" s="213"/>
      <c r="M72" s="145"/>
      <c r="N72" s="214"/>
      <c r="O72" s="215"/>
      <c r="P72" s="216"/>
      <c r="Q72" s="217"/>
      <c r="R72" s="217"/>
      <c r="S72" s="111" t="str">
        <f t="shared" si="0"/>
        <v/>
      </c>
      <c r="T72" s="218">
        <f t="shared" si="1"/>
        <v>0</v>
      </c>
      <c r="U72" s="219"/>
      <c r="V72" s="219"/>
      <c r="W72" s="622"/>
      <c r="X72" s="232"/>
      <c r="Y72" s="233"/>
      <c r="Z72" s="233"/>
      <c r="AA72" s="234"/>
      <c r="AB72" s="29"/>
      <c r="AD72" s="117"/>
    </row>
    <row r="73" spans="2:35" x14ac:dyDescent="0.15">
      <c r="C73" s="259"/>
      <c r="D73" s="261"/>
      <c r="E73" s="209"/>
      <c r="F73" s="210"/>
      <c r="G73" s="210"/>
      <c r="H73" s="210"/>
      <c r="I73" s="211"/>
      <c r="J73" s="212"/>
      <c r="K73" s="213"/>
      <c r="L73" s="213"/>
      <c r="M73" s="145"/>
      <c r="N73" s="214"/>
      <c r="O73" s="215"/>
      <c r="P73" s="216"/>
      <c r="Q73" s="217"/>
      <c r="R73" s="217"/>
      <c r="S73" s="111" t="str">
        <f t="shared" si="0"/>
        <v/>
      </c>
      <c r="T73" s="218">
        <f t="shared" si="1"/>
        <v>0</v>
      </c>
      <c r="U73" s="219"/>
      <c r="V73" s="219"/>
      <c r="W73" s="622"/>
      <c r="X73" s="232"/>
      <c r="Y73" s="233"/>
      <c r="Z73" s="233"/>
      <c r="AA73" s="234"/>
      <c r="AB73" s="29"/>
      <c r="AD73" s="117" t="s">
        <v>260</v>
      </c>
    </row>
    <row r="74" spans="2:35" ht="15" thickBot="1" x14ac:dyDescent="0.2">
      <c r="C74" s="259"/>
      <c r="D74" s="261"/>
      <c r="E74" s="209"/>
      <c r="F74" s="210"/>
      <c r="G74" s="210"/>
      <c r="H74" s="210"/>
      <c r="I74" s="211"/>
      <c r="J74" s="249"/>
      <c r="K74" s="250"/>
      <c r="L74" s="250"/>
      <c r="M74" s="146"/>
      <c r="N74" s="251"/>
      <c r="O74" s="252"/>
      <c r="P74" s="216"/>
      <c r="Q74" s="217"/>
      <c r="R74" s="217"/>
      <c r="S74" s="112" t="str">
        <f t="shared" si="0"/>
        <v/>
      </c>
      <c r="T74" s="294">
        <f>IF(ISERROR(N74*P74/J74),0,N74*P74/J74)</f>
        <v>0</v>
      </c>
      <c r="U74" s="295"/>
      <c r="V74" s="295"/>
      <c r="W74" s="295"/>
      <c r="X74" s="255"/>
      <c r="Y74" s="256"/>
      <c r="Z74" s="256"/>
      <c r="AA74" s="257"/>
      <c r="AB74" s="29"/>
      <c r="AD74" s="117" t="s">
        <v>264</v>
      </c>
    </row>
    <row r="75" spans="2:35" ht="14.25" customHeight="1" thickTop="1" thickBot="1" x14ac:dyDescent="0.2">
      <c r="C75" s="235" t="s">
        <v>108</v>
      </c>
      <c r="D75" s="236"/>
      <c r="E75" s="236"/>
      <c r="F75" s="236"/>
      <c r="G75" s="236"/>
      <c r="H75" s="236"/>
      <c r="I75" s="236"/>
      <c r="J75" s="237"/>
      <c r="K75" s="238"/>
      <c r="L75" s="238"/>
      <c r="M75" s="239"/>
      <c r="N75" s="240"/>
      <c r="O75" s="241"/>
      <c r="P75" s="242">
        <f>SUM(P70:S74)</f>
        <v>0</v>
      </c>
      <c r="Q75" s="243"/>
      <c r="R75" s="243"/>
      <c r="S75" s="147"/>
      <c r="T75" s="244">
        <f>SUM(T70:W74)</f>
        <v>0</v>
      </c>
      <c r="U75" s="245"/>
      <c r="V75" s="245"/>
      <c r="W75" s="245"/>
      <c r="X75" s="246"/>
      <c r="Y75" s="247"/>
      <c r="Z75" s="247"/>
      <c r="AA75" s="248"/>
      <c r="AB75" s="29"/>
      <c r="AD75" s="124" t="s">
        <v>261</v>
      </c>
    </row>
    <row r="76" spans="2:35" x14ac:dyDescent="0.15">
      <c r="C76" s="258" t="s">
        <v>76</v>
      </c>
      <c r="D76" s="260" t="s">
        <v>103</v>
      </c>
      <c r="E76" s="209"/>
      <c r="F76" s="210"/>
      <c r="G76" s="210"/>
      <c r="H76" s="210"/>
      <c r="I76" s="211"/>
      <c r="J76" s="269"/>
      <c r="K76" s="279"/>
      <c r="L76" s="279"/>
      <c r="M76" s="144"/>
      <c r="N76" s="267"/>
      <c r="O76" s="268"/>
      <c r="P76" s="269"/>
      <c r="Q76" s="270"/>
      <c r="R76" s="270"/>
      <c r="S76" s="110" t="str">
        <f>IF(M76="","",M76)</f>
        <v/>
      </c>
      <c r="T76" s="271">
        <f>IF(ISERROR(N76*P76/J76),0,N76*P76/J76)</f>
        <v>0</v>
      </c>
      <c r="U76" s="272"/>
      <c r="V76" s="272"/>
      <c r="W76" s="621"/>
      <c r="X76" s="276"/>
      <c r="Y76" s="277"/>
      <c r="Z76" s="277"/>
      <c r="AA76" s="278"/>
      <c r="AB76" s="29"/>
      <c r="AD76" s="124" t="s">
        <v>265</v>
      </c>
    </row>
    <row r="77" spans="2:35" x14ac:dyDescent="0.15">
      <c r="C77" s="259"/>
      <c r="D77" s="261"/>
      <c r="E77" s="209"/>
      <c r="F77" s="210"/>
      <c r="G77" s="210"/>
      <c r="H77" s="210"/>
      <c r="I77" s="211"/>
      <c r="J77" s="216"/>
      <c r="K77" s="213"/>
      <c r="L77" s="213"/>
      <c r="M77" s="145"/>
      <c r="N77" s="214"/>
      <c r="O77" s="215"/>
      <c r="P77" s="216"/>
      <c r="Q77" s="217"/>
      <c r="R77" s="217"/>
      <c r="S77" s="111" t="str">
        <f t="shared" ref="S77:S79" si="2">IF(M77="","",M77)</f>
        <v/>
      </c>
      <c r="T77" s="218">
        <f>IF(ISERROR(N77*P77/J77),0,N77*P77/J77)</f>
        <v>0</v>
      </c>
      <c r="U77" s="219"/>
      <c r="V77" s="219"/>
      <c r="W77" s="622"/>
      <c r="X77" s="232"/>
      <c r="Y77" s="233"/>
      <c r="Z77" s="233"/>
      <c r="AA77" s="234"/>
      <c r="AB77" s="29"/>
    </row>
    <row r="78" spans="2:35" x14ac:dyDescent="0.15">
      <c r="C78" s="259"/>
      <c r="D78" s="261"/>
      <c r="E78" s="209"/>
      <c r="F78" s="210"/>
      <c r="G78" s="210"/>
      <c r="H78" s="210"/>
      <c r="I78" s="211"/>
      <c r="J78" s="280"/>
      <c r="K78" s="213"/>
      <c r="L78" s="213"/>
      <c r="M78" s="145"/>
      <c r="N78" s="214"/>
      <c r="O78" s="215"/>
      <c r="P78" s="216"/>
      <c r="Q78" s="217"/>
      <c r="R78" s="217"/>
      <c r="S78" s="111" t="str">
        <f t="shared" si="2"/>
        <v/>
      </c>
      <c r="T78" s="294">
        <f t="shared" ref="T77:T79" si="3">IF(ISERROR(N78*P78/J78),0,N78*P78/J78)</f>
        <v>0</v>
      </c>
      <c r="U78" s="295"/>
      <c r="V78" s="295"/>
      <c r="W78" s="623"/>
      <c r="X78" s="232"/>
      <c r="Y78" s="233"/>
      <c r="Z78" s="233"/>
      <c r="AA78" s="234"/>
      <c r="AB78" s="29"/>
      <c r="AI78" s="7" t="s">
        <v>279</v>
      </c>
    </row>
    <row r="79" spans="2:35" ht="15" thickBot="1" x14ac:dyDescent="0.2">
      <c r="C79" s="259"/>
      <c r="D79" s="261"/>
      <c r="E79" s="209"/>
      <c r="F79" s="210"/>
      <c r="G79" s="210"/>
      <c r="H79" s="210"/>
      <c r="I79" s="211"/>
      <c r="J79" s="281"/>
      <c r="K79" s="282"/>
      <c r="L79" s="282"/>
      <c r="M79" s="146"/>
      <c r="N79" s="251"/>
      <c r="O79" s="252"/>
      <c r="P79" s="283"/>
      <c r="Q79" s="284"/>
      <c r="R79" s="284"/>
      <c r="S79" s="112" t="str">
        <f t="shared" si="2"/>
        <v/>
      </c>
      <c r="T79" s="294">
        <f t="shared" si="3"/>
        <v>0</v>
      </c>
      <c r="U79" s="295"/>
      <c r="V79" s="295"/>
      <c r="W79" s="295"/>
      <c r="X79" s="232"/>
      <c r="Y79" s="233"/>
      <c r="Z79" s="233"/>
      <c r="AA79" s="234"/>
      <c r="AB79" s="29"/>
      <c r="AD79" s="118" t="s">
        <v>288</v>
      </c>
      <c r="AI79" s="7" t="s">
        <v>280</v>
      </c>
    </row>
    <row r="80" spans="2:35" ht="14.25" customHeight="1" thickTop="1" thickBot="1" x14ac:dyDescent="0.2">
      <c r="C80" s="235" t="s">
        <v>108</v>
      </c>
      <c r="D80" s="236"/>
      <c r="E80" s="236"/>
      <c r="F80" s="236"/>
      <c r="G80" s="236"/>
      <c r="H80" s="236"/>
      <c r="I80" s="236"/>
      <c r="J80" s="237"/>
      <c r="K80" s="238"/>
      <c r="L80" s="238"/>
      <c r="M80" s="239"/>
      <c r="N80" s="240"/>
      <c r="O80" s="241"/>
      <c r="P80" s="242">
        <f>SUM(P76:S79)</f>
        <v>0</v>
      </c>
      <c r="Q80" s="243"/>
      <c r="R80" s="243"/>
      <c r="S80" s="147"/>
      <c r="T80" s="244">
        <f>SUM(T76:W79)</f>
        <v>0</v>
      </c>
      <c r="U80" s="245"/>
      <c r="V80" s="245"/>
      <c r="W80" s="245"/>
      <c r="X80" s="246"/>
      <c r="Y80" s="247"/>
      <c r="Z80" s="247"/>
      <c r="AA80" s="248"/>
      <c r="AB80" s="29"/>
      <c r="AD80" s="118" t="s">
        <v>289</v>
      </c>
      <c r="AI80" s="7" t="s">
        <v>281</v>
      </c>
    </row>
    <row r="81" spans="3:35" ht="14.25" customHeight="1" x14ac:dyDescent="0.15">
      <c r="C81" s="287" t="s">
        <v>105</v>
      </c>
      <c r="D81" s="288"/>
      <c r="E81" s="290"/>
      <c r="F81" s="291"/>
      <c r="G81" s="291"/>
      <c r="H81" s="291"/>
      <c r="I81" s="291"/>
      <c r="J81" s="269"/>
      <c r="K81" s="279"/>
      <c r="L81" s="279"/>
      <c r="M81" s="144"/>
      <c r="N81" s="267"/>
      <c r="O81" s="268"/>
      <c r="P81" s="269"/>
      <c r="Q81" s="270"/>
      <c r="R81" s="270"/>
      <c r="S81" s="110" t="str">
        <f>IF(M81="","",M81)</f>
        <v/>
      </c>
      <c r="T81" s="294">
        <f>IF(ISERROR(N81*P81/J81),0,N81*P81/J81)</f>
        <v>0</v>
      </c>
      <c r="U81" s="295"/>
      <c r="V81" s="295"/>
      <c r="W81" s="295"/>
      <c r="X81" s="232"/>
      <c r="Y81" s="233"/>
      <c r="Z81" s="233"/>
      <c r="AA81" s="234"/>
      <c r="AB81" s="29"/>
      <c r="AD81" s="118" t="s">
        <v>290</v>
      </c>
      <c r="AI81" s="7" t="s">
        <v>282</v>
      </c>
    </row>
    <row r="82" spans="3:35" x14ac:dyDescent="0.15">
      <c r="C82" s="289"/>
      <c r="D82" s="288"/>
      <c r="E82" s="285"/>
      <c r="F82" s="286"/>
      <c r="G82" s="286"/>
      <c r="H82" s="286"/>
      <c r="I82" s="286"/>
      <c r="J82" s="216"/>
      <c r="K82" s="213"/>
      <c r="L82" s="213"/>
      <c r="M82" s="145"/>
      <c r="N82" s="214"/>
      <c r="O82" s="215"/>
      <c r="P82" s="216"/>
      <c r="Q82" s="217"/>
      <c r="R82" s="217"/>
      <c r="S82" s="111" t="str">
        <f t="shared" ref="S82:S84" si="4">IF(M82="","",M82)</f>
        <v/>
      </c>
      <c r="T82" s="294">
        <f t="shared" ref="T82:T84" si="5">IF(ISERROR(N82*P82/J82),0,N82*P82/J82)</f>
        <v>0</v>
      </c>
      <c r="U82" s="295"/>
      <c r="V82" s="295"/>
      <c r="W82" s="295"/>
      <c r="X82" s="232"/>
      <c r="Y82" s="233"/>
      <c r="Z82" s="233"/>
      <c r="AA82" s="234"/>
      <c r="AB82" s="29"/>
      <c r="AI82" s="7" t="s">
        <v>285</v>
      </c>
    </row>
    <row r="83" spans="3:35" x14ac:dyDescent="0.15">
      <c r="C83" s="289"/>
      <c r="D83" s="288"/>
      <c r="E83" s="285"/>
      <c r="F83" s="286"/>
      <c r="G83" s="286"/>
      <c r="H83" s="286"/>
      <c r="I83" s="286"/>
      <c r="J83" s="216"/>
      <c r="K83" s="213"/>
      <c r="L83" s="213"/>
      <c r="M83" s="145"/>
      <c r="N83" s="214"/>
      <c r="O83" s="215"/>
      <c r="P83" s="216"/>
      <c r="Q83" s="217"/>
      <c r="R83" s="217"/>
      <c r="S83" s="111" t="str">
        <f t="shared" si="4"/>
        <v/>
      </c>
      <c r="T83" s="294">
        <f t="shared" si="5"/>
        <v>0</v>
      </c>
      <c r="U83" s="295"/>
      <c r="V83" s="295"/>
      <c r="W83" s="295"/>
      <c r="X83" s="232"/>
      <c r="Y83" s="233"/>
      <c r="Z83" s="233"/>
      <c r="AA83" s="234"/>
      <c r="AB83" s="29"/>
      <c r="AI83" s="7" t="s">
        <v>286</v>
      </c>
    </row>
    <row r="84" spans="3:35" ht="15" thickBot="1" x14ac:dyDescent="0.2">
      <c r="C84" s="289"/>
      <c r="D84" s="288"/>
      <c r="E84" s="285"/>
      <c r="F84" s="286"/>
      <c r="G84" s="286"/>
      <c r="H84" s="286"/>
      <c r="I84" s="286"/>
      <c r="J84" s="216"/>
      <c r="K84" s="213"/>
      <c r="L84" s="213"/>
      <c r="M84" s="146"/>
      <c r="N84" s="251"/>
      <c r="O84" s="252"/>
      <c r="P84" s="216"/>
      <c r="Q84" s="217"/>
      <c r="R84" s="217"/>
      <c r="S84" s="112" t="str">
        <f t="shared" si="4"/>
        <v/>
      </c>
      <c r="T84" s="294">
        <f t="shared" si="5"/>
        <v>0</v>
      </c>
      <c r="U84" s="295"/>
      <c r="V84" s="295"/>
      <c r="W84" s="295"/>
      <c r="X84" s="232"/>
      <c r="Y84" s="233"/>
      <c r="Z84" s="233"/>
      <c r="AA84" s="234"/>
      <c r="AB84" s="29"/>
      <c r="AI84" s="7" t="s">
        <v>283</v>
      </c>
    </row>
    <row r="85" spans="3:35" ht="14.25" customHeight="1" thickTop="1" thickBot="1" x14ac:dyDescent="0.2">
      <c r="C85" s="235" t="s">
        <v>109</v>
      </c>
      <c r="D85" s="236"/>
      <c r="E85" s="236"/>
      <c r="F85" s="236"/>
      <c r="G85" s="236"/>
      <c r="H85" s="236"/>
      <c r="I85" s="236"/>
      <c r="J85" s="237"/>
      <c r="K85" s="238"/>
      <c r="L85" s="238"/>
      <c r="M85" s="239"/>
      <c r="N85" s="240"/>
      <c r="O85" s="241"/>
      <c r="P85" s="242">
        <f>SUM(P81:S84)</f>
        <v>0</v>
      </c>
      <c r="Q85" s="243"/>
      <c r="R85" s="243"/>
      <c r="S85" s="147"/>
      <c r="T85" s="244">
        <f>SUM(T81:W84)</f>
        <v>0</v>
      </c>
      <c r="U85" s="245"/>
      <c r="V85" s="245"/>
      <c r="W85" s="245"/>
      <c r="X85" s="246"/>
      <c r="Y85" s="247"/>
      <c r="Z85" s="247"/>
      <c r="AA85" s="248"/>
      <c r="AB85" s="29"/>
      <c r="AI85" s="7" t="s">
        <v>284</v>
      </c>
    </row>
    <row r="86" spans="3:35" x14ac:dyDescent="0.15">
      <c r="C86" s="298" t="s">
        <v>118</v>
      </c>
      <c r="D86" s="299"/>
      <c r="E86" s="285"/>
      <c r="F86" s="286"/>
      <c r="G86" s="286"/>
      <c r="H86" s="286"/>
      <c r="I86" s="286"/>
      <c r="J86" s="296"/>
      <c r="K86" s="297"/>
      <c r="L86" s="297"/>
      <c r="M86" s="144"/>
      <c r="N86" s="292"/>
      <c r="O86" s="293"/>
      <c r="P86" s="269"/>
      <c r="Q86" s="270"/>
      <c r="R86" s="270"/>
      <c r="S86" s="110" t="str">
        <f>IF(M86="","",M86)</f>
        <v/>
      </c>
      <c r="T86" s="294">
        <f>IF(ISERROR(N86*P86/J86),0,N86*P86/J86)</f>
        <v>0</v>
      </c>
      <c r="U86" s="295"/>
      <c r="V86" s="295"/>
      <c r="W86" s="295"/>
      <c r="X86" s="232"/>
      <c r="Y86" s="233"/>
      <c r="Z86" s="233"/>
      <c r="AA86" s="234"/>
      <c r="AB86" s="29"/>
      <c r="AI86" s="7" t="s">
        <v>287</v>
      </c>
    </row>
    <row r="87" spans="3:35" x14ac:dyDescent="0.15">
      <c r="C87" s="300"/>
      <c r="D87" s="301"/>
      <c r="E87" s="285"/>
      <c r="F87" s="286"/>
      <c r="G87" s="286"/>
      <c r="H87" s="286"/>
      <c r="I87" s="286"/>
      <c r="J87" s="296"/>
      <c r="K87" s="297"/>
      <c r="L87" s="297"/>
      <c r="M87" s="145"/>
      <c r="N87" s="214"/>
      <c r="O87" s="215"/>
      <c r="P87" s="216"/>
      <c r="Q87" s="217"/>
      <c r="R87" s="217"/>
      <c r="S87" s="111" t="str">
        <f t="shared" ref="S87:S88" si="6">IF(M87="","",M87)</f>
        <v/>
      </c>
      <c r="T87" s="294">
        <f t="shared" ref="T87:T88" si="7">IF(ISERROR(N87*P87/J87),0,N87*P87/J87)</f>
        <v>0</v>
      </c>
      <c r="U87" s="295"/>
      <c r="V87" s="295"/>
      <c r="W87" s="295"/>
      <c r="X87" s="232"/>
      <c r="Y87" s="233"/>
      <c r="Z87" s="233"/>
      <c r="AA87" s="234"/>
      <c r="AB87" s="29"/>
    </row>
    <row r="88" spans="3:35" ht="15" thickBot="1" x14ac:dyDescent="0.2">
      <c r="C88" s="302"/>
      <c r="D88" s="303"/>
      <c r="E88" s="285"/>
      <c r="F88" s="286"/>
      <c r="G88" s="286"/>
      <c r="H88" s="286"/>
      <c r="I88" s="286"/>
      <c r="J88" s="296"/>
      <c r="K88" s="297"/>
      <c r="L88" s="297"/>
      <c r="M88" s="146"/>
      <c r="N88" s="304">
        <v>100</v>
      </c>
      <c r="O88" s="305"/>
      <c r="P88" s="216"/>
      <c r="Q88" s="217"/>
      <c r="R88" s="217"/>
      <c r="S88" s="112" t="str">
        <f t="shared" si="6"/>
        <v/>
      </c>
      <c r="T88" s="294">
        <f t="shared" si="7"/>
        <v>0</v>
      </c>
      <c r="U88" s="295"/>
      <c r="V88" s="295"/>
      <c r="W88" s="295"/>
      <c r="X88" s="232"/>
      <c r="Y88" s="233"/>
      <c r="Z88" s="233"/>
      <c r="AA88" s="234"/>
      <c r="AB88" s="29"/>
    </row>
    <row r="89" spans="3:35" ht="15" customHeight="1" thickTop="1" thickBot="1" x14ac:dyDescent="0.2">
      <c r="C89" s="235" t="s">
        <v>109</v>
      </c>
      <c r="D89" s="236"/>
      <c r="E89" s="236"/>
      <c r="F89" s="236"/>
      <c r="G89" s="236"/>
      <c r="H89" s="236"/>
      <c r="I89" s="306"/>
      <c r="J89" s="237"/>
      <c r="K89" s="238"/>
      <c r="L89" s="238"/>
      <c r="M89" s="239"/>
      <c r="N89" s="307"/>
      <c r="O89" s="308"/>
      <c r="P89" s="309"/>
      <c r="Q89" s="310"/>
      <c r="R89" s="310"/>
      <c r="S89" s="311"/>
      <c r="T89" s="244">
        <f>SUM(T86:W88)</f>
        <v>0</v>
      </c>
      <c r="U89" s="245"/>
      <c r="V89" s="245"/>
      <c r="W89" s="245"/>
      <c r="X89" s="246"/>
      <c r="Y89" s="247"/>
      <c r="Z89" s="247"/>
      <c r="AA89" s="248"/>
      <c r="AB89" s="29"/>
    </row>
    <row r="90" spans="3:35" x14ac:dyDescent="0.15">
      <c r="C90" s="298" t="s">
        <v>185</v>
      </c>
      <c r="D90" s="299"/>
      <c r="E90" s="285"/>
      <c r="F90" s="286"/>
      <c r="G90" s="286"/>
      <c r="H90" s="286"/>
      <c r="I90" s="286"/>
      <c r="J90" s="216"/>
      <c r="K90" s="213"/>
      <c r="L90" s="213"/>
      <c r="M90" s="144"/>
      <c r="N90" s="321"/>
      <c r="O90" s="322"/>
      <c r="P90" s="269"/>
      <c r="Q90" s="270"/>
      <c r="R90" s="270"/>
      <c r="S90" s="110" t="str">
        <f>IF(M90="","",M90)</f>
        <v/>
      </c>
      <c r="T90" s="253">
        <f>IF(ISERROR(N90*P90/J90),0,N90*P90/J90)</f>
        <v>0</v>
      </c>
      <c r="U90" s="254"/>
      <c r="V90" s="254"/>
      <c r="W90" s="254"/>
      <c r="X90" s="232"/>
      <c r="Y90" s="233"/>
      <c r="Z90" s="233"/>
      <c r="AA90" s="234"/>
      <c r="AB90" s="29"/>
    </row>
    <row r="91" spans="3:35" x14ac:dyDescent="0.15">
      <c r="C91" s="317"/>
      <c r="D91" s="318"/>
      <c r="E91" s="285"/>
      <c r="F91" s="286"/>
      <c r="G91" s="286"/>
      <c r="H91" s="286"/>
      <c r="I91" s="286"/>
      <c r="J91" s="216"/>
      <c r="K91" s="213"/>
      <c r="L91" s="213"/>
      <c r="M91" s="145"/>
      <c r="N91" s="315"/>
      <c r="O91" s="316"/>
      <c r="P91" s="216"/>
      <c r="Q91" s="217"/>
      <c r="R91" s="217"/>
      <c r="S91" s="111" t="str">
        <f t="shared" ref="S91:S92" si="8">IF(M91="","",M91)</f>
        <v/>
      </c>
      <c r="T91" s="253">
        <f t="shared" ref="T91:T92" si="9">IF(ISERROR(N91*P91/J91),0,N91*P91/J91)</f>
        <v>0</v>
      </c>
      <c r="U91" s="254"/>
      <c r="V91" s="254"/>
      <c r="W91" s="254"/>
      <c r="X91" s="232"/>
      <c r="Y91" s="233"/>
      <c r="Z91" s="233"/>
      <c r="AA91" s="234"/>
      <c r="AB91" s="29"/>
    </row>
    <row r="92" spans="3:35" ht="15" thickBot="1" x14ac:dyDescent="0.2">
      <c r="C92" s="319"/>
      <c r="D92" s="320"/>
      <c r="E92" s="285"/>
      <c r="F92" s="286"/>
      <c r="G92" s="286"/>
      <c r="H92" s="286"/>
      <c r="I92" s="286"/>
      <c r="J92" s="216"/>
      <c r="K92" s="213"/>
      <c r="L92" s="213"/>
      <c r="M92" s="146"/>
      <c r="N92" s="323"/>
      <c r="O92" s="324"/>
      <c r="P92" s="216"/>
      <c r="Q92" s="217"/>
      <c r="R92" s="217"/>
      <c r="S92" s="112" t="str">
        <f t="shared" si="8"/>
        <v/>
      </c>
      <c r="T92" s="253">
        <f t="shared" si="9"/>
        <v>0</v>
      </c>
      <c r="U92" s="254"/>
      <c r="V92" s="254"/>
      <c r="W92" s="254"/>
      <c r="X92" s="232"/>
      <c r="Y92" s="233"/>
      <c r="Z92" s="233"/>
      <c r="AA92" s="234"/>
      <c r="AB92" s="29"/>
    </row>
    <row r="93" spans="3:35" ht="15" customHeight="1" thickTop="1" thickBot="1" x14ac:dyDescent="0.2">
      <c r="C93" s="235" t="s">
        <v>109</v>
      </c>
      <c r="D93" s="236"/>
      <c r="E93" s="236"/>
      <c r="F93" s="236"/>
      <c r="G93" s="236"/>
      <c r="H93" s="236"/>
      <c r="I93" s="306"/>
      <c r="J93" s="312"/>
      <c r="K93" s="313"/>
      <c r="L93" s="313"/>
      <c r="M93" s="314"/>
      <c r="N93" s="307"/>
      <c r="O93" s="308"/>
      <c r="P93" s="309"/>
      <c r="Q93" s="310"/>
      <c r="R93" s="310"/>
      <c r="S93" s="311"/>
      <c r="T93" s="244">
        <f>SUM(T90:W92)</f>
        <v>0</v>
      </c>
      <c r="U93" s="245"/>
      <c r="V93" s="245"/>
      <c r="W93" s="245"/>
      <c r="X93" s="246"/>
      <c r="Y93" s="247"/>
      <c r="Z93" s="247"/>
      <c r="AA93" s="248"/>
      <c r="AB93" s="29"/>
    </row>
    <row r="94" spans="3:35" ht="15.75" thickTop="1" thickBot="1" x14ac:dyDescent="0.2">
      <c r="C94" s="235" t="s">
        <v>110</v>
      </c>
      <c r="D94" s="236"/>
      <c r="E94" s="236"/>
      <c r="F94" s="236"/>
      <c r="G94" s="236"/>
      <c r="H94" s="236"/>
      <c r="I94" s="306"/>
      <c r="J94" s="312"/>
      <c r="K94" s="313"/>
      <c r="L94" s="313"/>
      <c r="M94" s="314"/>
      <c r="N94" s="341"/>
      <c r="O94" s="342"/>
      <c r="P94" s="242">
        <f>SUM(P75,P80,P85)</f>
        <v>0</v>
      </c>
      <c r="Q94" s="243"/>
      <c r="R94" s="243"/>
      <c r="S94" s="147"/>
      <c r="T94" s="343">
        <f>SUM(T89,T85,T80,T75)</f>
        <v>0</v>
      </c>
      <c r="U94" s="344"/>
      <c r="V94" s="344"/>
      <c r="W94" s="344"/>
      <c r="X94" s="345"/>
      <c r="Y94" s="346"/>
      <c r="Z94" s="346"/>
      <c r="AA94" s="347"/>
      <c r="AB94" s="29"/>
    </row>
    <row r="95" spans="3:35" x14ac:dyDescent="0.15">
      <c r="C95" s="325" t="s">
        <v>24</v>
      </c>
      <c r="D95" s="326"/>
      <c r="E95" s="326"/>
      <c r="F95" s="326"/>
      <c r="G95" s="326"/>
      <c r="H95" s="326"/>
      <c r="I95" s="326"/>
      <c r="J95" s="327"/>
      <c r="K95" s="328"/>
      <c r="L95" s="329"/>
      <c r="M95" s="329"/>
      <c r="N95" s="329"/>
      <c r="O95" s="329"/>
      <c r="P95" s="329"/>
      <c r="Q95" s="329"/>
      <c r="R95" s="329"/>
      <c r="S95" s="330"/>
      <c r="T95" s="331"/>
      <c r="U95" s="332"/>
      <c r="V95" s="332"/>
      <c r="W95" s="332"/>
      <c r="X95" s="276"/>
      <c r="Y95" s="277"/>
      <c r="Z95" s="277"/>
      <c r="AA95" s="278"/>
      <c r="AB95" s="29"/>
      <c r="AD95" s="118" t="s">
        <v>268</v>
      </c>
    </row>
    <row r="96" spans="3:35" x14ac:dyDescent="0.15">
      <c r="C96" s="333" t="s">
        <v>107</v>
      </c>
      <c r="D96" s="334"/>
      <c r="E96" s="334"/>
      <c r="F96" s="334"/>
      <c r="G96" s="334"/>
      <c r="H96" s="334"/>
      <c r="I96" s="334"/>
      <c r="J96" s="335"/>
      <c r="K96" s="336"/>
      <c r="L96" s="337"/>
      <c r="M96" s="337"/>
      <c r="N96" s="337"/>
      <c r="O96" s="337"/>
      <c r="P96" s="337"/>
      <c r="Q96" s="337"/>
      <c r="R96" s="337"/>
      <c r="S96" s="338"/>
      <c r="T96" s="339"/>
      <c r="U96" s="340"/>
      <c r="V96" s="340"/>
      <c r="W96" s="340"/>
      <c r="X96" s="232"/>
      <c r="Y96" s="233"/>
      <c r="Z96" s="233"/>
      <c r="AA96" s="234"/>
      <c r="AB96" s="29"/>
      <c r="AC96" s="13"/>
    </row>
    <row r="97" spans="2:35" ht="15" thickBot="1" x14ac:dyDescent="0.2">
      <c r="C97" s="360" t="s">
        <v>111</v>
      </c>
      <c r="D97" s="361"/>
      <c r="E97" s="361"/>
      <c r="F97" s="361"/>
      <c r="G97" s="361"/>
      <c r="H97" s="361"/>
      <c r="I97" s="361"/>
      <c r="J97" s="362"/>
      <c r="K97" s="363">
        <f>IF(ISERROR(K95/P94),0,K95/P94)</f>
        <v>0</v>
      </c>
      <c r="L97" s="364"/>
      <c r="M97" s="364"/>
      <c r="N97" s="364"/>
      <c r="O97" s="364"/>
      <c r="P97" s="364"/>
      <c r="Q97" s="364"/>
      <c r="R97" s="364"/>
      <c r="S97" s="365"/>
      <c r="T97" s="366"/>
      <c r="U97" s="367"/>
      <c r="V97" s="367"/>
      <c r="W97" s="367"/>
      <c r="X97" s="368"/>
      <c r="Y97" s="369"/>
      <c r="Z97" s="369"/>
      <c r="AA97" s="370"/>
      <c r="AB97" s="29"/>
    </row>
    <row r="98" spans="2:35" ht="9" customHeight="1" x14ac:dyDescent="0.15"/>
    <row r="99" spans="2:35" x14ac:dyDescent="0.15">
      <c r="B99" s="10" t="s">
        <v>204</v>
      </c>
      <c r="C99" s="7" t="s">
        <v>182</v>
      </c>
      <c r="L99" s="14"/>
      <c r="M99" s="11"/>
      <c r="N99" s="11"/>
      <c r="O99" s="11"/>
      <c r="P99" s="11"/>
      <c r="Q99" s="11"/>
      <c r="R99" s="10" t="s">
        <v>205</v>
      </c>
      <c r="S99" s="7" t="s">
        <v>45</v>
      </c>
      <c r="AA99" s="11"/>
    </row>
    <row r="100" spans="2:35" ht="7.5" customHeight="1" thickBot="1" x14ac:dyDescent="0.2">
      <c r="L100" s="11"/>
      <c r="M100" s="48"/>
      <c r="N100" s="48"/>
      <c r="O100" s="48"/>
      <c r="P100" s="48"/>
      <c r="Q100" s="48"/>
      <c r="AA100" s="15"/>
    </row>
    <row r="101" spans="2:35" x14ac:dyDescent="0.15">
      <c r="C101" s="371" t="s">
        <v>56</v>
      </c>
      <c r="D101" s="372"/>
      <c r="E101" s="375" t="s">
        <v>112</v>
      </c>
      <c r="F101" s="376"/>
      <c r="G101" s="376"/>
      <c r="H101" s="377"/>
      <c r="I101" s="375" t="s">
        <v>113</v>
      </c>
      <c r="J101" s="376"/>
      <c r="K101" s="376" t="s">
        <v>57</v>
      </c>
      <c r="L101" s="377"/>
      <c r="M101" s="375" t="s">
        <v>114</v>
      </c>
      <c r="N101" s="376"/>
      <c r="O101" s="376" t="s">
        <v>58</v>
      </c>
      <c r="P101" s="378"/>
      <c r="Q101" s="47"/>
      <c r="S101" s="371" t="s">
        <v>56</v>
      </c>
      <c r="T101" s="372"/>
      <c r="U101" s="348" t="s">
        <v>122</v>
      </c>
      <c r="V101" s="349"/>
      <c r="W101" s="348" t="s">
        <v>120</v>
      </c>
      <c r="X101" s="349"/>
      <c r="Y101" s="348" t="s">
        <v>121</v>
      </c>
      <c r="Z101" s="351"/>
      <c r="AA101" s="47"/>
      <c r="AI101" s="7" t="s">
        <v>187</v>
      </c>
    </row>
    <row r="102" spans="2:35" x14ac:dyDescent="0.15">
      <c r="C102" s="373"/>
      <c r="D102" s="374"/>
      <c r="E102" s="353" t="s">
        <v>116</v>
      </c>
      <c r="F102" s="354"/>
      <c r="G102" s="357" t="s">
        <v>115</v>
      </c>
      <c r="H102" s="354"/>
      <c r="I102" s="353" t="s">
        <v>117</v>
      </c>
      <c r="J102" s="354"/>
      <c r="K102" s="357" t="s">
        <v>115</v>
      </c>
      <c r="L102" s="354"/>
      <c r="M102" s="353" t="s">
        <v>116</v>
      </c>
      <c r="N102" s="354"/>
      <c r="O102" s="357" t="s">
        <v>115</v>
      </c>
      <c r="P102" s="358"/>
      <c r="Q102" s="47"/>
      <c r="S102" s="373"/>
      <c r="T102" s="374"/>
      <c r="U102" s="350"/>
      <c r="V102" s="350"/>
      <c r="W102" s="350"/>
      <c r="X102" s="350"/>
      <c r="Y102" s="350"/>
      <c r="Z102" s="352"/>
      <c r="AA102" s="47"/>
      <c r="AD102" s="118" t="s">
        <v>269</v>
      </c>
      <c r="AI102" s="7" t="s">
        <v>188</v>
      </c>
    </row>
    <row r="103" spans="2:35" x14ac:dyDescent="0.15">
      <c r="C103" s="373"/>
      <c r="D103" s="374"/>
      <c r="E103" s="355"/>
      <c r="F103" s="356"/>
      <c r="G103" s="355"/>
      <c r="H103" s="356"/>
      <c r="I103" s="355"/>
      <c r="J103" s="356"/>
      <c r="K103" s="355"/>
      <c r="L103" s="356"/>
      <c r="M103" s="355"/>
      <c r="N103" s="356"/>
      <c r="O103" s="355"/>
      <c r="P103" s="359"/>
      <c r="Q103" s="47"/>
      <c r="S103" s="373"/>
      <c r="T103" s="374"/>
      <c r="U103" s="350"/>
      <c r="V103" s="350"/>
      <c r="W103" s="350"/>
      <c r="X103" s="350"/>
      <c r="Y103" s="350"/>
      <c r="Z103" s="352"/>
      <c r="AA103" s="47"/>
    </row>
    <row r="104" spans="2:35" x14ac:dyDescent="0.15">
      <c r="C104" s="373" t="s">
        <v>46</v>
      </c>
      <c r="D104" s="374"/>
      <c r="E104" s="379"/>
      <c r="F104" s="379"/>
      <c r="G104" s="379"/>
      <c r="H104" s="379"/>
      <c r="I104" s="379"/>
      <c r="J104" s="379"/>
      <c r="K104" s="379"/>
      <c r="L104" s="379"/>
      <c r="M104" s="379"/>
      <c r="N104" s="379"/>
      <c r="O104" s="379"/>
      <c r="P104" s="380"/>
      <c r="Q104" s="47"/>
      <c r="S104" s="373" t="s">
        <v>46</v>
      </c>
      <c r="T104" s="374"/>
      <c r="U104" s="379"/>
      <c r="V104" s="379"/>
      <c r="W104" s="379"/>
      <c r="X104" s="379"/>
      <c r="Y104" s="379"/>
      <c r="Z104" s="380"/>
      <c r="AA104" s="47"/>
    </row>
    <row r="105" spans="2:35" x14ac:dyDescent="0.15">
      <c r="C105" s="373" t="s">
        <v>59</v>
      </c>
      <c r="D105" s="374"/>
      <c r="E105" s="379"/>
      <c r="F105" s="379"/>
      <c r="G105" s="379"/>
      <c r="H105" s="379"/>
      <c r="I105" s="379"/>
      <c r="J105" s="379"/>
      <c r="K105" s="379"/>
      <c r="L105" s="379"/>
      <c r="M105" s="379"/>
      <c r="N105" s="379"/>
      <c r="O105" s="379"/>
      <c r="P105" s="380"/>
      <c r="Q105" s="47"/>
      <c r="S105" s="373" t="s">
        <v>59</v>
      </c>
      <c r="T105" s="374"/>
      <c r="U105" s="379"/>
      <c r="V105" s="379"/>
      <c r="W105" s="379"/>
      <c r="X105" s="379"/>
      <c r="Y105" s="379"/>
      <c r="Z105" s="380"/>
      <c r="AA105" s="47"/>
    </row>
    <row r="106" spans="2:35" x14ac:dyDescent="0.15">
      <c r="C106" s="373" t="s">
        <v>47</v>
      </c>
      <c r="D106" s="374"/>
      <c r="E106" s="379"/>
      <c r="F106" s="379"/>
      <c r="G106" s="379"/>
      <c r="H106" s="379"/>
      <c r="I106" s="379"/>
      <c r="J106" s="379"/>
      <c r="K106" s="379"/>
      <c r="L106" s="379"/>
      <c r="M106" s="379"/>
      <c r="N106" s="379"/>
      <c r="O106" s="379"/>
      <c r="P106" s="380"/>
      <c r="Q106" s="47"/>
      <c r="S106" s="373" t="s">
        <v>47</v>
      </c>
      <c r="T106" s="374"/>
      <c r="U106" s="379"/>
      <c r="V106" s="379"/>
      <c r="W106" s="379"/>
      <c r="X106" s="379"/>
      <c r="Y106" s="379"/>
      <c r="Z106" s="380"/>
      <c r="AA106" s="47"/>
    </row>
    <row r="107" spans="2:35" x14ac:dyDescent="0.15">
      <c r="C107" s="373" t="s">
        <v>48</v>
      </c>
      <c r="D107" s="374"/>
      <c r="E107" s="379"/>
      <c r="F107" s="379"/>
      <c r="G107" s="379"/>
      <c r="H107" s="379"/>
      <c r="I107" s="379"/>
      <c r="J107" s="379"/>
      <c r="K107" s="379"/>
      <c r="L107" s="379"/>
      <c r="M107" s="379"/>
      <c r="N107" s="379"/>
      <c r="O107" s="379"/>
      <c r="P107" s="380"/>
      <c r="Q107" s="47"/>
      <c r="S107" s="373" t="s">
        <v>48</v>
      </c>
      <c r="T107" s="374"/>
      <c r="U107" s="379"/>
      <c r="V107" s="379"/>
      <c r="W107" s="379"/>
      <c r="X107" s="379"/>
      <c r="Y107" s="379"/>
      <c r="Z107" s="380"/>
      <c r="AA107" s="47"/>
    </row>
    <row r="108" spans="2:35" x14ac:dyDescent="0.15">
      <c r="C108" s="373" t="s">
        <v>49</v>
      </c>
      <c r="D108" s="374"/>
      <c r="E108" s="379"/>
      <c r="F108" s="379"/>
      <c r="G108" s="379"/>
      <c r="H108" s="379"/>
      <c r="I108" s="379"/>
      <c r="J108" s="379"/>
      <c r="K108" s="379"/>
      <c r="L108" s="379"/>
      <c r="M108" s="379"/>
      <c r="N108" s="379"/>
      <c r="O108" s="379"/>
      <c r="P108" s="380"/>
      <c r="Q108" s="47"/>
      <c r="S108" s="373" t="s">
        <v>49</v>
      </c>
      <c r="T108" s="374"/>
      <c r="U108" s="379"/>
      <c r="V108" s="379"/>
      <c r="W108" s="379"/>
      <c r="X108" s="379"/>
      <c r="Y108" s="379"/>
      <c r="Z108" s="380"/>
      <c r="AA108" s="47"/>
    </row>
    <row r="109" spans="2:35" x14ac:dyDescent="0.15">
      <c r="C109" s="373" t="s">
        <v>50</v>
      </c>
      <c r="D109" s="374"/>
      <c r="E109" s="379"/>
      <c r="F109" s="379"/>
      <c r="G109" s="379"/>
      <c r="H109" s="379"/>
      <c r="I109" s="379"/>
      <c r="J109" s="379"/>
      <c r="K109" s="379"/>
      <c r="L109" s="379"/>
      <c r="M109" s="379"/>
      <c r="N109" s="379"/>
      <c r="O109" s="379"/>
      <c r="P109" s="380"/>
      <c r="Q109" s="47"/>
      <c r="S109" s="373" t="s">
        <v>50</v>
      </c>
      <c r="T109" s="374"/>
      <c r="U109" s="379"/>
      <c r="V109" s="379"/>
      <c r="W109" s="379"/>
      <c r="X109" s="379"/>
      <c r="Y109" s="379"/>
      <c r="Z109" s="380"/>
      <c r="AA109" s="47"/>
    </row>
    <row r="110" spans="2:35" x14ac:dyDescent="0.15">
      <c r="C110" s="373" t="s">
        <v>51</v>
      </c>
      <c r="D110" s="374"/>
      <c r="E110" s="379"/>
      <c r="F110" s="379"/>
      <c r="G110" s="379"/>
      <c r="H110" s="379"/>
      <c r="I110" s="379"/>
      <c r="J110" s="379"/>
      <c r="K110" s="379"/>
      <c r="L110" s="379"/>
      <c r="M110" s="379"/>
      <c r="N110" s="379"/>
      <c r="O110" s="379"/>
      <c r="P110" s="380"/>
      <c r="Q110" s="48"/>
      <c r="S110" s="373" t="s">
        <v>51</v>
      </c>
      <c r="T110" s="374"/>
      <c r="U110" s="379"/>
      <c r="V110" s="379"/>
      <c r="W110" s="379"/>
      <c r="X110" s="379"/>
      <c r="Y110" s="379"/>
      <c r="Z110" s="380"/>
      <c r="AA110" s="48"/>
    </row>
    <row r="111" spans="2:35" x14ac:dyDescent="0.15">
      <c r="C111" s="373" t="s">
        <v>52</v>
      </c>
      <c r="D111" s="374"/>
      <c r="E111" s="379"/>
      <c r="F111" s="379"/>
      <c r="G111" s="379"/>
      <c r="H111" s="379"/>
      <c r="I111" s="379"/>
      <c r="J111" s="379"/>
      <c r="K111" s="379"/>
      <c r="L111" s="379"/>
      <c r="M111" s="379"/>
      <c r="N111" s="379"/>
      <c r="O111" s="379"/>
      <c r="P111" s="380"/>
      <c r="Q111" s="47"/>
      <c r="S111" s="373" t="s">
        <v>52</v>
      </c>
      <c r="T111" s="374"/>
      <c r="U111" s="379"/>
      <c r="V111" s="379"/>
      <c r="W111" s="379"/>
      <c r="X111" s="379"/>
      <c r="Y111" s="379"/>
      <c r="Z111" s="380"/>
      <c r="AA111" s="47"/>
    </row>
    <row r="112" spans="2:35" x14ac:dyDescent="0.15">
      <c r="C112" s="373" t="s">
        <v>53</v>
      </c>
      <c r="D112" s="374"/>
      <c r="E112" s="379"/>
      <c r="F112" s="379"/>
      <c r="G112" s="379"/>
      <c r="H112" s="379"/>
      <c r="I112" s="379"/>
      <c r="J112" s="379"/>
      <c r="K112" s="379"/>
      <c r="L112" s="379"/>
      <c r="M112" s="379"/>
      <c r="N112" s="379"/>
      <c r="O112" s="379"/>
      <c r="P112" s="380"/>
      <c r="Q112" s="47"/>
      <c r="S112" s="373" t="s">
        <v>53</v>
      </c>
      <c r="T112" s="374"/>
      <c r="U112" s="379"/>
      <c r="V112" s="379"/>
      <c r="W112" s="379"/>
      <c r="X112" s="379"/>
      <c r="Y112" s="379"/>
      <c r="Z112" s="380"/>
      <c r="AA112" s="47"/>
    </row>
    <row r="113" spans="2:35" x14ac:dyDescent="0.15">
      <c r="C113" s="373" t="s">
        <v>60</v>
      </c>
      <c r="D113" s="374"/>
      <c r="E113" s="379"/>
      <c r="F113" s="379"/>
      <c r="G113" s="379"/>
      <c r="H113" s="379"/>
      <c r="I113" s="379"/>
      <c r="J113" s="379"/>
      <c r="K113" s="379"/>
      <c r="L113" s="379"/>
      <c r="M113" s="379"/>
      <c r="N113" s="379"/>
      <c r="O113" s="379"/>
      <c r="P113" s="380"/>
      <c r="Q113" s="47"/>
      <c r="S113" s="373" t="s">
        <v>60</v>
      </c>
      <c r="T113" s="374"/>
      <c r="U113" s="379"/>
      <c r="V113" s="379"/>
      <c r="W113" s="379"/>
      <c r="X113" s="379"/>
      <c r="Y113" s="379"/>
      <c r="Z113" s="380"/>
      <c r="AA113" s="47"/>
    </row>
    <row r="114" spans="2:35" x14ac:dyDescent="0.15">
      <c r="C114" s="373" t="s">
        <v>54</v>
      </c>
      <c r="D114" s="374"/>
      <c r="E114" s="379"/>
      <c r="F114" s="379"/>
      <c r="G114" s="379"/>
      <c r="H114" s="379"/>
      <c r="I114" s="379"/>
      <c r="J114" s="379"/>
      <c r="K114" s="379"/>
      <c r="L114" s="379"/>
      <c r="M114" s="379"/>
      <c r="N114" s="379"/>
      <c r="O114" s="379"/>
      <c r="P114" s="380"/>
      <c r="Q114" s="47"/>
      <c r="S114" s="373" t="s">
        <v>54</v>
      </c>
      <c r="T114" s="374"/>
      <c r="U114" s="379"/>
      <c r="V114" s="379"/>
      <c r="W114" s="379"/>
      <c r="X114" s="379"/>
      <c r="Y114" s="379"/>
      <c r="Z114" s="380"/>
      <c r="AA114" s="47"/>
    </row>
    <row r="115" spans="2:35" ht="15" thickBot="1" x14ac:dyDescent="0.2">
      <c r="C115" s="381" t="s">
        <v>55</v>
      </c>
      <c r="D115" s="382"/>
      <c r="E115" s="383"/>
      <c r="F115" s="383"/>
      <c r="G115" s="383"/>
      <c r="H115" s="383"/>
      <c r="I115" s="383"/>
      <c r="J115" s="383"/>
      <c r="K115" s="383"/>
      <c r="L115" s="383"/>
      <c r="M115" s="383"/>
      <c r="N115" s="383"/>
      <c r="O115" s="383"/>
      <c r="P115" s="384"/>
      <c r="Q115" s="47"/>
      <c r="S115" s="381" t="s">
        <v>55</v>
      </c>
      <c r="T115" s="382"/>
      <c r="U115" s="385"/>
      <c r="V115" s="385"/>
      <c r="W115" s="385"/>
      <c r="X115" s="385"/>
      <c r="Y115" s="385"/>
      <c r="Z115" s="386"/>
      <c r="AA115" s="47"/>
    </row>
    <row r="116" spans="2:35" ht="15" thickBot="1" x14ac:dyDescent="0.2">
      <c r="C116" s="410" t="s">
        <v>119</v>
      </c>
      <c r="D116" s="411"/>
      <c r="E116" s="412">
        <f>SUM(G104:H115)</f>
        <v>0</v>
      </c>
      <c r="F116" s="412"/>
      <c r="G116" s="412"/>
      <c r="H116" s="412"/>
      <c r="I116" s="412">
        <f>SUM(K104:L115)</f>
        <v>0</v>
      </c>
      <c r="J116" s="412"/>
      <c r="K116" s="412"/>
      <c r="L116" s="412"/>
      <c r="M116" s="412">
        <f>SUM(O104:P115)</f>
        <v>0</v>
      </c>
      <c r="N116" s="412"/>
      <c r="O116" s="412"/>
      <c r="P116" s="413"/>
      <c r="Q116" s="47"/>
      <c r="R116" s="47"/>
      <c r="S116" s="410" t="s">
        <v>119</v>
      </c>
      <c r="T116" s="411"/>
      <c r="U116" s="387">
        <f>SUM(U104:V115)</f>
        <v>0</v>
      </c>
      <c r="V116" s="387"/>
      <c r="W116" s="387">
        <f>SUM(W104:X115)</f>
        <v>0</v>
      </c>
      <c r="X116" s="387"/>
      <c r="Y116" s="387">
        <f>SUM(Y104:Z115)</f>
        <v>0</v>
      </c>
      <c r="Z116" s="388"/>
      <c r="AA116" s="47"/>
    </row>
    <row r="117" spans="2:35" ht="15" thickBot="1" x14ac:dyDescent="0.2">
      <c r="C117" s="389" t="s">
        <v>110</v>
      </c>
      <c r="D117" s="227"/>
      <c r="E117" s="227"/>
      <c r="F117" s="227"/>
      <c r="G117" s="227"/>
      <c r="H117" s="227"/>
      <c r="I117" s="227"/>
      <c r="J117" s="228"/>
      <c r="K117" s="390">
        <f>SUM(E116:P116)</f>
        <v>0</v>
      </c>
      <c r="L117" s="391"/>
      <c r="M117" s="391"/>
      <c r="N117" s="391"/>
      <c r="O117" s="391"/>
      <c r="P117" s="113" t="s">
        <v>152</v>
      </c>
      <c r="Q117" s="47"/>
      <c r="R117" s="47"/>
      <c r="S117" s="47"/>
      <c r="T117" s="47"/>
      <c r="U117" s="32"/>
      <c r="V117" s="32"/>
      <c r="W117" s="32"/>
      <c r="X117" s="32"/>
      <c r="Y117" s="32"/>
      <c r="Z117" s="32"/>
      <c r="AA117" s="47"/>
    </row>
    <row r="118" spans="2:35" x14ac:dyDescent="0.15">
      <c r="C118" s="47"/>
      <c r="D118" s="3"/>
      <c r="E118" s="3"/>
      <c r="F118" s="3"/>
      <c r="G118" s="3"/>
      <c r="H118" s="3"/>
      <c r="I118" s="3"/>
      <c r="J118" s="3"/>
      <c r="K118" s="48"/>
      <c r="L118" s="48"/>
      <c r="M118" s="48"/>
      <c r="N118" s="48"/>
      <c r="O118" s="48"/>
      <c r="P118" s="48"/>
      <c r="Q118" s="47"/>
      <c r="R118" s="47"/>
      <c r="S118" s="47"/>
      <c r="T118" s="47"/>
      <c r="U118" s="32"/>
      <c r="V118" s="32"/>
      <c r="W118" s="32"/>
      <c r="X118" s="32"/>
      <c r="Y118" s="32"/>
      <c r="Z118" s="32"/>
      <c r="AA118" s="47"/>
    </row>
    <row r="119" spans="2:35" x14ac:dyDescent="0.15">
      <c r="C119" s="47"/>
      <c r="D119" s="3"/>
      <c r="E119" s="3"/>
      <c r="F119" s="3"/>
      <c r="G119" s="3"/>
      <c r="H119" s="3"/>
      <c r="I119" s="3"/>
      <c r="J119" s="3"/>
      <c r="K119" s="48"/>
      <c r="L119" s="48"/>
      <c r="M119" s="48"/>
      <c r="N119" s="48"/>
      <c r="O119" s="48"/>
      <c r="P119" s="48"/>
      <c r="Q119" s="47"/>
      <c r="R119" s="47"/>
      <c r="S119" s="47"/>
      <c r="T119" s="47"/>
      <c r="U119" s="32"/>
      <c r="V119" s="32"/>
      <c r="W119" s="32"/>
      <c r="X119" s="32"/>
      <c r="Y119" s="32"/>
      <c r="Z119" s="32"/>
      <c r="AA119" s="47"/>
    </row>
    <row r="120" spans="2:35" x14ac:dyDescent="0.15">
      <c r="B120" s="10" t="s">
        <v>205</v>
      </c>
      <c r="C120" s="7" t="s">
        <v>278</v>
      </c>
      <c r="AI120" s="8" t="s">
        <v>36</v>
      </c>
    </row>
    <row r="121" spans="2:35" ht="7.5" customHeight="1" thickBot="1" x14ac:dyDescent="0.2">
      <c r="B121" s="10"/>
      <c r="AI121" s="16" t="s">
        <v>35</v>
      </c>
    </row>
    <row r="122" spans="2:35" x14ac:dyDescent="0.15">
      <c r="C122" s="392" t="s">
        <v>44</v>
      </c>
      <c r="D122" s="230" t="s">
        <v>25</v>
      </c>
      <c r="E122" s="231"/>
      <c r="F122" s="231"/>
      <c r="G122" s="225"/>
      <c r="H122" s="230" t="s">
        <v>34</v>
      </c>
      <c r="I122" s="231"/>
      <c r="J122" s="231"/>
      <c r="K122" s="231"/>
      <c r="L122" s="231"/>
      <c r="M122" s="231"/>
      <c r="N122" s="231"/>
      <c r="O122" s="231"/>
      <c r="P122" s="231"/>
      <c r="Q122" s="231"/>
      <c r="R122" s="231"/>
      <c r="S122" s="231"/>
      <c r="T122" s="231"/>
      <c r="U122" s="231"/>
      <c r="V122" s="231"/>
      <c r="W122" s="225"/>
      <c r="X122" s="401" t="s">
        <v>41</v>
      </c>
      <c r="Y122" s="402"/>
      <c r="Z122" s="401" t="s">
        <v>40</v>
      </c>
      <c r="AA122" s="407"/>
      <c r="AC122" s="8"/>
      <c r="AF122" s="8"/>
      <c r="AI122" s="16" t="s">
        <v>38</v>
      </c>
    </row>
    <row r="123" spans="2:35" x14ac:dyDescent="0.15">
      <c r="C123" s="393"/>
      <c r="D123" s="395"/>
      <c r="E123" s="396"/>
      <c r="F123" s="396"/>
      <c r="G123" s="397"/>
      <c r="H123" s="395"/>
      <c r="I123" s="396"/>
      <c r="J123" s="396"/>
      <c r="K123" s="396"/>
      <c r="L123" s="396"/>
      <c r="M123" s="396"/>
      <c r="N123" s="396"/>
      <c r="O123" s="396"/>
      <c r="P123" s="396"/>
      <c r="Q123" s="396"/>
      <c r="R123" s="396"/>
      <c r="S123" s="396"/>
      <c r="T123" s="396"/>
      <c r="U123" s="396"/>
      <c r="V123" s="396"/>
      <c r="W123" s="397"/>
      <c r="X123" s="403"/>
      <c r="Y123" s="404"/>
      <c r="Z123" s="403"/>
      <c r="AA123" s="408"/>
      <c r="AC123" s="16"/>
      <c r="AD123" s="118" t="s">
        <v>270</v>
      </c>
      <c r="AF123" s="16"/>
      <c r="AI123" s="16" t="s">
        <v>37</v>
      </c>
    </row>
    <row r="124" spans="2:35" ht="15" thickBot="1" x14ac:dyDescent="0.2">
      <c r="C124" s="394"/>
      <c r="D124" s="398"/>
      <c r="E124" s="399"/>
      <c r="F124" s="399"/>
      <c r="G124" s="400"/>
      <c r="H124" s="398"/>
      <c r="I124" s="399"/>
      <c r="J124" s="399"/>
      <c r="K124" s="399"/>
      <c r="L124" s="399"/>
      <c r="M124" s="399"/>
      <c r="N124" s="399"/>
      <c r="O124" s="399"/>
      <c r="P124" s="399"/>
      <c r="Q124" s="399"/>
      <c r="R124" s="399"/>
      <c r="S124" s="399"/>
      <c r="T124" s="399"/>
      <c r="U124" s="399"/>
      <c r="V124" s="399"/>
      <c r="W124" s="400"/>
      <c r="X124" s="405"/>
      <c r="Y124" s="406"/>
      <c r="Z124" s="405"/>
      <c r="AA124" s="409"/>
      <c r="AC124" s="16"/>
      <c r="AD124" s="118" t="s">
        <v>271</v>
      </c>
      <c r="AI124" s="16" t="s">
        <v>128</v>
      </c>
    </row>
    <row r="125" spans="2:35" x14ac:dyDescent="0.15">
      <c r="C125" s="454" t="s">
        <v>36</v>
      </c>
      <c r="D125" s="438"/>
      <c r="E125" s="439"/>
      <c r="F125" s="439"/>
      <c r="G125" s="440"/>
      <c r="H125" s="432"/>
      <c r="I125" s="433"/>
      <c r="J125" s="433"/>
      <c r="K125" s="433"/>
      <c r="L125" s="433"/>
      <c r="M125" s="433"/>
      <c r="N125" s="433"/>
      <c r="O125" s="433"/>
      <c r="P125" s="433"/>
      <c r="Q125" s="433"/>
      <c r="R125" s="433"/>
      <c r="S125" s="433"/>
      <c r="T125" s="433"/>
      <c r="U125" s="433"/>
      <c r="V125" s="433"/>
      <c r="W125" s="434"/>
      <c r="X125" s="262"/>
      <c r="Y125" s="435"/>
      <c r="Z125" s="436"/>
      <c r="AA125" s="437"/>
      <c r="AC125" s="16"/>
      <c r="AI125" s="16" t="s">
        <v>39</v>
      </c>
    </row>
    <row r="126" spans="2:35" x14ac:dyDescent="0.15">
      <c r="C126" s="393"/>
      <c r="D126" s="429"/>
      <c r="E126" s="430"/>
      <c r="F126" s="430"/>
      <c r="G126" s="431"/>
      <c r="H126" s="424"/>
      <c r="I126" s="425"/>
      <c r="J126" s="425"/>
      <c r="K126" s="425"/>
      <c r="L126" s="425"/>
      <c r="M126" s="425"/>
      <c r="N126" s="425"/>
      <c r="O126" s="425"/>
      <c r="P126" s="425"/>
      <c r="Q126" s="425"/>
      <c r="R126" s="425"/>
      <c r="S126" s="425"/>
      <c r="T126" s="425"/>
      <c r="U126" s="425"/>
      <c r="V126" s="425"/>
      <c r="W126" s="426"/>
      <c r="X126" s="209"/>
      <c r="Y126" s="427"/>
      <c r="Z126" s="285"/>
      <c r="AA126" s="428"/>
      <c r="AC126" s="16"/>
      <c r="AI126" s="16" t="s">
        <v>126</v>
      </c>
    </row>
    <row r="127" spans="2:35" x14ac:dyDescent="0.15">
      <c r="C127" s="393"/>
      <c r="D127" s="429"/>
      <c r="E127" s="430"/>
      <c r="F127" s="430"/>
      <c r="G127" s="431"/>
      <c r="H127" s="424"/>
      <c r="I127" s="425"/>
      <c r="J127" s="425"/>
      <c r="K127" s="425"/>
      <c r="L127" s="425"/>
      <c r="M127" s="425"/>
      <c r="N127" s="425"/>
      <c r="O127" s="425"/>
      <c r="P127" s="425"/>
      <c r="Q127" s="425"/>
      <c r="R127" s="425"/>
      <c r="S127" s="425"/>
      <c r="T127" s="425"/>
      <c r="U127" s="425"/>
      <c r="V127" s="425"/>
      <c r="W127" s="426"/>
      <c r="X127" s="209"/>
      <c r="Y127" s="427"/>
      <c r="Z127" s="285"/>
      <c r="AA127" s="428"/>
      <c r="AC127" s="16"/>
      <c r="AI127" s="16" t="s">
        <v>125</v>
      </c>
    </row>
    <row r="128" spans="2:35" x14ac:dyDescent="0.15">
      <c r="C128" s="393"/>
      <c r="D128" s="429"/>
      <c r="E128" s="430"/>
      <c r="F128" s="430"/>
      <c r="G128" s="431"/>
      <c r="H128" s="424"/>
      <c r="I128" s="425"/>
      <c r="J128" s="425"/>
      <c r="K128" s="425"/>
      <c r="L128" s="425"/>
      <c r="M128" s="425"/>
      <c r="N128" s="425"/>
      <c r="O128" s="425"/>
      <c r="P128" s="425"/>
      <c r="Q128" s="425"/>
      <c r="R128" s="425"/>
      <c r="S128" s="425"/>
      <c r="T128" s="425"/>
      <c r="U128" s="425"/>
      <c r="V128" s="425"/>
      <c r="W128" s="426"/>
      <c r="X128" s="209"/>
      <c r="Y128" s="427"/>
      <c r="Z128" s="285"/>
      <c r="AA128" s="428"/>
      <c r="AC128" s="16"/>
      <c r="AI128" s="16" t="s">
        <v>206</v>
      </c>
    </row>
    <row r="129" spans="2:36" x14ac:dyDescent="0.15">
      <c r="C129" s="393"/>
      <c r="D129" s="429"/>
      <c r="E129" s="430"/>
      <c r="F129" s="430"/>
      <c r="G129" s="431"/>
      <c r="H129" s="424"/>
      <c r="I129" s="425"/>
      <c r="J129" s="425"/>
      <c r="K129" s="425"/>
      <c r="L129" s="425"/>
      <c r="M129" s="425"/>
      <c r="N129" s="425"/>
      <c r="O129" s="425"/>
      <c r="P129" s="425"/>
      <c r="Q129" s="425"/>
      <c r="R129" s="425"/>
      <c r="S129" s="425"/>
      <c r="T129" s="425"/>
      <c r="U129" s="425"/>
      <c r="V129" s="425"/>
      <c r="W129" s="426"/>
      <c r="X129" s="209"/>
      <c r="Y129" s="427"/>
      <c r="Z129" s="285"/>
      <c r="AA129" s="428"/>
      <c r="AC129" s="16"/>
    </row>
    <row r="130" spans="2:36" ht="15" thickBot="1" x14ac:dyDescent="0.2">
      <c r="C130" s="455"/>
      <c r="D130" s="414"/>
      <c r="E130" s="415"/>
      <c r="F130" s="415"/>
      <c r="G130" s="416"/>
      <c r="H130" s="417"/>
      <c r="I130" s="418"/>
      <c r="J130" s="418"/>
      <c r="K130" s="418"/>
      <c r="L130" s="418"/>
      <c r="M130" s="418"/>
      <c r="N130" s="418"/>
      <c r="O130" s="418"/>
      <c r="P130" s="418"/>
      <c r="Q130" s="418"/>
      <c r="R130" s="418"/>
      <c r="S130" s="418"/>
      <c r="T130" s="418"/>
      <c r="U130" s="418"/>
      <c r="V130" s="418"/>
      <c r="W130" s="419"/>
      <c r="X130" s="420"/>
      <c r="Y130" s="421"/>
      <c r="Z130" s="422"/>
      <c r="AA130" s="423"/>
      <c r="AC130" s="16"/>
    </row>
    <row r="131" spans="2:36" x14ac:dyDescent="0.15">
      <c r="C131" s="392" t="s">
        <v>42</v>
      </c>
      <c r="D131" s="438"/>
      <c r="E131" s="439"/>
      <c r="F131" s="439"/>
      <c r="G131" s="440"/>
      <c r="H131" s="441"/>
      <c r="I131" s="442"/>
      <c r="J131" s="442"/>
      <c r="K131" s="442"/>
      <c r="L131" s="442"/>
      <c r="M131" s="442"/>
      <c r="N131" s="442"/>
      <c r="O131" s="442"/>
      <c r="P131" s="442"/>
      <c r="Q131" s="442"/>
      <c r="R131" s="442"/>
      <c r="S131" s="442"/>
      <c r="T131" s="442"/>
      <c r="U131" s="442"/>
      <c r="V131" s="442"/>
      <c r="W131" s="443"/>
      <c r="X131" s="444"/>
      <c r="Y131" s="445"/>
      <c r="Z131" s="290"/>
      <c r="AA131" s="446"/>
      <c r="AC131" s="16"/>
      <c r="AI131" s="8" t="s">
        <v>42</v>
      </c>
      <c r="AJ131" s="8" t="s">
        <v>43</v>
      </c>
    </row>
    <row r="132" spans="2:36" x14ac:dyDescent="0.15">
      <c r="C132" s="393"/>
      <c r="D132" s="429"/>
      <c r="E132" s="430"/>
      <c r="F132" s="430"/>
      <c r="G132" s="431"/>
      <c r="H132" s="424"/>
      <c r="I132" s="425"/>
      <c r="J132" s="425"/>
      <c r="K132" s="425"/>
      <c r="L132" s="425"/>
      <c r="M132" s="425"/>
      <c r="N132" s="425"/>
      <c r="O132" s="425"/>
      <c r="P132" s="425"/>
      <c r="Q132" s="425"/>
      <c r="R132" s="425"/>
      <c r="S132" s="425"/>
      <c r="T132" s="425"/>
      <c r="U132" s="425"/>
      <c r="V132" s="425"/>
      <c r="W132" s="426"/>
      <c r="X132" s="209"/>
      <c r="Y132" s="427"/>
      <c r="Z132" s="285"/>
      <c r="AA132" s="428"/>
      <c r="AI132" s="16" t="s">
        <v>135</v>
      </c>
      <c r="AJ132" s="16" t="s">
        <v>43</v>
      </c>
    </row>
    <row r="133" spans="2:36" x14ac:dyDescent="0.15">
      <c r="C133" s="393"/>
      <c r="D133" s="429"/>
      <c r="E133" s="430"/>
      <c r="F133" s="430"/>
      <c r="G133" s="431"/>
      <c r="H133" s="424"/>
      <c r="I133" s="425"/>
      <c r="J133" s="425"/>
      <c r="K133" s="425"/>
      <c r="L133" s="425"/>
      <c r="M133" s="425"/>
      <c r="N133" s="425"/>
      <c r="O133" s="425"/>
      <c r="P133" s="425"/>
      <c r="Q133" s="425"/>
      <c r="R133" s="425"/>
      <c r="S133" s="425"/>
      <c r="T133" s="425"/>
      <c r="U133" s="425"/>
      <c r="V133" s="425"/>
      <c r="W133" s="426"/>
      <c r="X133" s="209"/>
      <c r="Y133" s="427"/>
      <c r="Z133" s="285"/>
      <c r="AA133" s="428"/>
      <c r="AC133" s="8"/>
      <c r="AF133" s="8"/>
      <c r="AI133" s="17" t="s">
        <v>138</v>
      </c>
      <c r="AJ133" s="16" t="s">
        <v>129</v>
      </c>
    </row>
    <row r="134" spans="2:36" x14ac:dyDescent="0.15">
      <c r="C134" s="393"/>
      <c r="D134" s="429"/>
      <c r="E134" s="430"/>
      <c r="F134" s="430"/>
      <c r="G134" s="431"/>
      <c r="H134" s="424"/>
      <c r="I134" s="425"/>
      <c r="J134" s="425"/>
      <c r="K134" s="425"/>
      <c r="L134" s="425"/>
      <c r="M134" s="425"/>
      <c r="N134" s="425"/>
      <c r="O134" s="425"/>
      <c r="P134" s="425"/>
      <c r="Q134" s="425"/>
      <c r="R134" s="425"/>
      <c r="S134" s="425"/>
      <c r="T134" s="425"/>
      <c r="U134" s="425"/>
      <c r="V134" s="425"/>
      <c r="W134" s="426"/>
      <c r="X134" s="209"/>
      <c r="Y134" s="427"/>
      <c r="Z134" s="285"/>
      <c r="AA134" s="428"/>
      <c r="AC134" s="16"/>
      <c r="AF134" s="16"/>
      <c r="AI134" s="16" t="s">
        <v>127</v>
      </c>
      <c r="AJ134" s="16" t="s">
        <v>153</v>
      </c>
    </row>
    <row r="135" spans="2:36" ht="15" thickBot="1" x14ac:dyDescent="0.2">
      <c r="C135" s="394"/>
      <c r="D135" s="414"/>
      <c r="E135" s="415"/>
      <c r="F135" s="415"/>
      <c r="G135" s="416"/>
      <c r="H135" s="447"/>
      <c r="I135" s="448"/>
      <c r="J135" s="448"/>
      <c r="K135" s="448"/>
      <c r="L135" s="448"/>
      <c r="M135" s="448"/>
      <c r="N135" s="448"/>
      <c r="O135" s="448"/>
      <c r="P135" s="448"/>
      <c r="Q135" s="448"/>
      <c r="R135" s="448"/>
      <c r="S135" s="448"/>
      <c r="T135" s="448"/>
      <c r="U135" s="448"/>
      <c r="V135" s="448"/>
      <c r="W135" s="449"/>
      <c r="X135" s="450"/>
      <c r="Y135" s="451"/>
      <c r="Z135" s="452"/>
      <c r="AA135" s="453"/>
      <c r="AC135" s="17"/>
      <c r="AF135" s="16"/>
      <c r="AI135" s="16" t="s">
        <v>136</v>
      </c>
      <c r="AJ135" s="16" t="s">
        <v>206</v>
      </c>
    </row>
    <row r="136" spans="2:36" x14ac:dyDescent="0.15">
      <c r="C136" s="456" t="s">
        <v>43</v>
      </c>
      <c r="D136" s="458"/>
      <c r="E136" s="459"/>
      <c r="F136" s="459"/>
      <c r="G136" s="460"/>
      <c r="H136" s="432"/>
      <c r="I136" s="433"/>
      <c r="J136" s="433"/>
      <c r="K136" s="433"/>
      <c r="L136" s="433"/>
      <c r="M136" s="433"/>
      <c r="N136" s="433"/>
      <c r="O136" s="433"/>
      <c r="P136" s="433"/>
      <c r="Q136" s="433"/>
      <c r="R136" s="433"/>
      <c r="S136" s="433"/>
      <c r="T136" s="433"/>
      <c r="U136" s="433"/>
      <c r="V136" s="433"/>
      <c r="W136" s="434"/>
      <c r="X136" s="262"/>
      <c r="Y136" s="435"/>
      <c r="Z136" s="436"/>
      <c r="AA136" s="437"/>
      <c r="AC136" s="16"/>
      <c r="AF136" s="16"/>
      <c r="AI136" s="16" t="s">
        <v>141</v>
      </c>
    </row>
    <row r="137" spans="2:36" x14ac:dyDescent="0.15">
      <c r="C137" s="457"/>
      <c r="D137" s="458"/>
      <c r="E137" s="459"/>
      <c r="F137" s="459"/>
      <c r="G137" s="460"/>
      <c r="H137" s="424"/>
      <c r="I137" s="425"/>
      <c r="J137" s="425"/>
      <c r="K137" s="425"/>
      <c r="L137" s="425"/>
      <c r="M137" s="425"/>
      <c r="N137" s="425"/>
      <c r="O137" s="425"/>
      <c r="P137" s="425"/>
      <c r="Q137" s="425"/>
      <c r="R137" s="425"/>
      <c r="S137" s="425"/>
      <c r="T137" s="425"/>
      <c r="U137" s="425"/>
      <c r="V137" s="425"/>
      <c r="W137" s="426"/>
      <c r="X137" s="209"/>
      <c r="Y137" s="427"/>
      <c r="Z137" s="285"/>
      <c r="AA137" s="428"/>
      <c r="AC137" s="16"/>
      <c r="AF137" s="16"/>
      <c r="AI137" s="16" t="s">
        <v>137</v>
      </c>
    </row>
    <row r="138" spans="2:36" x14ac:dyDescent="0.15">
      <c r="C138" s="457"/>
      <c r="D138" s="458"/>
      <c r="E138" s="459"/>
      <c r="F138" s="459"/>
      <c r="G138" s="460"/>
      <c r="H138" s="424"/>
      <c r="I138" s="425"/>
      <c r="J138" s="425"/>
      <c r="K138" s="425"/>
      <c r="L138" s="425"/>
      <c r="M138" s="425"/>
      <c r="N138" s="425"/>
      <c r="O138" s="425"/>
      <c r="P138" s="425"/>
      <c r="Q138" s="425"/>
      <c r="R138" s="425"/>
      <c r="S138" s="425"/>
      <c r="T138" s="425"/>
      <c r="U138" s="425"/>
      <c r="V138" s="425"/>
      <c r="W138" s="426"/>
      <c r="X138" s="209"/>
      <c r="Y138" s="427"/>
      <c r="Z138" s="285"/>
      <c r="AA138" s="428"/>
      <c r="AC138" s="16"/>
      <c r="AI138" s="18" t="s">
        <v>129</v>
      </c>
    </row>
    <row r="139" spans="2:36" ht="18.75" customHeight="1" x14ac:dyDescent="0.15">
      <c r="C139" s="457"/>
      <c r="D139" s="458"/>
      <c r="E139" s="459"/>
      <c r="F139" s="459"/>
      <c r="G139" s="460"/>
      <c r="H139" s="424"/>
      <c r="I139" s="425"/>
      <c r="J139" s="425"/>
      <c r="K139" s="425"/>
      <c r="L139" s="425"/>
      <c r="M139" s="425"/>
      <c r="N139" s="425"/>
      <c r="O139" s="425"/>
      <c r="P139" s="425"/>
      <c r="Q139" s="425"/>
      <c r="R139" s="425"/>
      <c r="S139" s="425"/>
      <c r="T139" s="425"/>
      <c r="U139" s="425"/>
      <c r="V139" s="425"/>
      <c r="W139" s="426"/>
      <c r="X139" s="209"/>
      <c r="Y139" s="427"/>
      <c r="Z139" s="285"/>
      <c r="AA139" s="428"/>
      <c r="AC139" s="16"/>
      <c r="AI139" s="16" t="s">
        <v>130</v>
      </c>
    </row>
    <row r="140" spans="2:36" ht="15" thickBot="1" x14ac:dyDescent="0.2">
      <c r="C140" s="457"/>
      <c r="D140" s="458"/>
      <c r="E140" s="459"/>
      <c r="F140" s="459"/>
      <c r="G140" s="460"/>
      <c r="H140" s="417"/>
      <c r="I140" s="418"/>
      <c r="J140" s="418"/>
      <c r="K140" s="418"/>
      <c r="L140" s="418"/>
      <c r="M140" s="418"/>
      <c r="N140" s="418"/>
      <c r="O140" s="418"/>
      <c r="P140" s="418"/>
      <c r="Q140" s="418"/>
      <c r="R140" s="418"/>
      <c r="S140" s="418"/>
      <c r="T140" s="418"/>
      <c r="U140" s="418"/>
      <c r="V140" s="418"/>
      <c r="W140" s="419"/>
      <c r="X140" s="420"/>
      <c r="Y140" s="421"/>
      <c r="Z140" s="422"/>
      <c r="AA140" s="423"/>
      <c r="AC140" s="18"/>
      <c r="AI140" s="16" t="s">
        <v>131</v>
      </c>
    </row>
    <row r="141" spans="2:36" ht="15.75" thickTop="1" thickBot="1" x14ac:dyDescent="0.2">
      <c r="C141" s="235" t="s">
        <v>119</v>
      </c>
      <c r="D141" s="461"/>
      <c r="E141" s="461"/>
      <c r="F141" s="461"/>
      <c r="G141" s="461"/>
      <c r="H141" s="461"/>
      <c r="I141" s="461"/>
      <c r="J141" s="461"/>
      <c r="K141" s="461"/>
      <c r="L141" s="461"/>
      <c r="M141" s="461"/>
      <c r="N141" s="461"/>
      <c r="O141" s="461"/>
      <c r="P141" s="461"/>
      <c r="Q141" s="461"/>
      <c r="R141" s="461"/>
      <c r="S141" s="461"/>
      <c r="T141" s="461"/>
      <c r="U141" s="461"/>
      <c r="V141" s="461"/>
      <c r="W141" s="462"/>
      <c r="X141" s="463">
        <f>SUM(X125:Y140)</f>
        <v>0</v>
      </c>
      <c r="Y141" s="464"/>
      <c r="Z141" s="465"/>
      <c r="AA141" s="466"/>
      <c r="AC141" s="16"/>
      <c r="AD141" s="118" t="s">
        <v>272</v>
      </c>
      <c r="AI141" s="16" t="s">
        <v>132</v>
      </c>
    </row>
    <row r="142" spans="2:36" ht="8.25" customHeight="1" x14ac:dyDescent="0.15">
      <c r="AC142" s="16"/>
      <c r="AI142" s="16" t="s">
        <v>133</v>
      </c>
    </row>
    <row r="143" spans="2:36" x14ac:dyDescent="0.15">
      <c r="B143" s="10" t="s">
        <v>207</v>
      </c>
      <c r="C143" s="7" t="s">
        <v>64</v>
      </c>
      <c r="AC143" s="16"/>
      <c r="AI143" s="16" t="s">
        <v>134</v>
      </c>
    </row>
    <row r="144" spans="2:36" ht="8.25" customHeight="1" thickBot="1" x14ac:dyDescent="0.2">
      <c r="B144" s="10"/>
      <c r="AC144" s="16"/>
      <c r="AI144" s="16" t="s">
        <v>139</v>
      </c>
    </row>
    <row r="145" spans="2:35" ht="15" thickBot="1" x14ac:dyDescent="0.2">
      <c r="C145" s="467" t="s">
        <v>65</v>
      </c>
      <c r="D145" s="468"/>
      <c r="E145" s="468" t="s">
        <v>66</v>
      </c>
      <c r="F145" s="468"/>
      <c r="G145" s="468"/>
      <c r="H145" s="468"/>
      <c r="I145" s="468"/>
      <c r="J145" s="468"/>
      <c r="K145" s="468" t="s">
        <v>71</v>
      </c>
      <c r="L145" s="468"/>
      <c r="M145" s="468"/>
      <c r="N145" s="468" t="s">
        <v>67</v>
      </c>
      <c r="O145" s="468"/>
      <c r="P145" s="468" t="s">
        <v>68</v>
      </c>
      <c r="Q145" s="468"/>
      <c r="R145" s="468" t="s">
        <v>63</v>
      </c>
      <c r="S145" s="468"/>
      <c r="T145" s="468" t="s">
        <v>62</v>
      </c>
      <c r="U145" s="468"/>
      <c r="V145" s="468"/>
      <c r="W145" s="468" t="s">
        <v>69</v>
      </c>
      <c r="X145" s="468"/>
      <c r="Y145" s="468" t="s">
        <v>70</v>
      </c>
      <c r="Z145" s="468"/>
      <c r="AA145" s="469"/>
      <c r="AB145" s="12"/>
      <c r="AC145" s="16"/>
      <c r="AD145" s="118" t="s">
        <v>273</v>
      </c>
      <c r="AI145" s="16" t="s">
        <v>140</v>
      </c>
    </row>
    <row r="146" spans="2:35" x14ac:dyDescent="0.15">
      <c r="C146" s="470"/>
      <c r="D146" s="471"/>
      <c r="E146" s="472"/>
      <c r="F146" s="472"/>
      <c r="G146" s="472"/>
      <c r="H146" s="472"/>
      <c r="I146" s="472"/>
      <c r="J146" s="472"/>
      <c r="K146" s="473"/>
      <c r="L146" s="473"/>
      <c r="M146" s="473"/>
      <c r="N146" s="473"/>
      <c r="O146" s="473"/>
      <c r="P146" s="473"/>
      <c r="Q146" s="473"/>
      <c r="R146" s="473"/>
      <c r="S146" s="473"/>
      <c r="T146" s="474">
        <f>P146*R146</f>
        <v>0</v>
      </c>
      <c r="U146" s="474"/>
      <c r="V146" s="474"/>
      <c r="W146" s="473"/>
      <c r="X146" s="473"/>
      <c r="Y146" s="474">
        <f>IF(ISERROR(T146/W146),0,T146/W146)</f>
        <v>0</v>
      </c>
      <c r="Z146" s="474"/>
      <c r="AA146" s="475"/>
      <c r="AC146" s="16"/>
      <c r="AI146" s="16" t="s">
        <v>206</v>
      </c>
    </row>
    <row r="147" spans="2:35" x14ac:dyDescent="0.15">
      <c r="C147" s="470"/>
      <c r="D147" s="471"/>
      <c r="E147" s="476"/>
      <c r="F147" s="476"/>
      <c r="G147" s="476"/>
      <c r="H147" s="476"/>
      <c r="I147" s="476"/>
      <c r="J147" s="476"/>
      <c r="K147" s="477"/>
      <c r="L147" s="477"/>
      <c r="M147" s="477"/>
      <c r="N147" s="477"/>
      <c r="O147" s="477"/>
      <c r="P147" s="477"/>
      <c r="Q147" s="477"/>
      <c r="R147" s="477"/>
      <c r="S147" s="477"/>
      <c r="T147" s="478">
        <f t="shared" ref="T147:T155" si="10">P147*R147</f>
        <v>0</v>
      </c>
      <c r="U147" s="478"/>
      <c r="V147" s="478"/>
      <c r="W147" s="477"/>
      <c r="X147" s="477"/>
      <c r="Y147" s="478">
        <f t="shared" ref="Y147:Y155" si="11">IF(ISERROR(T147/W147),0,T147/W147)</f>
        <v>0</v>
      </c>
      <c r="Z147" s="478"/>
      <c r="AA147" s="479"/>
      <c r="AC147" s="16"/>
      <c r="AI147" s="19"/>
    </row>
    <row r="148" spans="2:35" x14ac:dyDescent="0.15">
      <c r="C148" s="470"/>
      <c r="D148" s="471"/>
      <c r="E148" s="476"/>
      <c r="F148" s="476"/>
      <c r="G148" s="476"/>
      <c r="H148" s="476"/>
      <c r="I148" s="476"/>
      <c r="J148" s="476"/>
      <c r="K148" s="477"/>
      <c r="L148" s="477"/>
      <c r="M148" s="477"/>
      <c r="N148" s="477"/>
      <c r="O148" s="477"/>
      <c r="P148" s="477"/>
      <c r="Q148" s="477"/>
      <c r="R148" s="477"/>
      <c r="S148" s="477"/>
      <c r="T148" s="478">
        <f t="shared" si="10"/>
        <v>0</v>
      </c>
      <c r="U148" s="478"/>
      <c r="V148" s="478"/>
      <c r="W148" s="477"/>
      <c r="X148" s="477"/>
      <c r="Y148" s="478">
        <f t="shared" si="11"/>
        <v>0</v>
      </c>
      <c r="Z148" s="478"/>
      <c r="AA148" s="479"/>
      <c r="AC148" s="16"/>
      <c r="AI148" s="16"/>
    </row>
    <row r="149" spans="2:35" x14ac:dyDescent="0.15">
      <c r="C149" s="470"/>
      <c r="D149" s="471"/>
      <c r="E149" s="476"/>
      <c r="F149" s="476"/>
      <c r="G149" s="476"/>
      <c r="H149" s="476"/>
      <c r="I149" s="476"/>
      <c r="J149" s="476"/>
      <c r="K149" s="477"/>
      <c r="L149" s="477"/>
      <c r="M149" s="477"/>
      <c r="N149" s="477"/>
      <c r="O149" s="477"/>
      <c r="P149" s="477"/>
      <c r="Q149" s="477"/>
      <c r="R149" s="477"/>
      <c r="S149" s="477"/>
      <c r="T149" s="478">
        <f t="shared" si="10"/>
        <v>0</v>
      </c>
      <c r="U149" s="478"/>
      <c r="V149" s="478"/>
      <c r="W149" s="477"/>
      <c r="X149" s="477"/>
      <c r="Y149" s="478">
        <f t="shared" si="11"/>
        <v>0</v>
      </c>
      <c r="Z149" s="478"/>
      <c r="AA149" s="479"/>
      <c r="AC149" s="19"/>
      <c r="AI149" s="19" t="s">
        <v>65</v>
      </c>
    </row>
    <row r="150" spans="2:35" x14ac:dyDescent="0.15">
      <c r="C150" s="470"/>
      <c r="D150" s="471"/>
      <c r="E150" s="476"/>
      <c r="F150" s="476"/>
      <c r="G150" s="476"/>
      <c r="H150" s="476"/>
      <c r="I150" s="476"/>
      <c r="J150" s="476"/>
      <c r="K150" s="477"/>
      <c r="L150" s="477"/>
      <c r="M150" s="477"/>
      <c r="N150" s="477"/>
      <c r="O150" s="477"/>
      <c r="P150" s="477"/>
      <c r="Q150" s="477"/>
      <c r="R150" s="477"/>
      <c r="S150" s="477"/>
      <c r="T150" s="478">
        <f t="shared" si="10"/>
        <v>0</v>
      </c>
      <c r="U150" s="478"/>
      <c r="V150" s="478"/>
      <c r="W150" s="477"/>
      <c r="X150" s="477"/>
      <c r="Y150" s="478">
        <f t="shared" si="11"/>
        <v>0</v>
      </c>
      <c r="Z150" s="478"/>
      <c r="AA150" s="479"/>
      <c r="AC150" s="16"/>
      <c r="AI150" s="16" t="s">
        <v>142</v>
      </c>
    </row>
    <row r="151" spans="2:35" x14ac:dyDescent="0.15">
      <c r="C151" s="470"/>
      <c r="D151" s="471"/>
      <c r="E151" s="476"/>
      <c r="F151" s="476"/>
      <c r="G151" s="476"/>
      <c r="H151" s="476"/>
      <c r="I151" s="476"/>
      <c r="J151" s="476"/>
      <c r="K151" s="477"/>
      <c r="L151" s="477"/>
      <c r="M151" s="477"/>
      <c r="N151" s="477"/>
      <c r="O151" s="477"/>
      <c r="P151" s="477"/>
      <c r="Q151" s="477"/>
      <c r="R151" s="477"/>
      <c r="S151" s="477"/>
      <c r="T151" s="478">
        <f t="shared" si="10"/>
        <v>0</v>
      </c>
      <c r="U151" s="478"/>
      <c r="V151" s="478"/>
      <c r="W151" s="477"/>
      <c r="X151" s="477"/>
      <c r="Y151" s="478">
        <f t="shared" si="11"/>
        <v>0</v>
      </c>
      <c r="Z151" s="478"/>
      <c r="AA151" s="479"/>
      <c r="AC151" s="16"/>
      <c r="AI151" s="16" t="s">
        <v>143</v>
      </c>
    </row>
    <row r="152" spans="2:35" x14ac:dyDescent="0.15">
      <c r="C152" s="470"/>
      <c r="D152" s="471"/>
      <c r="E152" s="476"/>
      <c r="F152" s="476"/>
      <c r="G152" s="476"/>
      <c r="H152" s="476"/>
      <c r="I152" s="476"/>
      <c r="J152" s="476"/>
      <c r="K152" s="477"/>
      <c r="L152" s="477"/>
      <c r="M152" s="477"/>
      <c r="N152" s="477"/>
      <c r="O152" s="477"/>
      <c r="P152" s="477"/>
      <c r="Q152" s="477"/>
      <c r="R152" s="477"/>
      <c r="S152" s="477"/>
      <c r="T152" s="478">
        <f t="shared" si="10"/>
        <v>0</v>
      </c>
      <c r="U152" s="478"/>
      <c r="V152" s="478"/>
      <c r="W152" s="477"/>
      <c r="X152" s="477"/>
      <c r="Y152" s="478">
        <f t="shared" si="11"/>
        <v>0</v>
      </c>
      <c r="Z152" s="478"/>
      <c r="AA152" s="479"/>
      <c r="AC152" s="16"/>
      <c r="AI152" s="16" t="s">
        <v>144</v>
      </c>
    </row>
    <row r="153" spans="2:35" x14ac:dyDescent="0.15">
      <c r="C153" s="470"/>
      <c r="D153" s="471"/>
      <c r="E153" s="476"/>
      <c r="F153" s="476"/>
      <c r="G153" s="476"/>
      <c r="H153" s="476"/>
      <c r="I153" s="476"/>
      <c r="J153" s="476"/>
      <c r="K153" s="477"/>
      <c r="L153" s="477"/>
      <c r="M153" s="477"/>
      <c r="N153" s="477"/>
      <c r="O153" s="477"/>
      <c r="P153" s="477"/>
      <c r="Q153" s="477"/>
      <c r="R153" s="477"/>
      <c r="S153" s="477"/>
      <c r="T153" s="478">
        <f t="shared" si="10"/>
        <v>0</v>
      </c>
      <c r="U153" s="478"/>
      <c r="V153" s="478"/>
      <c r="W153" s="477"/>
      <c r="X153" s="477"/>
      <c r="Y153" s="478">
        <f t="shared" si="11"/>
        <v>0</v>
      </c>
      <c r="Z153" s="478"/>
      <c r="AA153" s="479"/>
      <c r="AC153" s="16"/>
      <c r="AI153" s="16" t="s">
        <v>145</v>
      </c>
    </row>
    <row r="154" spans="2:35" x14ac:dyDescent="0.15">
      <c r="C154" s="470"/>
      <c r="D154" s="471"/>
      <c r="E154" s="476"/>
      <c r="F154" s="476"/>
      <c r="G154" s="476"/>
      <c r="H154" s="476"/>
      <c r="I154" s="476"/>
      <c r="J154" s="476"/>
      <c r="K154" s="477"/>
      <c r="L154" s="477"/>
      <c r="M154" s="477"/>
      <c r="N154" s="477"/>
      <c r="O154" s="477"/>
      <c r="P154" s="477"/>
      <c r="Q154" s="477"/>
      <c r="R154" s="477"/>
      <c r="S154" s="477"/>
      <c r="T154" s="478">
        <f t="shared" si="10"/>
        <v>0</v>
      </c>
      <c r="U154" s="478"/>
      <c r="V154" s="478"/>
      <c r="W154" s="477"/>
      <c r="X154" s="477"/>
      <c r="Y154" s="478">
        <f t="shared" si="11"/>
        <v>0</v>
      </c>
      <c r="Z154" s="478"/>
      <c r="AA154" s="479"/>
      <c r="AC154" s="16"/>
      <c r="AI154" s="16" t="s">
        <v>146</v>
      </c>
    </row>
    <row r="155" spans="2:35" ht="15" thickBot="1" x14ac:dyDescent="0.2">
      <c r="C155" s="470"/>
      <c r="D155" s="471"/>
      <c r="E155" s="480"/>
      <c r="F155" s="480"/>
      <c r="G155" s="480"/>
      <c r="H155" s="480"/>
      <c r="I155" s="480"/>
      <c r="J155" s="480"/>
      <c r="K155" s="481"/>
      <c r="L155" s="481"/>
      <c r="M155" s="481"/>
      <c r="N155" s="481"/>
      <c r="O155" s="481"/>
      <c r="P155" s="481"/>
      <c r="Q155" s="481"/>
      <c r="R155" s="481"/>
      <c r="S155" s="481"/>
      <c r="T155" s="482">
        <f t="shared" si="10"/>
        <v>0</v>
      </c>
      <c r="U155" s="482"/>
      <c r="V155" s="482"/>
      <c r="W155" s="481"/>
      <c r="X155" s="481"/>
      <c r="Y155" s="482">
        <f t="shared" si="11"/>
        <v>0</v>
      </c>
      <c r="Z155" s="482"/>
      <c r="AA155" s="483"/>
      <c r="AC155" s="16"/>
      <c r="AI155" s="16" t="s">
        <v>147</v>
      </c>
    </row>
    <row r="156" spans="2:35" s="11" customFormat="1" ht="15" thickBot="1" x14ac:dyDescent="0.2">
      <c r="C156" s="484" t="s">
        <v>183</v>
      </c>
      <c r="D156" s="485"/>
      <c r="E156" s="485"/>
      <c r="F156" s="485"/>
      <c r="G156" s="485"/>
      <c r="H156" s="485"/>
      <c r="I156" s="485"/>
      <c r="J156" s="485"/>
      <c r="K156" s="485"/>
      <c r="L156" s="485"/>
      <c r="M156" s="485"/>
      <c r="N156" s="485"/>
      <c r="O156" s="485"/>
      <c r="P156" s="485"/>
      <c r="Q156" s="485"/>
      <c r="R156" s="485"/>
      <c r="S156" s="485"/>
      <c r="T156" s="485"/>
      <c r="U156" s="485"/>
      <c r="V156" s="485"/>
      <c r="W156" s="485"/>
      <c r="X156" s="486"/>
      <c r="Y156" s="390">
        <f>SUM(Y146:AA155)</f>
        <v>0</v>
      </c>
      <c r="Z156" s="391"/>
      <c r="AA156" s="487"/>
      <c r="AC156" s="18"/>
      <c r="AI156" s="18" t="s">
        <v>206</v>
      </c>
    </row>
    <row r="157" spans="2:35" s="11" customFormat="1" x14ac:dyDescent="0.15">
      <c r="C157" s="20"/>
      <c r="D157" s="20"/>
      <c r="E157" s="21"/>
      <c r="F157" s="21"/>
      <c r="G157" s="21"/>
      <c r="H157" s="21"/>
      <c r="I157" s="21"/>
      <c r="J157" s="21"/>
      <c r="K157" s="20"/>
      <c r="L157" s="20"/>
      <c r="M157" s="20"/>
      <c r="N157" s="20"/>
      <c r="O157" s="20"/>
      <c r="P157" s="20"/>
      <c r="Q157" s="20"/>
      <c r="R157" s="20"/>
      <c r="S157" s="20"/>
      <c r="T157" s="48"/>
      <c r="U157" s="48"/>
      <c r="V157" s="48"/>
      <c r="W157" s="48"/>
      <c r="X157" s="48"/>
      <c r="Y157" s="48"/>
      <c r="Z157" s="48"/>
      <c r="AA157" s="48"/>
      <c r="AI157" s="8"/>
    </row>
    <row r="158" spans="2:35" s="11" customFormat="1" ht="15" thickBot="1" x14ac:dyDescent="0.2">
      <c r="B158" s="14" t="s">
        <v>61</v>
      </c>
      <c r="C158" s="48" t="s">
        <v>123</v>
      </c>
      <c r="D158" s="20"/>
      <c r="E158" s="21"/>
      <c r="F158" s="21"/>
      <c r="G158" s="21"/>
      <c r="H158" s="21"/>
      <c r="I158" s="21"/>
      <c r="J158" s="21"/>
      <c r="K158" s="20"/>
      <c r="L158" s="20"/>
      <c r="M158" s="20"/>
      <c r="N158" s="20"/>
      <c r="O158" s="20"/>
      <c r="P158" s="20"/>
      <c r="Q158" s="20"/>
      <c r="R158" s="20"/>
      <c r="S158" s="20"/>
      <c r="T158" s="48"/>
      <c r="U158" s="48"/>
      <c r="V158" s="48"/>
      <c r="W158" s="48"/>
      <c r="X158" s="48"/>
      <c r="Y158" s="48"/>
      <c r="Z158" s="48"/>
      <c r="AA158" s="48"/>
      <c r="AI158" s="16"/>
    </row>
    <row r="159" spans="2:35" ht="15" thickBot="1" x14ac:dyDescent="0.2">
      <c r="C159" s="467" t="s">
        <v>65</v>
      </c>
      <c r="D159" s="468"/>
      <c r="E159" s="468" t="s">
        <v>66</v>
      </c>
      <c r="F159" s="468"/>
      <c r="G159" s="468"/>
      <c r="H159" s="468"/>
      <c r="I159" s="468"/>
      <c r="J159" s="468"/>
      <c r="K159" s="468" t="s">
        <v>71</v>
      </c>
      <c r="L159" s="468"/>
      <c r="M159" s="468"/>
      <c r="N159" s="468" t="s">
        <v>67</v>
      </c>
      <c r="O159" s="468"/>
      <c r="P159" s="468" t="s">
        <v>68</v>
      </c>
      <c r="Q159" s="468"/>
      <c r="R159" s="468" t="s">
        <v>63</v>
      </c>
      <c r="S159" s="468"/>
      <c r="T159" s="468" t="s">
        <v>62</v>
      </c>
      <c r="U159" s="468"/>
      <c r="V159" s="468"/>
      <c r="W159" s="468" t="s">
        <v>69</v>
      </c>
      <c r="X159" s="468"/>
      <c r="Y159" s="468" t="s">
        <v>70</v>
      </c>
      <c r="Z159" s="468"/>
      <c r="AA159" s="469"/>
      <c r="AB159" s="12"/>
      <c r="AI159" s="16"/>
    </row>
    <row r="160" spans="2:35" x14ac:dyDescent="0.15">
      <c r="C160" s="488"/>
      <c r="D160" s="473"/>
      <c r="E160" s="489"/>
      <c r="F160" s="489"/>
      <c r="G160" s="489"/>
      <c r="H160" s="489"/>
      <c r="I160" s="489"/>
      <c r="J160" s="489"/>
      <c r="K160" s="473"/>
      <c r="L160" s="473"/>
      <c r="M160" s="473"/>
      <c r="N160" s="473"/>
      <c r="O160" s="473"/>
      <c r="P160" s="473"/>
      <c r="Q160" s="473"/>
      <c r="R160" s="473"/>
      <c r="S160" s="473"/>
      <c r="T160" s="474">
        <f>P160*R160</f>
        <v>0</v>
      </c>
      <c r="U160" s="474"/>
      <c r="V160" s="474"/>
      <c r="W160" s="473"/>
      <c r="X160" s="473"/>
      <c r="Y160" s="474">
        <f t="shared" ref="Y160:Y170" si="12">IF(ISERROR(T160/W160),0,T160/W160)</f>
        <v>0</v>
      </c>
      <c r="Z160" s="474"/>
      <c r="AA160" s="475"/>
      <c r="AD160" s="118" t="s">
        <v>274</v>
      </c>
      <c r="AI160" s="16"/>
    </row>
    <row r="161" spans="3:35" x14ac:dyDescent="0.15">
      <c r="C161" s="490"/>
      <c r="D161" s="477"/>
      <c r="E161" s="491"/>
      <c r="F161" s="491"/>
      <c r="G161" s="491"/>
      <c r="H161" s="491"/>
      <c r="I161" s="491"/>
      <c r="J161" s="491"/>
      <c r="K161" s="477"/>
      <c r="L161" s="477"/>
      <c r="M161" s="477"/>
      <c r="N161" s="477"/>
      <c r="O161" s="477"/>
      <c r="P161" s="477"/>
      <c r="Q161" s="477"/>
      <c r="R161" s="477"/>
      <c r="S161" s="477"/>
      <c r="T161" s="478">
        <f t="shared" ref="T161:T170" si="13">P161*R161</f>
        <v>0</v>
      </c>
      <c r="U161" s="478"/>
      <c r="V161" s="478"/>
      <c r="W161" s="477"/>
      <c r="X161" s="477"/>
      <c r="Y161" s="478">
        <f t="shared" si="12"/>
        <v>0</v>
      </c>
      <c r="Z161" s="478"/>
      <c r="AA161" s="479"/>
      <c r="AI161" s="16"/>
    </row>
    <row r="162" spans="3:35" x14ac:dyDescent="0.15">
      <c r="C162" s="490"/>
      <c r="D162" s="477"/>
      <c r="E162" s="491"/>
      <c r="F162" s="491"/>
      <c r="G162" s="491"/>
      <c r="H162" s="491"/>
      <c r="I162" s="491"/>
      <c r="J162" s="491"/>
      <c r="K162" s="477"/>
      <c r="L162" s="477"/>
      <c r="M162" s="477"/>
      <c r="N162" s="477"/>
      <c r="O162" s="477"/>
      <c r="P162" s="477"/>
      <c r="Q162" s="477"/>
      <c r="R162" s="477"/>
      <c r="S162" s="477"/>
      <c r="T162" s="478">
        <f t="shared" si="13"/>
        <v>0</v>
      </c>
      <c r="U162" s="478"/>
      <c r="V162" s="478"/>
      <c r="W162" s="477"/>
      <c r="X162" s="477"/>
      <c r="Y162" s="478">
        <f t="shared" si="12"/>
        <v>0</v>
      </c>
      <c r="Z162" s="478"/>
      <c r="AA162" s="479"/>
    </row>
    <row r="163" spans="3:35" x14ac:dyDescent="0.15">
      <c r="C163" s="490"/>
      <c r="D163" s="477"/>
      <c r="E163" s="491"/>
      <c r="F163" s="491"/>
      <c r="G163" s="491"/>
      <c r="H163" s="491"/>
      <c r="I163" s="491"/>
      <c r="J163" s="491"/>
      <c r="K163" s="477"/>
      <c r="L163" s="477"/>
      <c r="M163" s="477"/>
      <c r="N163" s="477"/>
      <c r="O163" s="477"/>
      <c r="P163" s="477"/>
      <c r="Q163" s="477"/>
      <c r="R163" s="477"/>
      <c r="S163" s="477"/>
      <c r="T163" s="478">
        <f t="shared" si="13"/>
        <v>0</v>
      </c>
      <c r="U163" s="478"/>
      <c r="V163" s="478"/>
      <c r="W163" s="477"/>
      <c r="X163" s="477"/>
      <c r="Y163" s="478">
        <f t="shared" si="12"/>
        <v>0</v>
      </c>
      <c r="Z163" s="478"/>
      <c r="AA163" s="479"/>
    </row>
    <row r="164" spans="3:35" x14ac:dyDescent="0.15">
      <c r="C164" s="490"/>
      <c r="D164" s="477"/>
      <c r="E164" s="491"/>
      <c r="F164" s="491"/>
      <c r="G164" s="491"/>
      <c r="H164" s="491"/>
      <c r="I164" s="491"/>
      <c r="J164" s="491"/>
      <c r="K164" s="477"/>
      <c r="L164" s="477"/>
      <c r="M164" s="477"/>
      <c r="N164" s="477"/>
      <c r="O164" s="477"/>
      <c r="P164" s="477"/>
      <c r="Q164" s="477"/>
      <c r="R164" s="477"/>
      <c r="S164" s="477"/>
      <c r="T164" s="478">
        <f t="shared" si="13"/>
        <v>0</v>
      </c>
      <c r="U164" s="478"/>
      <c r="V164" s="478"/>
      <c r="W164" s="477"/>
      <c r="X164" s="477"/>
      <c r="Y164" s="478">
        <f t="shared" si="12"/>
        <v>0</v>
      </c>
      <c r="Z164" s="478"/>
      <c r="AA164" s="479"/>
    </row>
    <row r="165" spans="3:35" x14ac:dyDescent="0.15">
      <c r="C165" s="490"/>
      <c r="D165" s="477"/>
      <c r="E165" s="491"/>
      <c r="F165" s="491"/>
      <c r="G165" s="491"/>
      <c r="H165" s="491"/>
      <c r="I165" s="491"/>
      <c r="J165" s="491"/>
      <c r="K165" s="477"/>
      <c r="L165" s="477"/>
      <c r="M165" s="477"/>
      <c r="N165" s="477"/>
      <c r="O165" s="477"/>
      <c r="P165" s="477"/>
      <c r="Q165" s="477"/>
      <c r="R165" s="477"/>
      <c r="S165" s="477"/>
      <c r="T165" s="478">
        <f t="shared" si="13"/>
        <v>0</v>
      </c>
      <c r="U165" s="478"/>
      <c r="V165" s="478"/>
      <c r="W165" s="477"/>
      <c r="X165" s="477"/>
      <c r="Y165" s="478">
        <f t="shared" si="12"/>
        <v>0</v>
      </c>
      <c r="Z165" s="478"/>
      <c r="AA165" s="479"/>
    </row>
    <row r="166" spans="3:35" x14ac:dyDescent="0.15">
      <c r="C166" s="490"/>
      <c r="D166" s="477"/>
      <c r="E166" s="491"/>
      <c r="F166" s="491"/>
      <c r="G166" s="491"/>
      <c r="H166" s="491"/>
      <c r="I166" s="491"/>
      <c r="J166" s="491"/>
      <c r="K166" s="477"/>
      <c r="L166" s="477"/>
      <c r="M166" s="477"/>
      <c r="N166" s="477"/>
      <c r="O166" s="477"/>
      <c r="P166" s="477"/>
      <c r="Q166" s="477"/>
      <c r="R166" s="477"/>
      <c r="S166" s="477"/>
      <c r="T166" s="478">
        <f t="shared" si="13"/>
        <v>0</v>
      </c>
      <c r="U166" s="478"/>
      <c r="V166" s="478"/>
      <c r="W166" s="477"/>
      <c r="X166" s="477"/>
      <c r="Y166" s="478">
        <f t="shared" si="12"/>
        <v>0</v>
      </c>
      <c r="Z166" s="478"/>
      <c r="AA166" s="479"/>
    </row>
    <row r="167" spans="3:35" x14ac:dyDescent="0.15">
      <c r="C167" s="490"/>
      <c r="D167" s="477"/>
      <c r="E167" s="491"/>
      <c r="F167" s="491"/>
      <c r="G167" s="491"/>
      <c r="H167" s="491"/>
      <c r="I167" s="491"/>
      <c r="J167" s="491"/>
      <c r="K167" s="477"/>
      <c r="L167" s="477"/>
      <c r="M167" s="477"/>
      <c r="N167" s="477"/>
      <c r="O167" s="477"/>
      <c r="P167" s="477"/>
      <c r="Q167" s="477"/>
      <c r="R167" s="477"/>
      <c r="S167" s="477"/>
      <c r="T167" s="478">
        <f t="shared" si="13"/>
        <v>0</v>
      </c>
      <c r="U167" s="478"/>
      <c r="V167" s="478"/>
      <c r="W167" s="477"/>
      <c r="X167" s="477"/>
      <c r="Y167" s="478">
        <f t="shared" si="12"/>
        <v>0</v>
      </c>
      <c r="Z167" s="478"/>
      <c r="AA167" s="479"/>
    </row>
    <row r="168" spans="3:35" x14ac:dyDescent="0.15">
      <c r="C168" s="490"/>
      <c r="D168" s="477"/>
      <c r="E168" s="491"/>
      <c r="F168" s="491"/>
      <c r="G168" s="491"/>
      <c r="H168" s="491"/>
      <c r="I168" s="491"/>
      <c r="J168" s="491"/>
      <c r="K168" s="477"/>
      <c r="L168" s="477"/>
      <c r="M168" s="477"/>
      <c r="N168" s="477"/>
      <c r="O168" s="477"/>
      <c r="P168" s="477"/>
      <c r="Q168" s="477"/>
      <c r="R168" s="477"/>
      <c r="S168" s="477"/>
      <c r="T168" s="478">
        <f t="shared" si="13"/>
        <v>0</v>
      </c>
      <c r="U168" s="478"/>
      <c r="V168" s="478"/>
      <c r="W168" s="477"/>
      <c r="X168" s="477"/>
      <c r="Y168" s="478">
        <f t="shared" si="12"/>
        <v>0</v>
      </c>
      <c r="Z168" s="478"/>
      <c r="AA168" s="479"/>
    </row>
    <row r="169" spans="3:35" x14ac:dyDescent="0.15">
      <c r="C169" s="490"/>
      <c r="D169" s="477"/>
      <c r="E169" s="491"/>
      <c r="F169" s="491"/>
      <c r="G169" s="491"/>
      <c r="H169" s="491"/>
      <c r="I169" s="491"/>
      <c r="J169" s="491"/>
      <c r="K169" s="477"/>
      <c r="L169" s="477"/>
      <c r="M169" s="477"/>
      <c r="N169" s="477"/>
      <c r="O169" s="477"/>
      <c r="P169" s="477"/>
      <c r="Q169" s="477"/>
      <c r="R169" s="477"/>
      <c r="S169" s="477"/>
      <c r="T169" s="478">
        <f t="shared" si="13"/>
        <v>0</v>
      </c>
      <c r="U169" s="478"/>
      <c r="V169" s="478"/>
      <c r="W169" s="477"/>
      <c r="X169" s="477"/>
      <c r="Y169" s="478">
        <f t="shared" si="12"/>
        <v>0</v>
      </c>
      <c r="Z169" s="478"/>
      <c r="AA169" s="479"/>
    </row>
    <row r="170" spans="3:35" ht="15" thickBot="1" x14ac:dyDescent="0.2">
      <c r="C170" s="492"/>
      <c r="D170" s="481"/>
      <c r="E170" s="493"/>
      <c r="F170" s="493"/>
      <c r="G170" s="493"/>
      <c r="H170" s="493"/>
      <c r="I170" s="493"/>
      <c r="J170" s="493"/>
      <c r="K170" s="481"/>
      <c r="L170" s="481"/>
      <c r="M170" s="481"/>
      <c r="N170" s="481"/>
      <c r="O170" s="481"/>
      <c r="P170" s="481"/>
      <c r="Q170" s="481"/>
      <c r="R170" s="481"/>
      <c r="S170" s="481"/>
      <c r="T170" s="482">
        <f t="shared" si="13"/>
        <v>0</v>
      </c>
      <c r="U170" s="482"/>
      <c r="V170" s="482"/>
      <c r="W170" s="481"/>
      <c r="X170" s="481"/>
      <c r="Y170" s="482">
        <f t="shared" si="12"/>
        <v>0</v>
      </c>
      <c r="Z170" s="482"/>
      <c r="AA170" s="483"/>
    </row>
    <row r="171" spans="3:35" ht="15" thickBot="1" x14ac:dyDescent="0.2">
      <c r="C171" s="484" t="s">
        <v>184</v>
      </c>
      <c r="D171" s="501"/>
      <c r="E171" s="485"/>
      <c r="F171" s="485"/>
      <c r="G171" s="485"/>
      <c r="H171" s="485"/>
      <c r="I171" s="485"/>
      <c r="J171" s="485"/>
      <c r="K171" s="485"/>
      <c r="L171" s="485"/>
      <c r="M171" s="485"/>
      <c r="N171" s="485"/>
      <c r="O171" s="485"/>
      <c r="P171" s="485"/>
      <c r="Q171" s="485"/>
      <c r="R171" s="485"/>
      <c r="S171" s="485"/>
      <c r="T171" s="485"/>
      <c r="U171" s="485"/>
      <c r="V171" s="485"/>
      <c r="W171" s="485"/>
      <c r="X171" s="486"/>
      <c r="Y171" s="390">
        <f>SUM(Y160:AA170)</f>
        <v>0</v>
      </c>
      <c r="Z171" s="391"/>
      <c r="AA171" s="487"/>
    </row>
    <row r="179" spans="2:30" x14ac:dyDescent="0.15">
      <c r="B179" s="10" t="s">
        <v>208</v>
      </c>
      <c r="C179" s="7" t="s">
        <v>72</v>
      </c>
    </row>
    <row r="180" spans="2:30" ht="15" thickBot="1" x14ac:dyDescent="0.2">
      <c r="B180" s="10" t="s">
        <v>73</v>
      </c>
      <c r="D180" s="7" t="s">
        <v>292</v>
      </c>
      <c r="X180" s="7" t="s">
        <v>75</v>
      </c>
    </row>
    <row r="181" spans="2:30" ht="15" thickBot="1" x14ac:dyDescent="0.2">
      <c r="C181" s="494" t="s">
        <v>91</v>
      </c>
      <c r="D181" s="495"/>
      <c r="E181" s="495"/>
      <c r="F181" s="495"/>
      <c r="G181" s="495"/>
      <c r="H181" s="495"/>
      <c r="I181" s="495"/>
      <c r="J181" s="495"/>
      <c r="K181" s="495"/>
      <c r="L181" s="495" t="s">
        <v>74</v>
      </c>
      <c r="M181" s="495"/>
      <c r="N181" s="495"/>
      <c r="O181" s="495"/>
      <c r="P181" s="495" t="s">
        <v>148</v>
      </c>
      <c r="Q181" s="495"/>
      <c r="R181" s="495"/>
      <c r="S181" s="495"/>
      <c r="T181" s="495" t="s">
        <v>227</v>
      </c>
      <c r="U181" s="495"/>
      <c r="V181" s="495"/>
      <c r="W181" s="495"/>
      <c r="X181" s="495" t="s">
        <v>124</v>
      </c>
      <c r="Y181" s="495"/>
      <c r="Z181" s="495"/>
      <c r="AA181" s="502"/>
      <c r="AD181" s="118"/>
    </row>
    <row r="182" spans="2:30" ht="15" thickBot="1" x14ac:dyDescent="0.2">
      <c r="C182" s="494" t="s">
        <v>293</v>
      </c>
      <c r="D182" s="495"/>
      <c r="E182" s="495"/>
      <c r="F182" s="495"/>
      <c r="G182" s="495"/>
      <c r="H182" s="495"/>
      <c r="I182" s="495"/>
      <c r="J182" s="495"/>
      <c r="K182" s="495"/>
      <c r="L182" s="496">
        <f>P182*U116</f>
        <v>0</v>
      </c>
      <c r="M182" s="496"/>
      <c r="N182" s="496"/>
      <c r="O182" s="496"/>
      <c r="P182" s="496">
        <f>T182*P184</f>
        <v>0</v>
      </c>
      <c r="Q182" s="496"/>
      <c r="R182" s="496"/>
      <c r="S182" s="496"/>
      <c r="T182" s="496">
        <f>I225</f>
        <v>0</v>
      </c>
      <c r="U182" s="496"/>
      <c r="V182" s="496"/>
      <c r="W182" s="496"/>
      <c r="X182" s="497"/>
      <c r="Y182" s="497"/>
      <c r="Z182" s="497"/>
      <c r="AA182" s="498"/>
      <c r="AD182" s="118"/>
    </row>
    <row r="183" spans="2:30" ht="15" thickBot="1" x14ac:dyDescent="0.2">
      <c r="AD183" s="118"/>
    </row>
    <row r="184" spans="2:30" ht="15" thickBot="1" x14ac:dyDescent="0.2">
      <c r="B184" s="10" t="s">
        <v>213</v>
      </c>
      <c r="D184" s="7" t="s">
        <v>12</v>
      </c>
      <c r="M184" s="107" t="s">
        <v>149</v>
      </c>
      <c r="N184" s="107"/>
      <c r="O184" s="107"/>
      <c r="P184" s="499"/>
      <c r="Q184" s="500"/>
      <c r="R184" s="107" t="s">
        <v>150</v>
      </c>
      <c r="X184" s="7" t="s">
        <v>75</v>
      </c>
      <c r="AD184" s="118" t="s">
        <v>275</v>
      </c>
    </row>
    <row r="185" spans="2:30" ht="15" thickBot="1" x14ac:dyDescent="0.2">
      <c r="C185" s="503" t="s">
        <v>91</v>
      </c>
      <c r="D185" s="504"/>
      <c r="E185" s="504"/>
      <c r="F185" s="504"/>
      <c r="G185" s="504"/>
      <c r="H185" s="504"/>
      <c r="I185" s="504"/>
      <c r="J185" s="504"/>
      <c r="K185" s="505"/>
      <c r="L185" s="506" t="s">
        <v>74</v>
      </c>
      <c r="M185" s="504"/>
      <c r="N185" s="504"/>
      <c r="O185" s="505"/>
      <c r="P185" s="506" t="s">
        <v>148</v>
      </c>
      <c r="Q185" s="504"/>
      <c r="R185" s="504"/>
      <c r="S185" s="505"/>
      <c r="T185" s="506" t="s">
        <v>92</v>
      </c>
      <c r="U185" s="504"/>
      <c r="V185" s="504"/>
      <c r="W185" s="505"/>
      <c r="X185" s="506" t="s">
        <v>83</v>
      </c>
      <c r="Y185" s="504"/>
      <c r="Z185" s="504"/>
      <c r="AA185" s="507"/>
    </row>
    <row r="186" spans="2:30" ht="15" thickBot="1" x14ac:dyDescent="0.2">
      <c r="C186" s="508" t="s">
        <v>211</v>
      </c>
      <c r="D186" s="509"/>
      <c r="E186" s="509"/>
      <c r="F186" s="509"/>
      <c r="G186" s="509"/>
      <c r="H186" s="509"/>
      <c r="I186" s="509"/>
      <c r="J186" s="509"/>
      <c r="K186" s="510"/>
      <c r="L186" s="511">
        <f>SUM(L187:O192)</f>
        <v>0</v>
      </c>
      <c r="M186" s="512"/>
      <c r="N186" s="512"/>
      <c r="O186" s="513"/>
      <c r="P186" s="511">
        <f>SUM(P187:S192)</f>
        <v>0</v>
      </c>
      <c r="Q186" s="512"/>
      <c r="R186" s="512"/>
      <c r="S186" s="513"/>
      <c r="T186" s="514">
        <f>SUM(T187:W192)</f>
        <v>0</v>
      </c>
      <c r="U186" s="509"/>
      <c r="V186" s="509"/>
      <c r="W186" s="510"/>
      <c r="X186" s="515">
        <f>SUM(X187:AA192)</f>
        <v>0</v>
      </c>
      <c r="Y186" s="516"/>
      <c r="Z186" s="516"/>
      <c r="AA186" s="517"/>
    </row>
    <row r="187" spans="2:30" x14ac:dyDescent="0.15">
      <c r="C187" s="43"/>
      <c r="D187" s="44"/>
      <c r="E187" s="518" t="s">
        <v>178</v>
      </c>
      <c r="F187" s="519"/>
      <c r="G187" s="519"/>
      <c r="H187" s="519"/>
      <c r="I187" s="519"/>
      <c r="J187" s="519"/>
      <c r="K187" s="520"/>
      <c r="L187" s="521"/>
      <c r="M187" s="522"/>
      <c r="N187" s="522"/>
      <c r="O187" s="523"/>
      <c r="P187" s="524">
        <f>T75</f>
        <v>0</v>
      </c>
      <c r="Q187" s="525"/>
      <c r="R187" s="525"/>
      <c r="S187" s="526"/>
      <c r="T187" s="527">
        <f>IF(ISERROR(P187/$P$184),0,P187/$P$184)</f>
        <v>0</v>
      </c>
      <c r="U187" s="519"/>
      <c r="V187" s="519"/>
      <c r="W187" s="520"/>
      <c r="X187" s="528">
        <f>IF(ISERROR(P187/$P$224),0,P187/$P$224)</f>
        <v>0</v>
      </c>
      <c r="Y187" s="529"/>
      <c r="Z187" s="529"/>
      <c r="AA187" s="530"/>
    </row>
    <row r="188" spans="2:30" x14ac:dyDescent="0.15">
      <c r="C188" s="43"/>
      <c r="D188" s="44"/>
      <c r="E188" s="531" t="s">
        <v>179</v>
      </c>
      <c r="F188" s="532"/>
      <c r="G188" s="532"/>
      <c r="H188" s="532"/>
      <c r="I188" s="532"/>
      <c r="J188" s="532"/>
      <c r="K188" s="533"/>
      <c r="L188" s="534"/>
      <c r="M188" s="535"/>
      <c r="N188" s="535"/>
      <c r="O188" s="536"/>
      <c r="P188" s="537">
        <f>T80</f>
        <v>0</v>
      </c>
      <c r="Q188" s="538"/>
      <c r="R188" s="538"/>
      <c r="S188" s="539"/>
      <c r="T188" s="540">
        <f t="shared" ref="T188:T193" si="14">IF(ISERROR(P188/$P$184),0,P188/$P$184)</f>
        <v>0</v>
      </c>
      <c r="U188" s="532"/>
      <c r="V188" s="532"/>
      <c r="W188" s="533"/>
      <c r="X188" s="541">
        <f t="shared" ref="X188:X193" si="15">IF(ISERROR(P188/$P$224),0,P188/$P$224)</f>
        <v>0</v>
      </c>
      <c r="Y188" s="542"/>
      <c r="Z188" s="542"/>
      <c r="AA188" s="543"/>
    </row>
    <row r="189" spans="2:30" x14ac:dyDescent="0.15">
      <c r="C189" s="43"/>
      <c r="D189" s="44"/>
      <c r="E189" s="531" t="s">
        <v>180</v>
      </c>
      <c r="F189" s="532"/>
      <c r="G189" s="532"/>
      <c r="H189" s="532"/>
      <c r="I189" s="532"/>
      <c r="J189" s="532"/>
      <c r="K189" s="533"/>
      <c r="L189" s="544"/>
      <c r="M189" s="545"/>
      <c r="N189" s="545"/>
      <c r="O189" s="546"/>
      <c r="P189" s="537">
        <f>T85</f>
        <v>0</v>
      </c>
      <c r="Q189" s="538"/>
      <c r="R189" s="538"/>
      <c r="S189" s="539"/>
      <c r="T189" s="540">
        <f t="shared" si="14"/>
        <v>0</v>
      </c>
      <c r="U189" s="532"/>
      <c r="V189" s="532"/>
      <c r="W189" s="533"/>
      <c r="X189" s="541">
        <f t="shared" si="15"/>
        <v>0</v>
      </c>
      <c r="Y189" s="542"/>
      <c r="Z189" s="542"/>
      <c r="AA189" s="543"/>
    </row>
    <row r="190" spans="2:30" x14ac:dyDescent="0.15">
      <c r="C190" s="43"/>
      <c r="D190" s="44"/>
      <c r="E190" s="531" t="s">
        <v>181</v>
      </c>
      <c r="F190" s="532"/>
      <c r="G190" s="532"/>
      <c r="H190" s="532"/>
      <c r="I190" s="532"/>
      <c r="J190" s="532"/>
      <c r="K190" s="533"/>
      <c r="L190" s="544"/>
      <c r="M190" s="545"/>
      <c r="N190" s="545"/>
      <c r="O190" s="546"/>
      <c r="P190" s="537">
        <f>T89</f>
        <v>0</v>
      </c>
      <c r="Q190" s="538"/>
      <c r="R190" s="538"/>
      <c r="S190" s="539"/>
      <c r="T190" s="540">
        <f t="shared" si="14"/>
        <v>0</v>
      </c>
      <c r="U190" s="532"/>
      <c r="V190" s="532"/>
      <c r="W190" s="533"/>
      <c r="X190" s="541">
        <f t="shared" si="15"/>
        <v>0</v>
      </c>
      <c r="Y190" s="542"/>
      <c r="Z190" s="542"/>
      <c r="AA190" s="543"/>
    </row>
    <row r="191" spans="2:30" x14ac:dyDescent="0.15">
      <c r="C191" s="43"/>
      <c r="D191" s="44"/>
      <c r="E191" s="547"/>
      <c r="F191" s="548"/>
      <c r="G191" s="548"/>
      <c r="H191" s="548"/>
      <c r="I191" s="548"/>
      <c r="J191" s="548"/>
      <c r="K191" s="549"/>
      <c r="L191" s="544"/>
      <c r="M191" s="545"/>
      <c r="N191" s="545"/>
      <c r="O191" s="546"/>
      <c r="P191" s="550"/>
      <c r="Q191" s="551"/>
      <c r="R191" s="551"/>
      <c r="S191" s="552"/>
      <c r="T191" s="540">
        <f t="shared" si="14"/>
        <v>0</v>
      </c>
      <c r="U191" s="532"/>
      <c r="V191" s="532"/>
      <c r="W191" s="533"/>
      <c r="X191" s="541">
        <f t="shared" si="15"/>
        <v>0</v>
      </c>
      <c r="Y191" s="542"/>
      <c r="Z191" s="542"/>
      <c r="AA191" s="543"/>
    </row>
    <row r="192" spans="2:30" ht="15" thickBot="1" x14ac:dyDescent="0.2">
      <c r="C192" s="43"/>
      <c r="D192" s="44"/>
      <c r="E192" s="553"/>
      <c r="F192" s="554"/>
      <c r="G192" s="554"/>
      <c r="H192" s="554"/>
      <c r="I192" s="554"/>
      <c r="J192" s="554"/>
      <c r="K192" s="555"/>
      <c r="L192" s="556"/>
      <c r="M192" s="557"/>
      <c r="N192" s="557"/>
      <c r="O192" s="558"/>
      <c r="P192" s="559"/>
      <c r="Q192" s="560"/>
      <c r="R192" s="560"/>
      <c r="S192" s="561"/>
      <c r="T192" s="562">
        <f t="shared" si="14"/>
        <v>0</v>
      </c>
      <c r="U192" s="563"/>
      <c r="V192" s="563"/>
      <c r="W192" s="564"/>
      <c r="X192" s="565">
        <f t="shared" si="15"/>
        <v>0</v>
      </c>
      <c r="Y192" s="566"/>
      <c r="Z192" s="566"/>
      <c r="AA192" s="567"/>
      <c r="AC192" s="7" t="s">
        <v>154</v>
      </c>
    </row>
    <row r="193" spans="2:30" ht="15" thickBot="1" x14ac:dyDescent="0.2">
      <c r="C193" s="568" t="s">
        <v>195</v>
      </c>
      <c r="D193" s="569"/>
      <c r="E193" s="569"/>
      <c r="F193" s="569"/>
      <c r="G193" s="569"/>
      <c r="H193" s="569"/>
      <c r="I193" s="569"/>
      <c r="J193" s="569"/>
      <c r="K193" s="570"/>
      <c r="L193" s="571"/>
      <c r="M193" s="572"/>
      <c r="N193" s="572"/>
      <c r="O193" s="573"/>
      <c r="P193" s="571">
        <f>X141*Z141*AC193</f>
        <v>0</v>
      </c>
      <c r="Q193" s="572"/>
      <c r="R193" s="572"/>
      <c r="S193" s="573"/>
      <c r="T193" s="562">
        <f t="shared" si="14"/>
        <v>0</v>
      </c>
      <c r="U193" s="563"/>
      <c r="V193" s="563"/>
      <c r="W193" s="564"/>
      <c r="X193" s="528">
        <f t="shared" si="15"/>
        <v>0</v>
      </c>
      <c r="Y193" s="529"/>
      <c r="Z193" s="529"/>
      <c r="AA193" s="530"/>
      <c r="AC193" s="148"/>
      <c r="AD193" s="7" t="s">
        <v>155</v>
      </c>
    </row>
    <row r="194" spans="2:30" ht="15" thickBot="1" x14ac:dyDescent="0.2">
      <c r="C194" s="574" t="s">
        <v>212</v>
      </c>
      <c r="D194" s="575"/>
      <c r="E194" s="575"/>
      <c r="F194" s="575"/>
      <c r="G194" s="575"/>
      <c r="H194" s="575"/>
      <c r="I194" s="575"/>
      <c r="J194" s="575"/>
      <c r="K194" s="576"/>
      <c r="L194" s="511">
        <f>SUM(L195:O203)</f>
        <v>0</v>
      </c>
      <c r="M194" s="512"/>
      <c r="N194" s="512"/>
      <c r="O194" s="513"/>
      <c r="P194" s="511">
        <f>SUM(P195:S203)</f>
        <v>0</v>
      </c>
      <c r="Q194" s="512"/>
      <c r="R194" s="512"/>
      <c r="S194" s="513"/>
      <c r="T194" s="514">
        <f>SUM(T195:W203)</f>
        <v>0</v>
      </c>
      <c r="U194" s="509"/>
      <c r="V194" s="509"/>
      <c r="W194" s="510"/>
      <c r="X194" s="528">
        <f>SUM(X195:AA203)</f>
        <v>0</v>
      </c>
      <c r="Y194" s="529"/>
      <c r="Z194" s="529"/>
      <c r="AA194" s="530"/>
    </row>
    <row r="195" spans="2:30" x14ac:dyDescent="0.15">
      <c r="C195" s="43"/>
      <c r="D195" s="44"/>
      <c r="E195" s="518" t="s">
        <v>78</v>
      </c>
      <c r="F195" s="519"/>
      <c r="G195" s="519"/>
      <c r="H195" s="519"/>
      <c r="I195" s="519"/>
      <c r="J195" s="519"/>
      <c r="K195" s="520"/>
      <c r="L195" s="577">
        <f>K117</f>
        <v>0</v>
      </c>
      <c r="M195" s="578"/>
      <c r="N195" s="578"/>
      <c r="O195" s="579"/>
      <c r="P195" s="577">
        <f>IF(ISERROR(K117/U116),0,K117/U116)</f>
        <v>0</v>
      </c>
      <c r="Q195" s="578"/>
      <c r="R195" s="578"/>
      <c r="S195" s="579"/>
      <c r="T195" s="527">
        <f t="shared" ref="T195:T203" si="16">IF(ISERROR(P195/$P$184),0,P195/$P$184)</f>
        <v>0</v>
      </c>
      <c r="U195" s="519"/>
      <c r="V195" s="519"/>
      <c r="W195" s="520"/>
      <c r="X195" s="528">
        <f t="shared" ref="X195:X203" si="17">IF(ISERROR(P195/$P$224),0,P195/$P$224)</f>
        <v>0</v>
      </c>
      <c r="Y195" s="529"/>
      <c r="Z195" s="529"/>
      <c r="AA195" s="530"/>
      <c r="AD195" s="11"/>
    </row>
    <row r="196" spans="2:30" x14ac:dyDescent="0.15">
      <c r="C196" s="43"/>
      <c r="D196" s="44"/>
      <c r="E196" s="531" t="s">
        <v>81</v>
      </c>
      <c r="F196" s="532"/>
      <c r="G196" s="532"/>
      <c r="H196" s="532"/>
      <c r="I196" s="532"/>
      <c r="J196" s="532"/>
      <c r="K196" s="533"/>
      <c r="L196" s="537">
        <f>Y156</f>
        <v>0</v>
      </c>
      <c r="M196" s="538"/>
      <c r="N196" s="538"/>
      <c r="O196" s="539"/>
      <c r="P196" s="537">
        <f>IF(ISERROR(Y171/U116),0,Y156/U116)</f>
        <v>0</v>
      </c>
      <c r="Q196" s="538"/>
      <c r="R196" s="538"/>
      <c r="S196" s="539"/>
      <c r="T196" s="580">
        <f t="shared" si="16"/>
        <v>0</v>
      </c>
      <c r="U196" s="581"/>
      <c r="V196" s="581"/>
      <c r="W196" s="582"/>
      <c r="X196" s="541">
        <f t="shared" si="17"/>
        <v>0</v>
      </c>
      <c r="Y196" s="542"/>
      <c r="Z196" s="542"/>
      <c r="AA196" s="543"/>
    </row>
    <row r="197" spans="2:30" x14ac:dyDescent="0.15">
      <c r="C197" s="43"/>
      <c r="D197" s="44"/>
      <c r="E197" s="531" t="s">
        <v>79</v>
      </c>
      <c r="F197" s="532"/>
      <c r="G197" s="532"/>
      <c r="H197" s="532"/>
      <c r="I197" s="532"/>
      <c r="J197" s="532"/>
      <c r="K197" s="533"/>
      <c r="L197" s="583">
        <f>Y171</f>
        <v>0</v>
      </c>
      <c r="M197" s="584"/>
      <c r="N197" s="584"/>
      <c r="O197" s="585"/>
      <c r="P197" s="537">
        <f>IF(ISERROR(Y171/U116),0,Y171/U116)</f>
        <v>0</v>
      </c>
      <c r="Q197" s="538"/>
      <c r="R197" s="538"/>
      <c r="S197" s="539"/>
      <c r="T197" s="580">
        <f t="shared" si="16"/>
        <v>0</v>
      </c>
      <c r="U197" s="581"/>
      <c r="V197" s="581"/>
      <c r="W197" s="582"/>
      <c r="X197" s="541">
        <f t="shared" si="17"/>
        <v>0</v>
      </c>
      <c r="Y197" s="542"/>
      <c r="Z197" s="542"/>
      <c r="AA197" s="543"/>
    </row>
    <row r="198" spans="2:30" x14ac:dyDescent="0.15">
      <c r="C198" s="43"/>
      <c r="D198" s="44"/>
      <c r="E198" s="547" t="s">
        <v>80</v>
      </c>
      <c r="F198" s="548"/>
      <c r="G198" s="548"/>
      <c r="H198" s="548"/>
      <c r="I198" s="548"/>
      <c r="J198" s="548"/>
      <c r="K198" s="549"/>
      <c r="L198" s="534"/>
      <c r="M198" s="535"/>
      <c r="N198" s="535"/>
      <c r="O198" s="536"/>
      <c r="P198" s="534"/>
      <c r="Q198" s="535"/>
      <c r="R198" s="535"/>
      <c r="S198" s="536"/>
      <c r="T198" s="580">
        <f t="shared" si="16"/>
        <v>0</v>
      </c>
      <c r="U198" s="581"/>
      <c r="V198" s="581"/>
      <c r="W198" s="582"/>
      <c r="X198" s="541">
        <f t="shared" si="17"/>
        <v>0</v>
      </c>
      <c r="Y198" s="542"/>
      <c r="Z198" s="542"/>
      <c r="AA198" s="543"/>
    </row>
    <row r="199" spans="2:30" x14ac:dyDescent="0.15">
      <c r="C199" s="43"/>
      <c r="D199" s="44"/>
      <c r="E199" s="547" t="s">
        <v>209</v>
      </c>
      <c r="F199" s="548"/>
      <c r="G199" s="548"/>
      <c r="H199" s="548"/>
      <c r="I199" s="548"/>
      <c r="J199" s="548"/>
      <c r="K199" s="549"/>
      <c r="L199" s="534"/>
      <c r="M199" s="535"/>
      <c r="N199" s="535"/>
      <c r="O199" s="536"/>
      <c r="P199" s="534"/>
      <c r="Q199" s="535"/>
      <c r="R199" s="535"/>
      <c r="S199" s="536"/>
      <c r="T199" s="580">
        <f t="shared" si="16"/>
        <v>0</v>
      </c>
      <c r="U199" s="581"/>
      <c r="V199" s="581"/>
      <c r="W199" s="582"/>
      <c r="X199" s="541">
        <f t="shared" si="17"/>
        <v>0</v>
      </c>
      <c r="Y199" s="542"/>
      <c r="Z199" s="542"/>
      <c r="AA199" s="543"/>
    </row>
    <row r="200" spans="2:30" x14ac:dyDescent="0.15">
      <c r="C200" s="43"/>
      <c r="D200" s="44"/>
      <c r="E200" s="547" t="s">
        <v>210</v>
      </c>
      <c r="F200" s="548"/>
      <c r="G200" s="548"/>
      <c r="H200" s="548"/>
      <c r="I200" s="548"/>
      <c r="J200" s="548"/>
      <c r="K200" s="549"/>
      <c r="L200" s="534"/>
      <c r="M200" s="535"/>
      <c r="N200" s="535"/>
      <c r="O200" s="536"/>
      <c r="P200" s="534"/>
      <c r="Q200" s="535"/>
      <c r="R200" s="535"/>
      <c r="S200" s="536"/>
      <c r="T200" s="580">
        <f t="shared" si="16"/>
        <v>0</v>
      </c>
      <c r="U200" s="581"/>
      <c r="V200" s="581"/>
      <c r="W200" s="582"/>
      <c r="X200" s="541">
        <f t="shared" si="17"/>
        <v>0</v>
      </c>
      <c r="Y200" s="542"/>
      <c r="Z200" s="542"/>
      <c r="AA200" s="543"/>
    </row>
    <row r="201" spans="2:30" x14ac:dyDescent="0.15">
      <c r="C201" s="43"/>
      <c r="D201" s="44"/>
      <c r="E201" s="547" t="s">
        <v>82</v>
      </c>
      <c r="F201" s="548"/>
      <c r="G201" s="548"/>
      <c r="H201" s="548"/>
      <c r="I201" s="548"/>
      <c r="J201" s="548"/>
      <c r="K201" s="549"/>
      <c r="L201" s="534"/>
      <c r="M201" s="535"/>
      <c r="N201" s="535"/>
      <c r="O201" s="536"/>
      <c r="P201" s="534"/>
      <c r="Q201" s="535"/>
      <c r="R201" s="535"/>
      <c r="S201" s="536"/>
      <c r="T201" s="580">
        <f t="shared" si="16"/>
        <v>0</v>
      </c>
      <c r="U201" s="581"/>
      <c r="V201" s="581"/>
      <c r="W201" s="582"/>
      <c r="X201" s="541">
        <f t="shared" si="17"/>
        <v>0</v>
      </c>
      <c r="Y201" s="542"/>
      <c r="Z201" s="542"/>
      <c r="AA201" s="543"/>
    </row>
    <row r="202" spans="2:30" x14ac:dyDescent="0.15">
      <c r="C202" s="43"/>
      <c r="D202" s="44"/>
      <c r="E202" s="547"/>
      <c r="F202" s="548"/>
      <c r="G202" s="548"/>
      <c r="H202" s="548"/>
      <c r="I202" s="548"/>
      <c r="J202" s="548"/>
      <c r="K202" s="549"/>
      <c r="L202" s="534"/>
      <c r="M202" s="535"/>
      <c r="N202" s="535"/>
      <c r="O202" s="536"/>
      <c r="P202" s="534"/>
      <c r="Q202" s="535"/>
      <c r="R202" s="535"/>
      <c r="S202" s="536"/>
      <c r="T202" s="580">
        <f t="shared" si="16"/>
        <v>0</v>
      </c>
      <c r="U202" s="581"/>
      <c r="V202" s="581"/>
      <c r="W202" s="582"/>
      <c r="X202" s="541">
        <f t="shared" si="17"/>
        <v>0</v>
      </c>
      <c r="Y202" s="542"/>
      <c r="Z202" s="542"/>
      <c r="AA202" s="543"/>
    </row>
    <row r="203" spans="2:30" ht="15" thickBot="1" x14ac:dyDescent="0.2">
      <c r="C203" s="43"/>
      <c r="D203" s="44"/>
      <c r="E203" s="588"/>
      <c r="F203" s="589"/>
      <c r="G203" s="589"/>
      <c r="H203" s="589"/>
      <c r="I203" s="589"/>
      <c r="J203" s="589"/>
      <c r="K203" s="590"/>
      <c r="L203" s="591"/>
      <c r="M203" s="592"/>
      <c r="N203" s="592"/>
      <c r="O203" s="593"/>
      <c r="P203" s="591"/>
      <c r="Q203" s="592"/>
      <c r="R203" s="592"/>
      <c r="S203" s="593"/>
      <c r="T203" s="514">
        <f t="shared" si="16"/>
        <v>0</v>
      </c>
      <c r="U203" s="509"/>
      <c r="V203" s="509"/>
      <c r="W203" s="510"/>
      <c r="X203" s="565">
        <f t="shared" si="17"/>
        <v>0</v>
      </c>
      <c r="Y203" s="566"/>
      <c r="Z203" s="566"/>
      <c r="AA203" s="567"/>
      <c r="AB203" s="11"/>
    </row>
    <row r="204" spans="2:30" ht="15" thickBot="1" x14ac:dyDescent="0.2">
      <c r="C204" s="389" t="s">
        <v>294</v>
      </c>
      <c r="D204" s="229"/>
      <c r="E204" s="229"/>
      <c r="F204" s="229"/>
      <c r="G204" s="229"/>
      <c r="H204" s="229"/>
      <c r="I204" s="229"/>
      <c r="J204" s="229"/>
      <c r="K204" s="594"/>
      <c r="L204" s="571">
        <f>SUM(L186,L193,L194,)</f>
        <v>0</v>
      </c>
      <c r="M204" s="572"/>
      <c r="N204" s="572"/>
      <c r="O204" s="573"/>
      <c r="P204" s="571">
        <f t="shared" ref="P204" si="18">SUM(P186,P193,P194,)</f>
        <v>0</v>
      </c>
      <c r="Q204" s="572"/>
      <c r="R204" s="572"/>
      <c r="S204" s="573"/>
      <c r="T204" s="595">
        <f t="shared" ref="T204" si="19">SUM(T186,T193,T194,)</f>
        <v>0</v>
      </c>
      <c r="U204" s="569"/>
      <c r="V204" s="569"/>
      <c r="W204" s="570"/>
      <c r="X204" s="596">
        <f>SUM(X186,X193,X194)</f>
        <v>0</v>
      </c>
      <c r="Y204" s="597"/>
      <c r="Z204" s="597"/>
      <c r="AA204" s="598"/>
    </row>
    <row r="205" spans="2:30" ht="8.25" customHeight="1" x14ac:dyDescent="0.15">
      <c r="T205" s="586"/>
      <c r="U205" s="586"/>
      <c r="V205" s="586"/>
      <c r="W205" s="586"/>
      <c r="X205" s="587"/>
    </row>
    <row r="206" spans="2:30" ht="15" thickBot="1" x14ac:dyDescent="0.2">
      <c r="B206" s="10" t="s">
        <v>214</v>
      </c>
      <c r="D206" s="7" t="s">
        <v>186</v>
      </c>
      <c r="X206" s="7" t="s">
        <v>75</v>
      </c>
    </row>
    <row r="207" spans="2:30" ht="15" thickBot="1" x14ac:dyDescent="0.2">
      <c r="C207" s="503" t="s">
        <v>91</v>
      </c>
      <c r="D207" s="504"/>
      <c r="E207" s="504"/>
      <c r="F207" s="504"/>
      <c r="G207" s="504"/>
      <c r="H207" s="504"/>
      <c r="I207" s="504"/>
      <c r="J207" s="504"/>
      <c r="K207" s="505"/>
      <c r="L207" s="506" t="s">
        <v>74</v>
      </c>
      <c r="M207" s="504"/>
      <c r="N207" s="504"/>
      <c r="O207" s="505"/>
      <c r="P207" s="506" t="s">
        <v>148</v>
      </c>
      <c r="Q207" s="504"/>
      <c r="R207" s="504"/>
      <c r="S207" s="505"/>
      <c r="T207" s="506" t="s">
        <v>92</v>
      </c>
      <c r="U207" s="504"/>
      <c r="V207" s="504"/>
      <c r="W207" s="505"/>
      <c r="X207" s="506" t="s">
        <v>226</v>
      </c>
      <c r="Y207" s="504"/>
      <c r="Z207" s="504"/>
      <c r="AA207" s="507"/>
    </row>
    <row r="208" spans="2:30" ht="15" thickBot="1" x14ac:dyDescent="0.2">
      <c r="C208" s="508" t="s">
        <v>186</v>
      </c>
      <c r="D208" s="509"/>
      <c r="E208" s="509"/>
      <c r="F208" s="509"/>
      <c r="G208" s="509"/>
      <c r="H208" s="509"/>
      <c r="I208" s="509"/>
      <c r="J208" s="509"/>
      <c r="K208" s="510"/>
      <c r="L208" s="511">
        <f>SUM(L209:O222)</f>
        <v>0</v>
      </c>
      <c r="M208" s="512"/>
      <c r="N208" s="512"/>
      <c r="O208" s="513"/>
      <c r="P208" s="511">
        <f>SUM(P209:S222)</f>
        <v>0</v>
      </c>
      <c r="Q208" s="512"/>
      <c r="R208" s="512"/>
      <c r="S208" s="513"/>
      <c r="T208" s="514">
        <f>SUM(T209:W222)</f>
        <v>0</v>
      </c>
      <c r="U208" s="509"/>
      <c r="V208" s="509"/>
      <c r="W208" s="510"/>
      <c r="X208" s="515">
        <f>SUM(X209:AA222)</f>
        <v>0</v>
      </c>
      <c r="Y208" s="516"/>
      <c r="Z208" s="516"/>
      <c r="AA208" s="517"/>
    </row>
    <row r="209" spans="3:30" x14ac:dyDescent="0.15">
      <c r="C209" s="43"/>
      <c r="D209" s="44"/>
      <c r="E209" s="599" t="s">
        <v>326</v>
      </c>
      <c r="F209" s="600"/>
      <c r="G209" s="600"/>
      <c r="H209" s="600"/>
      <c r="I209" s="600"/>
      <c r="J209" s="600"/>
      <c r="K209" s="601"/>
      <c r="L209" s="521"/>
      <c r="M209" s="522"/>
      <c r="N209" s="522"/>
      <c r="O209" s="523"/>
      <c r="P209" s="521"/>
      <c r="Q209" s="522"/>
      <c r="R209" s="522"/>
      <c r="S209" s="523"/>
      <c r="T209" s="527">
        <f t="shared" ref="T209:T222" si="20">IF(ISERROR(P209/$P$184),0,P209/$P$184)</f>
        <v>0</v>
      </c>
      <c r="U209" s="519"/>
      <c r="V209" s="519"/>
      <c r="W209" s="520"/>
      <c r="X209" s="528">
        <f>IF(ISERROR(T209/$T$224),0,T209/$T$224)</f>
        <v>0</v>
      </c>
      <c r="Y209" s="529"/>
      <c r="Z209" s="529"/>
      <c r="AA209" s="530"/>
      <c r="AD209" s="143" t="s">
        <v>295</v>
      </c>
    </row>
    <row r="210" spans="3:30" x14ac:dyDescent="0.15">
      <c r="C210" s="43"/>
      <c r="D210" s="44"/>
      <c r="E210" s="547" t="s">
        <v>327</v>
      </c>
      <c r="F210" s="548"/>
      <c r="G210" s="548"/>
      <c r="H210" s="548"/>
      <c r="I210" s="548"/>
      <c r="J210" s="548"/>
      <c r="K210" s="549"/>
      <c r="L210" s="534"/>
      <c r="M210" s="535"/>
      <c r="N210" s="535"/>
      <c r="O210" s="536"/>
      <c r="P210" s="534"/>
      <c r="Q210" s="535"/>
      <c r="R210" s="535"/>
      <c r="S210" s="536"/>
      <c r="T210" s="540">
        <f t="shared" si="20"/>
        <v>0</v>
      </c>
      <c r="U210" s="532"/>
      <c r="V210" s="532"/>
      <c r="W210" s="533"/>
      <c r="X210" s="541">
        <f t="shared" ref="X210:X222" si="21">IF(ISERROR(T210/$T$224),0,T210/$T$224)</f>
        <v>0</v>
      </c>
      <c r="Y210" s="542"/>
      <c r="Z210" s="542"/>
      <c r="AA210" s="543"/>
      <c r="AD210" s="143" t="s">
        <v>170</v>
      </c>
    </row>
    <row r="211" spans="3:30" x14ac:dyDescent="0.15">
      <c r="C211" s="43"/>
      <c r="D211" s="44"/>
      <c r="E211" s="547" t="s">
        <v>328</v>
      </c>
      <c r="F211" s="548"/>
      <c r="G211" s="548"/>
      <c r="H211" s="548"/>
      <c r="I211" s="548"/>
      <c r="J211" s="548"/>
      <c r="K211" s="549"/>
      <c r="L211" s="534"/>
      <c r="M211" s="535"/>
      <c r="N211" s="535"/>
      <c r="O211" s="536"/>
      <c r="P211" s="534"/>
      <c r="Q211" s="535"/>
      <c r="R211" s="535"/>
      <c r="S211" s="536"/>
      <c r="T211" s="540">
        <f t="shared" si="20"/>
        <v>0</v>
      </c>
      <c r="U211" s="532"/>
      <c r="V211" s="532"/>
      <c r="W211" s="533"/>
      <c r="X211" s="541">
        <f t="shared" si="21"/>
        <v>0</v>
      </c>
      <c r="Y211" s="542"/>
      <c r="Z211" s="542"/>
      <c r="AA211" s="543"/>
      <c r="AD211" s="143" t="s">
        <v>171</v>
      </c>
    </row>
    <row r="212" spans="3:30" x14ac:dyDescent="0.15">
      <c r="C212" s="43"/>
      <c r="D212" s="44"/>
      <c r="E212" s="547" t="s">
        <v>329</v>
      </c>
      <c r="F212" s="548"/>
      <c r="G212" s="548"/>
      <c r="H212" s="548"/>
      <c r="I212" s="548"/>
      <c r="J212" s="548"/>
      <c r="K212" s="549"/>
      <c r="L212" s="534"/>
      <c r="M212" s="535"/>
      <c r="N212" s="535"/>
      <c r="O212" s="536"/>
      <c r="P212" s="534"/>
      <c r="Q212" s="535"/>
      <c r="R212" s="535"/>
      <c r="S212" s="536"/>
      <c r="T212" s="540">
        <f t="shared" si="20"/>
        <v>0</v>
      </c>
      <c r="U212" s="532"/>
      <c r="V212" s="532"/>
      <c r="W212" s="533"/>
      <c r="X212" s="541">
        <f t="shared" si="21"/>
        <v>0</v>
      </c>
      <c r="Y212" s="542"/>
      <c r="Z212" s="542"/>
      <c r="AA212" s="543"/>
      <c r="AD212" s="143" t="s">
        <v>172</v>
      </c>
    </row>
    <row r="213" spans="3:30" x14ac:dyDescent="0.15">
      <c r="C213" s="43"/>
      <c r="D213" s="44"/>
      <c r="E213" s="547" t="s">
        <v>330</v>
      </c>
      <c r="F213" s="548"/>
      <c r="G213" s="548"/>
      <c r="H213" s="548"/>
      <c r="I213" s="548"/>
      <c r="J213" s="548"/>
      <c r="K213" s="549"/>
      <c r="L213" s="534"/>
      <c r="M213" s="535"/>
      <c r="N213" s="535"/>
      <c r="O213" s="536"/>
      <c r="P213" s="534"/>
      <c r="Q213" s="535"/>
      <c r="R213" s="535"/>
      <c r="S213" s="536"/>
      <c r="T213" s="540">
        <f t="shared" si="20"/>
        <v>0</v>
      </c>
      <c r="U213" s="532"/>
      <c r="V213" s="532"/>
      <c r="W213" s="533"/>
      <c r="X213" s="541">
        <f t="shared" si="21"/>
        <v>0</v>
      </c>
      <c r="Y213" s="542"/>
      <c r="Z213" s="542"/>
      <c r="AA213" s="543"/>
      <c r="AD213" s="143" t="s">
        <v>173</v>
      </c>
    </row>
    <row r="214" spans="3:30" x14ac:dyDescent="0.15">
      <c r="C214" s="43"/>
      <c r="D214" s="44"/>
      <c r="E214" s="547" t="s">
        <v>331</v>
      </c>
      <c r="F214" s="548"/>
      <c r="G214" s="548"/>
      <c r="H214" s="548"/>
      <c r="I214" s="548"/>
      <c r="J214" s="548"/>
      <c r="K214" s="549"/>
      <c r="L214" s="534"/>
      <c r="M214" s="535"/>
      <c r="N214" s="535"/>
      <c r="O214" s="536"/>
      <c r="P214" s="534"/>
      <c r="Q214" s="535"/>
      <c r="R214" s="535"/>
      <c r="S214" s="536"/>
      <c r="T214" s="540">
        <f t="shared" si="20"/>
        <v>0</v>
      </c>
      <c r="U214" s="532"/>
      <c r="V214" s="532"/>
      <c r="W214" s="533"/>
      <c r="X214" s="541">
        <f t="shared" si="21"/>
        <v>0</v>
      </c>
      <c r="Y214" s="542"/>
      <c r="Z214" s="542"/>
      <c r="AA214" s="543"/>
    </row>
    <row r="215" spans="3:30" x14ac:dyDescent="0.15">
      <c r="C215" s="43"/>
      <c r="D215" s="44"/>
      <c r="E215" s="547" t="s">
        <v>332</v>
      </c>
      <c r="F215" s="548"/>
      <c r="G215" s="548"/>
      <c r="H215" s="548"/>
      <c r="I215" s="548"/>
      <c r="J215" s="548"/>
      <c r="K215" s="549"/>
      <c r="L215" s="534"/>
      <c r="M215" s="535"/>
      <c r="N215" s="535"/>
      <c r="O215" s="536"/>
      <c r="P215" s="534"/>
      <c r="Q215" s="535"/>
      <c r="R215" s="535"/>
      <c r="S215" s="536"/>
      <c r="T215" s="540">
        <f t="shared" si="20"/>
        <v>0</v>
      </c>
      <c r="U215" s="532"/>
      <c r="V215" s="532"/>
      <c r="W215" s="533"/>
      <c r="X215" s="541">
        <f t="shared" si="21"/>
        <v>0</v>
      </c>
      <c r="Y215" s="542"/>
      <c r="Z215" s="542"/>
      <c r="AA215" s="543"/>
    </row>
    <row r="216" spans="3:30" x14ac:dyDescent="0.15">
      <c r="C216" s="43"/>
      <c r="D216" s="44"/>
      <c r="E216" s="547"/>
      <c r="F216" s="548"/>
      <c r="G216" s="548"/>
      <c r="H216" s="548"/>
      <c r="I216" s="548"/>
      <c r="J216" s="548"/>
      <c r="K216" s="549"/>
      <c r="L216" s="534"/>
      <c r="M216" s="535"/>
      <c r="N216" s="535"/>
      <c r="O216" s="536"/>
      <c r="P216" s="534"/>
      <c r="Q216" s="535"/>
      <c r="R216" s="535"/>
      <c r="S216" s="536"/>
      <c r="T216" s="540">
        <f t="shared" si="20"/>
        <v>0</v>
      </c>
      <c r="U216" s="532"/>
      <c r="V216" s="532"/>
      <c r="W216" s="533"/>
      <c r="X216" s="541">
        <f t="shared" si="21"/>
        <v>0</v>
      </c>
      <c r="Y216" s="542"/>
      <c r="Z216" s="542"/>
      <c r="AA216" s="543"/>
    </row>
    <row r="217" spans="3:30" x14ac:dyDescent="0.15">
      <c r="C217" s="43"/>
      <c r="D217" s="44"/>
      <c r="E217" s="547"/>
      <c r="F217" s="548"/>
      <c r="G217" s="548"/>
      <c r="H217" s="548"/>
      <c r="I217" s="548"/>
      <c r="J217" s="548"/>
      <c r="K217" s="549"/>
      <c r="L217" s="534"/>
      <c r="M217" s="535"/>
      <c r="N217" s="535"/>
      <c r="O217" s="536"/>
      <c r="P217" s="534"/>
      <c r="Q217" s="535"/>
      <c r="R217" s="535"/>
      <c r="S217" s="536"/>
      <c r="T217" s="540">
        <f t="shared" si="20"/>
        <v>0</v>
      </c>
      <c r="U217" s="532"/>
      <c r="V217" s="532"/>
      <c r="W217" s="533"/>
      <c r="X217" s="541">
        <f t="shared" si="21"/>
        <v>0</v>
      </c>
      <c r="Y217" s="542"/>
      <c r="Z217" s="542"/>
      <c r="AA217" s="543"/>
    </row>
    <row r="218" spans="3:30" x14ac:dyDescent="0.15">
      <c r="C218" s="43"/>
      <c r="D218" s="44"/>
      <c r="E218" s="547"/>
      <c r="F218" s="548"/>
      <c r="G218" s="548"/>
      <c r="H218" s="548"/>
      <c r="I218" s="548"/>
      <c r="J218" s="548"/>
      <c r="K218" s="549"/>
      <c r="L218" s="534"/>
      <c r="M218" s="535"/>
      <c r="N218" s="535"/>
      <c r="O218" s="536"/>
      <c r="P218" s="534"/>
      <c r="Q218" s="535"/>
      <c r="R218" s="535"/>
      <c r="S218" s="536"/>
      <c r="T218" s="540">
        <f t="shared" si="20"/>
        <v>0</v>
      </c>
      <c r="U218" s="532"/>
      <c r="V218" s="532"/>
      <c r="W218" s="533"/>
      <c r="X218" s="541">
        <f t="shared" si="21"/>
        <v>0</v>
      </c>
      <c r="Y218" s="542"/>
      <c r="Z218" s="542"/>
      <c r="AA218" s="543"/>
    </row>
    <row r="219" spans="3:30" x14ac:dyDescent="0.15">
      <c r="C219" s="43"/>
      <c r="D219" s="44"/>
      <c r="E219" s="547"/>
      <c r="F219" s="548"/>
      <c r="G219" s="548"/>
      <c r="H219" s="548"/>
      <c r="I219" s="548"/>
      <c r="J219" s="548"/>
      <c r="K219" s="549"/>
      <c r="L219" s="534"/>
      <c r="M219" s="535"/>
      <c r="N219" s="535"/>
      <c r="O219" s="536"/>
      <c r="P219" s="534"/>
      <c r="Q219" s="535"/>
      <c r="R219" s="535"/>
      <c r="S219" s="536"/>
      <c r="T219" s="540">
        <f t="shared" si="20"/>
        <v>0</v>
      </c>
      <c r="U219" s="532"/>
      <c r="V219" s="532"/>
      <c r="W219" s="533"/>
      <c r="X219" s="541">
        <f t="shared" si="21"/>
        <v>0</v>
      </c>
      <c r="Y219" s="542"/>
      <c r="Z219" s="542"/>
      <c r="AA219" s="543"/>
    </row>
    <row r="220" spans="3:30" x14ac:dyDescent="0.15">
      <c r="C220" s="43"/>
      <c r="D220" s="44"/>
      <c r="E220" s="547"/>
      <c r="F220" s="548"/>
      <c r="G220" s="548"/>
      <c r="H220" s="548"/>
      <c r="I220" s="548"/>
      <c r="J220" s="548"/>
      <c r="K220" s="549"/>
      <c r="L220" s="534"/>
      <c r="M220" s="535"/>
      <c r="N220" s="535"/>
      <c r="O220" s="536"/>
      <c r="P220" s="534"/>
      <c r="Q220" s="535"/>
      <c r="R220" s="535"/>
      <c r="S220" s="536"/>
      <c r="T220" s="540">
        <f t="shared" si="20"/>
        <v>0</v>
      </c>
      <c r="U220" s="532"/>
      <c r="V220" s="532"/>
      <c r="W220" s="533"/>
      <c r="X220" s="541">
        <f t="shared" si="21"/>
        <v>0</v>
      </c>
      <c r="Y220" s="542"/>
      <c r="Z220" s="542"/>
      <c r="AA220" s="543"/>
      <c r="AD220" s="13"/>
    </row>
    <row r="221" spans="3:30" x14ac:dyDescent="0.15">
      <c r="C221" s="43"/>
      <c r="D221" s="44"/>
      <c r="E221" s="547"/>
      <c r="F221" s="548"/>
      <c r="G221" s="548"/>
      <c r="H221" s="548"/>
      <c r="I221" s="548"/>
      <c r="J221" s="548"/>
      <c r="K221" s="549"/>
      <c r="L221" s="534"/>
      <c r="M221" s="535"/>
      <c r="N221" s="535"/>
      <c r="O221" s="536"/>
      <c r="P221" s="534"/>
      <c r="Q221" s="535"/>
      <c r="R221" s="535"/>
      <c r="S221" s="536"/>
      <c r="T221" s="540">
        <f t="shared" si="20"/>
        <v>0</v>
      </c>
      <c r="U221" s="532"/>
      <c r="V221" s="532"/>
      <c r="W221" s="533"/>
      <c r="X221" s="541">
        <f t="shared" si="21"/>
        <v>0</v>
      </c>
      <c r="Y221" s="542"/>
      <c r="Z221" s="542"/>
      <c r="AA221" s="543"/>
    </row>
    <row r="222" spans="3:30" ht="15" thickBot="1" x14ac:dyDescent="0.2">
      <c r="C222" s="43"/>
      <c r="D222" s="44"/>
      <c r="E222" s="588"/>
      <c r="F222" s="589"/>
      <c r="G222" s="589"/>
      <c r="H222" s="589"/>
      <c r="I222" s="589"/>
      <c r="J222" s="589"/>
      <c r="K222" s="590"/>
      <c r="L222" s="591"/>
      <c r="M222" s="592"/>
      <c r="N222" s="592"/>
      <c r="O222" s="593"/>
      <c r="P222" s="591"/>
      <c r="Q222" s="592"/>
      <c r="R222" s="592"/>
      <c r="S222" s="593"/>
      <c r="T222" s="602">
        <f t="shared" si="20"/>
        <v>0</v>
      </c>
      <c r="U222" s="603"/>
      <c r="V222" s="603"/>
      <c r="W222" s="604"/>
      <c r="X222" s="565">
        <f t="shared" si="21"/>
        <v>0</v>
      </c>
      <c r="Y222" s="566"/>
      <c r="Z222" s="566"/>
      <c r="AA222" s="567"/>
    </row>
    <row r="223" spans="3:30" ht="5.25" customHeight="1" thickBot="1" x14ac:dyDescent="0.2">
      <c r="C223" s="22"/>
      <c r="D223" s="22"/>
      <c r="E223" s="49"/>
      <c r="F223" s="49"/>
      <c r="G223" s="49"/>
      <c r="H223" s="49"/>
      <c r="I223" s="49"/>
      <c r="J223" s="49"/>
      <c r="K223" s="49"/>
      <c r="L223" s="23"/>
      <c r="M223" s="23"/>
      <c r="N223" s="23"/>
      <c r="O223" s="23"/>
      <c r="P223" s="23"/>
      <c r="Q223" s="23"/>
      <c r="R223" s="23"/>
      <c r="S223" s="23"/>
      <c r="T223" s="49"/>
      <c r="U223" s="49"/>
      <c r="V223" s="49"/>
      <c r="W223" s="49"/>
      <c r="X223" s="49"/>
      <c r="Y223" s="49"/>
      <c r="Z223" s="49"/>
      <c r="AA223" s="49"/>
    </row>
    <row r="224" spans="3:30" ht="15" thickBot="1" x14ac:dyDescent="0.2">
      <c r="C224" s="568" t="s">
        <v>215</v>
      </c>
      <c r="D224" s="569"/>
      <c r="E224" s="569"/>
      <c r="F224" s="569"/>
      <c r="G224" s="569"/>
      <c r="H224" s="569"/>
      <c r="I224" s="569"/>
      <c r="J224" s="569"/>
      <c r="K224" s="570"/>
      <c r="L224" s="571">
        <f>SUM(L204,L208)</f>
        <v>0</v>
      </c>
      <c r="M224" s="572"/>
      <c r="N224" s="572"/>
      <c r="O224" s="573"/>
      <c r="P224" s="571">
        <f>SUM(P204,P208)</f>
        <v>0</v>
      </c>
      <c r="Q224" s="572"/>
      <c r="R224" s="572"/>
      <c r="S224" s="573"/>
      <c r="T224" s="595">
        <f>SUM(T204,T208)</f>
        <v>0</v>
      </c>
      <c r="U224" s="569"/>
      <c r="V224" s="569"/>
      <c r="W224" s="570"/>
      <c r="X224" s="605">
        <f>SUM(X204,X208)</f>
        <v>0</v>
      </c>
      <c r="Y224" s="606"/>
      <c r="Z224" s="606"/>
      <c r="AA224" s="607"/>
    </row>
    <row r="225" spans="2:30" ht="15" thickBot="1" x14ac:dyDescent="0.2">
      <c r="C225" s="389" t="s">
        <v>216</v>
      </c>
      <c r="D225" s="229"/>
      <c r="E225" s="229"/>
      <c r="F225" s="229"/>
      <c r="G225" s="229"/>
      <c r="H225" s="594"/>
      <c r="I225" s="616"/>
      <c r="J225" s="617"/>
      <c r="K225" s="617"/>
      <c r="L225" s="617"/>
      <c r="M225" s="617"/>
      <c r="N225" s="229" t="s">
        <v>152</v>
      </c>
      <c r="O225" s="618"/>
      <c r="P225" s="389" t="s">
        <v>151</v>
      </c>
      <c r="Q225" s="229"/>
      <c r="R225" s="229"/>
      <c r="S225" s="229"/>
      <c r="T225" s="229"/>
      <c r="U225" s="594"/>
      <c r="V225" s="616"/>
      <c r="W225" s="617"/>
      <c r="X225" s="617"/>
      <c r="Y225" s="617"/>
      <c r="Z225" s="229" t="s">
        <v>152</v>
      </c>
      <c r="AA225" s="618"/>
      <c r="AD225" s="118" t="s">
        <v>276</v>
      </c>
    </row>
    <row r="226" spans="2:30" x14ac:dyDescent="0.15">
      <c r="AD226" s="118" t="s">
        <v>277</v>
      </c>
    </row>
    <row r="227" spans="2:30" ht="15" thickBot="1" x14ac:dyDescent="0.2">
      <c r="B227" s="10" t="s">
        <v>84</v>
      </c>
      <c r="D227" s="7" t="s">
        <v>242</v>
      </c>
    </row>
    <row r="228" spans="2:30" ht="15" thickBot="1" x14ac:dyDescent="0.2">
      <c r="C228" s="608" t="s">
        <v>85</v>
      </c>
      <c r="D228" s="609"/>
      <c r="E228" s="609"/>
      <c r="F228" s="609"/>
      <c r="G228" s="609"/>
      <c r="H228" s="609"/>
      <c r="I228" s="609"/>
      <c r="J228" s="609"/>
      <c r="K228" s="609"/>
      <c r="L228" s="610">
        <f>I225-T204</f>
        <v>0</v>
      </c>
      <c r="M228" s="611"/>
      <c r="N228" s="611"/>
      <c r="O228" s="611"/>
      <c r="P228" s="611"/>
      <c r="Q228" s="611"/>
      <c r="R228" s="611"/>
      <c r="S228" s="114" t="s">
        <v>243</v>
      </c>
      <c r="T228" s="612" t="s">
        <v>89</v>
      </c>
      <c r="U228" s="609"/>
      <c r="V228" s="609"/>
      <c r="W228" s="609"/>
      <c r="X228" s="609"/>
      <c r="Y228" s="609"/>
      <c r="Z228" s="609"/>
      <c r="AA228" s="613"/>
    </row>
    <row r="229" spans="2:30" ht="15" thickBot="1" x14ac:dyDescent="0.2">
      <c r="C229" s="608" t="s">
        <v>86</v>
      </c>
      <c r="D229" s="609"/>
      <c r="E229" s="609"/>
      <c r="F229" s="609"/>
      <c r="G229" s="609"/>
      <c r="H229" s="609"/>
      <c r="I229" s="609"/>
      <c r="J229" s="609"/>
      <c r="K229" s="609"/>
      <c r="L229" s="614">
        <f>IF(ISERROR(L228/I225*100),0,L228/I225*100)</f>
        <v>0</v>
      </c>
      <c r="M229" s="615"/>
      <c r="N229" s="615"/>
      <c r="O229" s="615"/>
      <c r="P229" s="615"/>
      <c r="Q229" s="615"/>
      <c r="R229" s="615"/>
      <c r="S229" s="115" t="s">
        <v>244</v>
      </c>
      <c r="T229" s="612" t="s">
        <v>190</v>
      </c>
      <c r="U229" s="609"/>
      <c r="V229" s="609"/>
      <c r="W229" s="609"/>
      <c r="X229" s="609"/>
      <c r="Y229" s="609"/>
      <c r="Z229" s="609"/>
      <c r="AA229" s="613"/>
    </row>
    <row r="230" spans="2:30" ht="15" thickBot="1" x14ac:dyDescent="0.2">
      <c r="C230" s="608" t="s">
        <v>87</v>
      </c>
      <c r="D230" s="609"/>
      <c r="E230" s="609"/>
      <c r="F230" s="609"/>
      <c r="G230" s="609"/>
      <c r="H230" s="609"/>
      <c r="I230" s="609"/>
      <c r="J230" s="609"/>
      <c r="K230" s="609"/>
      <c r="L230" s="610">
        <f>T204</f>
        <v>0</v>
      </c>
      <c r="M230" s="611"/>
      <c r="N230" s="611"/>
      <c r="O230" s="611"/>
      <c r="P230" s="611"/>
      <c r="Q230" s="611"/>
      <c r="R230" s="611"/>
      <c r="S230" s="114" t="s">
        <v>243</v>
      </c>
      <c r="T230" s="612" t="s">
        <v>93</v>
      </c>
      <c r="U230" s="609"/>
      <c r="V230" s="609"/>
      <c r="W230" s="609"/>
      <c r="X230" s="609"/>
      <c r="Y230" s="609"/>
      <c r="Z230" s="609"/>
      <c r="AA230" s="613"/>
    </row>
    <row r="231" spans="2:30" ht="15" thickBot="1" x14ac:dyDescent="0.2">
      <c r="C231" s="608" t="s">
        <v>95</v>
      </c>
      <c r="D231" s="609"/>
      <c r="E231" s="609"/>
      <c r="F231" s="609"/>
      <c r="G231" s="609"/>
      <c r="H231" s="609"/>
      <c r="I231" s="609"/>
      <c r="J231" s="609"/>
      <c r="K231" s="609"/>
      <c r="L231" s="610">
        <f>T224</f>
        <v>0</v>
      </c>
      <c r="M231" s="611"/>
      <c r="N231" s="611"/>
      <c r="O231" s="611"/>
      <c r="P231" s="611"/>
      <c r="Q231" s="611"/>
      <c r="R231" s="611"/>
      <c r="S231" s="114" t="s">
        <v>243</v>
      </c>
      <c r="T231" s="612" t="s">
        <v>94</v>
      </c>
      <c r="U231" s="609"/>
      <c r="V231" s="609"/>
      <c r="W231" s="609"/>
      <c r="X231" s="609"/>
      <c r="Y231" s="609"/>
      <c r="Z231" s="609"/>
      <c r="AA231" s="613"/>
    </row>
    <row r="232" spans="2:30" ht="15" thickBot="1" x14ac:dyDescent="0.2">
      <c r="C232" s="608" t="s">
        <v>217</v>
      </c>
      <c r="D232" s="609"/>
      <c r="E232" s="609"/>
      <c r="F232" s="609"/>
      <c r="G232" s="609"/>
      <c r="H232" s="609"/>
      <c r="I232" s="609"/>
      <c r="J232" s="609"/>
      <c r="K232" s="609"/>
      <c r="L232" s="619">
        <f>I225-T224</f>
        <v>0</v>
      </c>
      <c r="M232" s="620"/>
      <c r="N232" s="620"/>
      <c r="O232" s="620"/>
      <c r="P232" s="620"/>
      <c r="Q232" s="620"/>
      <c r="R232" s="620"/>
      <c r="S232" s="116" t="s">
        <v>243</v>
      </c>
      <c r="T232" s="612" t="s">
        <v>218</v>
      </c>
      <c r="U232" s="609"/>
      <c r="V232" s="609"/>
      <c r="W232" s="609"/>
      <c r="X232" s="609"/>
      <c r="Y232" s="609"/>
      <c r="Z232" s="609"/>
      <c r="AA232" s="613"/>
    </row>
    <row r="233" spans="2:30" ht="15" thickBot="1" x14ac:dyDescent="0.2">
      <c r="C233" s="608" t="s">
        <v>88</v>
      </c>
      <c r="D233" s="609"/>
      <c r="E233" s="609"/>
      <c r="F233" s="609"/>
      <c r="G233" s="609"/>
      <c r="H233" s="609"/>
      <c r="I233" s="609"/>
      <c r="J233" s="609"/>
      <c r="K233" s="609"/>
      <c r="L233" s="614">
        <f>IF(ISERROR(L232/V225*100),0,L232/V225*100)</f>
        <v>0</v>
      </c>
      <c r="M233" s="615"/>
      <c r="N233" s="615"/>
      <c r="O233" s="615"/>
      <c r="P233" s="615"/>
      <c r="Q233" s="615"/>
      <c r="R233" s="615"/>
      <c r="S233" s="115" t="s">
        <v>244</v>
      </c>
      <c r="T233" s="612" t="s">
        <v>90</v>
      </c>
      <c r="U233" s="609"/>
      <c r="V233" s="609"/>
      <c r="W233" s="609"/>
      <c r="X233" s="609"/>
      <c r="Y233" s="609"/>
      <c r="Z233" s="609"/>
      <c r="AA233" s="613"/>
    </row>
  </sheetData>
  <sheetProtection algorithmName="SHA-512" hashValue="JZ7XBjFYSlrFVKcld/pLhm74HVqVQJ/8Z+sJg4UGKaCwOeoikuGjYfzA5ABFZ/Ax4vkJyJhAeugmhN4GaI7s8g==" saltValue="isvJlv/QSBzrkrobWu4FAA==" spinCount="100000" sheet="1" objects="1" scenarios="1"/>
  <mergeCells count="869">
    <mergeCell ref="C232:K232"/>
    <mergeCell ref="L232:R232"/>
    <mergeCell ref="T232:AA232"/>
    <mergeCell ref="C233:K233"/>
    <mergeCell ref="L233:R233"/>
    <mergeCell ref="T233:AA233"/>
    <mergeCell ref="C230:K230"/>
    <mergeCell ref="L230:R230"/>
    <mergeCell ref="T230:AA230"/>
    <mergeCell ref="C231:K231"/>
    <mergeCell ref="L231:R231"/>
    <mergeCell ref="T231:AA231"/>
    <mergeCell ref="C228:K228"/>
    <mergeCell ref="L228:R228"/>
    <mergeCell ref="T228:AA228"/>
    <mergeCell ref="C229:K229"/>
    <mergeCell ref="L229:R229"/>
    <mergeCell ref="T229:AA229"/>
    <mergeCell ref="C225:H225"/>
    <mergeCell ref="I225:M225"/>
    <mergeCell ref="N225:O225"/>
    <mergeCell ref="P225:U225"/>
    <mergeCell ref="V225:Y225"/>
    <mergeCell ref="Z225:AA225"/>
    <mergeCell ref="E222:K222"/>
    <mergeCell ref="L222:O222"/>
    <mergeCell ref="P222:S222"/>
    <mergeCell ref="T222:W222"/>
    <mergeCell ref="X222:AA222"/>
    <mergeCell ref="C224:K224"/>
    <mergeCell ref="L224:O224"/>
    <mergeCell ref="P224:S224"/>
    <mergeCell ref="T224:W224"/>
    <mergeCell ref="X224:AA224"/>
    <mergeCell ref="E220:K220"/>
    <mergeCell ref="L220:O220"/>
    <mergeCell ref="P220:S220"/>
    <mergeCell ref="T220:W220"/>
    <mergeCell ref="X220:AA220"/>
    <mergeCell ref="E221:K221"/>
    <mergeCell ref="L221:O221"/>
    <mergeCell ref="P221:S221"/>
    <mergeCell ref="T221:W221"/>
    <mergeCell ref="X221:AA221"/>
    <mergeCell ref="E218:K218"/>
    <mergeCell ref="L218:O218"/>
    <mergeCell ref="P218:S218"/>
    <mergeCell ref="T218:W218"/>
    <mergeCell ref="X218:AA218"/>
    <mergeCell ref="E219:K219"/>
    <mergeCell ref="L219:O219"/>
    <mergeCell ref="P219:S219"/>
    <mergeCell ref="T219:W219"/>
    <mergeCell ref="X219:AA219"/>
    <mergeCell ref="E216:K216"/>
    <mergeCell ref="L216:O216"/>
    <mergeCell ref="P216:S216"/>
    <mergeCell ref="T216:W216"/>
    <mergeCell ref="X216:AA216"/>
    <mergeCell ref="E217:K217"/>
    <mergeCell ref="L217:O217"/>
    <mergeCell ref="P217:S217"/>
    <mergeCell ref="T217:W217"/>
    <mergeCell ref="X217:AA217"/>
    <mergeCell ref="E214:K214"/>
    <mergeCell ref="L214:O214"/>
    <mergeCell ref="P214:S214"/>
    <mergeCell ref="T214:W214"/>
    <mergeCell ref="X214:AA214"/>
    <mergeCell ref="E215:K215"/>
    <mergeCell ref="L215:O215"/>
    <mergeCell ref="P215:S215"/>
    <mergeCell ref="T215:W215"/>
    <mergeCell ref="X215:AA215"/>
    <mergeCell ref="E212:K212"/>
    <mergeCell ref="L212:O212"/>
    <mergeCell ref="P212:S212"/>
    <mergeCell ref="T212:W212"/>
    <mergeCell ref="X212:AA212"/>
    <mergeCell ref="E213:K213"/>
    <mergeCell ref="L213:O213"/>
    <mergeCell ref="P213:S213"/>
    <mergeCell ref="T213:W213"/>
    <mergeCell ref="X213:AA213"/>
    <mergeCell ref="E210:K210"/>
    <mergeCell ref="L210:O210"/>
    <mergeCell ref="P210:S210"/>
    <mergeCell ref="T210:W210"/>
    <mergeCell ref="X210:AA210"/>
    <mergeCell ref="E211:K211"/>
    <mergeCell ref="L211:O211"/>
    <mergeCell ref="P211:S211"/>
    <mergeCell ref="T211:W211"/>
    <mergeCell ref="X211:AA211"/>
    <mergeCell ref="C208:K208"/>
    <mergeCell ref="L208:O208"/>
    <mergeCell ref="P208:S208"/>
    <mergeCell ref="T208:W208"/>
    <mergeCell ref="X208:AA208"/>
    <mergeCell ref="E209:K209"/>
    <mergeCell ref="L209:O209"/>
    <mergeCell ref="P209:S209"/>
    <mergeCell ref="T209:W209"/>
    <mergeCell ref="X209:AA209"/>
    <mergeCell ref="T205:X205"/>
    <mergeCell ref="C207:K207"/>
    <mergeCell ref="L207:O207"/>
    <mergeCell ref="P207:S207"/>
    <mergeCell ref="T207:W207"/>
    <mergeCell ref="X207:AA207"/>
    <mergeCell ref="E203:K203"/>
    <mergeCell ref="L203:O203"/>
    <mergeCell ref="P203:S203"/>
    <mergeCell ref="T203:W203"/>
    <mergeCell ref="X203:AA203"/>
    <mergeCell ref="C204:K204"/>
    <mergeCell ref="L204:O204"/>
    <mergeCell ref="P204:S204"/>
    <mergeCell ref="T204:W204"/>
    <mergeCell ref="X204:AA204"/>
    <mergeCell ref="E201:K201"/>
    <mergeCell ref="L201:O201"/>
    <mergeCell ref="P201:S201"/>
    <mergeCell ref="T201:W201"/>
    <mergeCell ref="X201:AA201"/>
    <mergeCell ref="E202:K202"/>
    <mergeCell ref="L202:O202"/>
    <mergeCell ref="P202:S202"/>
    <mergeCell ref="T202:W202"/>
    <mergeCell ref="X202:AA202"/>
    <mergeCell ref="E199:K199"/>
    <mergeCell ref="L199:O199"/>
    <mergeCell ref="P199:S199"/>
    <mergeCell ref="T199:W199"/>
    <mergeCell ref="X199:AA199"/>
    <mergeCell ref="E200:K200"/>
    <mergeCell ref="L200:O200"/>
    <mergeCell ref="P200:S200"/>
    <mergeCell ref="T200:W200"/>
    <mergeCell ref="X200:AA200"/>
    <mergeCell ref="E197:K197"/>
    <mergeCell ref="L197:O197"/>
    <mergeCell ref="P197:S197"/>
    <mergeCell ref="T197:W197"/>
    <mergeCell ref="X197:AA197"/>
    <mergeCell ref="E198:K198"/>
    <mergeCell ref="L198:O198"/>
    <mergeCell ref="P198:S198"/>
    <mergeCell ref="T198:W198"/>
    <mergeCell ref="X198:AA198"/>
    <mergeCell ref="E195:K195"/>
    <mergeCell ref="L195:O195"/>
    <mergeCell ref="P195:S195"/>
    <mergeCell ref="T195:W195"/>
    <mergeCell ref="X195:AA195"/>
    <mergeCell ref="E196:K196"/>
    <mergeCell ref="L196:O196"/>
    <mergeCell ref="P196:S196"/>
    <mergeCell ref="T196:W196"/>
    <mergeCell ref="X196:AA196"/>
    <mergeCell ref="C193:K193"/>
    <mergeCell ref="L193:O193"/>
    <mergeCell ref="P193:S193"/>
    <mergeCell ref="T193:W193"/>
    <mergeCell ref="X193:AA193"/>
    <mergeCell ref="C194:K194"/>
    <mergeCell ref="L194:O194"/>
    <mergeCell ref="P194:S194"/>
    <mergeCell ref="T194:W194"/>
    <mergeCell ref="X194:AA194"/>
    <mergeCell ref="E191:K191"/>
    <mergeCell ref="L191:O191"/>
    <mergeCell ref="P191:S191"/>
    <mergeCell ref="T191:W191"/>
    <mergeCell ref="X191:AA191"/>
    <mergeCell ref="E192:K192"/>
    <mergeCell ref="L192:O192"/>
    <mergeCell ref="P192:S192"/>
    <mergeCell ref="T192:W192"/>
    <mergeCell ref="X192:AA192"/>
    <mergeCell ref="E189:K189"/>
    <mergeCell ref="L189:O189"/>
    <mergeCell ref="P189:S189"/>
    <mergeCell ref="T189:W189"/>
    <mergeCell ref="X189:AA189"/>
    <mergeCell ref="E190:K190"/>
    <mergeCell ref="L190:O190"/>
    <mergeCell ref="P190:S190"/>
    <mergeCell ref="T190:W190"/>
    <mergeCell ref="X190:AA190"/>
    <mergeCell ref="E187:K187"/>
    <mergeCell ref="L187:O187"/>
    <mergeCell ref="P187:S187"/>
    <mergeCell ref="T187:W187"/>
    <mergeCell ref="X187:AA187"/>
    <mergeCell ref="E188:K188"/>
    <mergeCell ref="L188:O188"/>
    <mergeCell ref="P188:S188"/>
    <mergeCell ref="T188:W188"/>
    <mergeCell ref="X188:AA188"/>
    <mergeCell ref="C185:K185"/>
    <mergeCell ref="L185:O185"/>
    <mergeCell ref="P185:S185"/>
    <mergeCell ref="T185:W185"/>
    <mergeCell ref="X185:AA185"/>
    <mergeCell ref="C186:K186"/>
    <mergeCell ref="L186:O186"/>
    <mergeCell ref="P186:S186"/>
    <mergeCell ref="T186:W186"/>
    <mergeCell ref="X186:AA186"/>
    <mergeCell ref="C182:K182"/>
    <mergeCell ref="L182:O182"/>
    <mergeCell ref="P182:S182"/>
    <mergeCell ref="T182:W182"/>
    <mergeCell ref="X182:AA182"/>
    <mergeCell ref="P184:Q184"/>
    <mergeCell ref="W170:X170"/>
    <mergeCell ref="Y170:AA170"/>
    <mergeCell ref="C171:X171"/>
    <mergeCell ref="Y171:AA171"/>
    <mergeCell ref="C181:K181"/>
    <mergeCell ref="L181:O181"/>
    <mergeCell ref="P181:S181"/>
    <mergeCell ref="T181:W181"/>
    <mergeCell ref="X181:AA181"/>
    <mergeCell ref="T169:V169"/>
    <mergeCell ref="W169:X169"/>
    <mergeCell ref="Y169:AA169"/>
    <mergeCell ref="C170:D170"/>
    <mergeCell ref="E170:J170"/>
    <mergeCell ref="K170:M170"/>
    <mergeCell ref="N170:O170"/>
    <mergeCell ref="P170:Q170"/>
    <mergeCell ref="R170:S170"/>
    <mergeCell ref="T170:V170"/>
    <mergeCell ref="C169:D169"/>
    <mergeCell ref="E169:J169"/>
    <mergeCell ref="K169:M169"/>
    <mergeCell ref="N169:O169"/>
    <mergeCell ref="P169:Q169"/>
    <mergeCell ref="R169:S169"/>
    <mergeCell ref="C168:D168"/>
    <mergeCell ref="E168:J168"/>
    <mergeCell ref="K168:M168"/>
    <mergeCell ref="N168:O168"/>
    <mergeCell ref="P168:Q168"/>
    <mergeCell ref="R168:S168"/>
    <mergeCell ref="T168:V168"/>
    <mergeCell ref="W168:X168"/>
    <mergeCell ref="Y168:AA168"/>
    <mergeCell ref="C167:D167"/>
    <mergeCell ref="E167:J167"/>
    <mergeCell ref="K167:M167"/>
    <mergeCell ref="N167:O167"/>
    <mergeCell ref="P167:Q167"/>
    <mergeCell ref="R167:S167"/>
    <mergeCell ref="T167:V167"/>
    <mergeCell ref="W167:X167"/>
    <mergeCell ref="Y167:AA167"/>
    <mergeCell ref="T165:V165"/>
    <mergeCell ref="W165:X165"/>
    <mergeCell ref="Y165:AA165"/>
    <mergeCell ref="C166:D166"/>
    <mergeCell ref="E166:J166"/>
    <mergeCell ref="K166:M166"/>
    <mergeCell ref="N166:O166"/>
    <mergeCell ref="P166:Q166"/>
    <mergeCell ref="R166:S166"/>
    <mergeCell ref="T166:V166"/>
    <mergeCell ref="C165:D165"/>
    <mergeCell ref="E165:J165"/>
    <mergeCell ref="K165:M165"/>
    <mergeCell ref="N165:O165"/>
    <mergeCell ref="P165:Q165"/>
    <mergeCell ref="R165:S165"/>
    <mergeCell ref="W166:X166"/>
    <mergeCell ref="Y166:AA166"/>
    <mergeCell ref="C164:D164"/>
    <mergeCell ref="E164:J164"/>
    <mergeCell ref="K164:M164"/>
    <mergeCell ref="N164:O164"/>
    <mergeCell ref="P164:Q164"/>
    <mergeCell ref="R164:S164"/>
    <mergeCell ref="T164:V164"/>
    <mergeCell ref="W164:X164"/>
    <mergeCell ref="Y164:AA164"/>
    <mergeCell ref="C163:D163"/>
    <mergeCell ref="E163:J163"/>
    <mergeCell ref="K163:M163"/>
    <mergeCell ref="N163:O163"/>
    <mergeCell ref="P163:Q163"/>
    <mergeCell ref="R163:S163"/>
    <mergeCell ref="T163:V163"/>
    <mergeCell ref="W163:X163"/>
    <mergeCell ref="Y163:AA163"/>
    <mergeCell ref="T161:V161"/>
    <mergeCell ref="W161:X161"/>
    <mergeCell ref="Y161:AA161"/>
    <mergeCell ref="C162:D162"/>
    <mergeCell ref="E162:J162"/>
    <mergeCell ref="K162:M162"/>
    <mergeCell ref="N162:O162"/>
    <mergeCell ref="P162:Q162"/>
    <mergeCell ref="R162:S162"/>
    <mergeCell ref="T162:V162"/>
    <mergeCell ref="C161:D161"/>
    <mergeCell ref="E161:J161"/>
    <mergeCell ref="K161:M161"/>
    <mergeCell ref="N161:O161"/>
    <mergeCell ref="P161:Q161"/>
    <mergeCell ref="R161:S161"/>
    <mergeCell ref="W162:X162"/>
    <mergeCell ref="Y162:AA162"/>
    <mergeCell ref="C160:D160"/>
    <mergeCell ref="E160:J160"/>
    <mergeCell ref="K160:M160"/>
    <mergeCell ref="N160:O160"/>
    <mergeCell ref="P160:Q160"/>
    <mergeCell ref="R160:S160"/>
    <mergeCell ref="T160:V160"/>
    <mergeCell ref="W160:X160"/>
    <mergeCell ref="Y160:AA160"/>
    <mergeCell ref="C156:X156"/>
    <mergeCell ref="Y156:AA156"/>
    <mergeCell ref="C159:D159"/>
    <mergeCell ref="E159:J159"/>
    <mergeCell ref="K159:M159"/>
    <mergeCell ref="N159:O159"/>
    <mergeCell ref="P159:Q159"/>
    <mergeCell ref="R159:S159"/>
    <mergeCell ref="T159:V159"/>
    <mergeCell ref="W159:X159"/>
    <mergeCell ref="Y159:AA159"/>
    <mergeCell ref="C155:D155"/>
    <mergeCell ref="E155:J155"/>
    <mergeCell ref="K155:M155"/>
    <mergeCell ref="N155:O155"/>
    <mergeCell ref="P155:Q155"/>
    <mergeCell ref="R155:S155"/>
    <mergeCell ref="T155:V155"/>
    <mergeCell ref="W155:X155"/>
    <mergeCell ref="Y155:AA155"/>
    <mergeCell ref="C154:D154"/>
    <mergeCell ref="E154:J154"/>
    <mergeCell ref="K154:M154"/>
    <mergeCell ref="N154:O154"/>
    <mergeCell ref="P154:Q154"/>
    <mergeCell ref="R154:S154"/>
    <mergeCell ref="T154:V154"/>
    <mergeCell ref="W154:X154"/>
    <mergeCell ref="Y154:AA154"/>
    <mergeCell ref="T152:V152"/>
    <mergeCell ref="W152:X152"/>
    <mergeCell ref="Y152:AA152"/>
    <mergeCell ref="C153:D153"/>
    <mergeCell ref="E153:J153"/>
    <mergeCell ref="K153:M153"/>
    <mergeCell ref="N153:O153"/>
    <mergeCell ref="P153:Q153"/>
    <mergeCell ref="R153:S153"/>
    <mergeCell ref="T153:V153"/>
    <mergeCell ref="C152:D152"/>
    <mergeCell ref="E152:J152"/>
    <mergeCell ref="K152:M152"/>
    <mergeCell ref="N152:O152"/>
    <mergeCell ref="P152:Q152"/>
    <mergeCell ref="R152:S152"/>
    <mergeCell ref="W153:X153"/>
    <mergeCell ref="Y153:AA153"/>
    <mergeCell ref="C151:D151"/>
    <mergeCell ref="E151:J151"/>
    <mergeCell ref="K151:M151"/>
    <mergeCell ref="N151:O151"/>
    <mergeCell ref="P151:Q151"/>
    <mergeCell ref="R151:S151"/>
    <mergeCell ref="T151:V151"/>
    <mergeCell ref="W151:X151"/>
    <mergeCell ref="Y151:AA151"/>
    <mergeCell ref="C150:D150"/>
    <mergeCell ref="E150:J150"/>
    <mergeCell ref="K150:M150"/>
    <mergeCell ref="N150:O150"/>
    <mergeCell ref="P150:Q150"/>
    <mergeCell ref="R150:S150"/>
    <mergeCell ref="T150:V150"/>
    <mergeCell ref="W150:X150"/>
    <mergeCell ref="Y150:AA150"/>
    <mergeCell ref="T148:V148"/>
    <mergeCell ref="W148:X148"/>
    <mergeCell ref="Y148:AA148"/>
    <mergeCell ref="C149:D149"/>
    <mergeCell ref="E149:J149"/>
    <mergeCell ref="K149:M149"/>
    <mergeCell ref="N149:O149"/>
    <mergeCell ref="P149:Q149"/>
    <mergeCell ref="R149:S149"/>
    <mergeCell ref="T149:V149"/>
    <mergeCell ref="C148:D148"/>
    <mergeCell ref="E148:J148"/>
    <mergeCell ref="K148:M148"/>
    <mergeCell ref="N148:O148"/>
    <mergeCell ref="P148:Q148"/>
    <mergeCell ref="R148:S148"/>
    <mergeCell ref="W149:X149"/>
    <mergeCell ref="Y149:AA149"/>
    <mergeCell ref="C147:D147"/>
    <mergeCell ref="E147:J147"/>
    <mergeCell ref="K147:M147"/>
    <mergeCell ref="N147:O147"/>
    <mergeCell ref="P147:Q147"/>
    <mergeCell ref="R147:S147"/>
    <mergeCell ref="T147:V147"/>
    <mergeCell ref="W147:X147"/>
    <mergeCell ref="Y147:AA147"/>
    <mergeCell ref="C146:D146"/>
    <mergeCell ref="E146:J146"/>
    <mergeCell ref="K146:M146"/>
    <mergeCell ref="N146:O146"/>
    <mergeCell ref="P146:Q146"/>
    <mergeCell ref="R146:S146"/>
    <mergeCell ref="T146:V146"/>
    <mergeCell ref="W146:X146"/>
    <mergeCell ref="Y146:AA146"/>
    <mergeCell ref="C141:W141"/>
    <mergeCell ref="X141:Y141"/>
    <mergeCell ref="Z141:AA141"/>
    <mergeCell ref="C145:D145"/>
    <mergeCell ref="E145:J145"/>
    <mergeCell ref="K145:M145"/>
    <mergeCell ref="N145:O145"/>
    <mergeCell ref="P145:Q145"/>
    <mergeCell ref="R145:S145"/>
    <mergeCell ref="T145:V145"/>
    <mergeCell ref="W145:X145"/>
    <mergeCell ref="Y145:AA145"/>
    <mergeCell ref="C125:C130"/>
    <mergeCell ref="D125:G125"/>
    <mergeCell ref="C136:C140"/>
    <mergeCell ref="D136:G136"/>
    <mergeCell ref="H136:W136"/>
    <mergeCell ref="X136:Y136"/>
    <mergeCell ref="Z136:AA136"/>
    <mergeCell ref="D137:G137"/>
    <mergeCell ref="D139:G139"/>
    <mergeCell ref="H139:W139"/>
    <mergeCell ref="X139:Y139"/>
    <mergeCell ref="Z139:AA139"/>
    <mergeCell ref="D140:G140"/>
    <mergeCell ref="H140:W140"/>
    <mergeCell ref="X140:Y140"/>
    <mergeCell ref="Z140:AA140"/>
    <mergeCell ref="H137:W137"/>
    <mergeCell ref="X137:Y137"/>
    <mergeCell ref="Z137:AA137"/>
    <mergeCell ref="D138:G138"/>
    <mergeCell ref="H138:W138"/>
    <mergeCell ref="X138:Y138"/>
    <mergeCell ref="Z138:AA138"/>
    <mergeCell ref="H133:W133"/>
    <mergeCell ref="X133:Y133"/>
    <mergeCell ref="Z133:AA133"/>
    <mergeCell ref="D134:G134"/>
    <mergeCell ref="H134:W134"/>
    <mergeCell ref="X134:Y134"/>
    <mergeCell ref="Z134:AA134"/>
    <mergeCell ref="C131:C135"/>
    <mergeCell ref="D131:G131"/>
    <mergeCell ref="H131:W131"/>
    <mergeCell ref="X131:Y131"/>
    <mergeCell ref="Z131:AA131"/>
    <mergeCell ref="D132:G132"/>
    <mergeCell ref="H132:W132"/>
    <mergeCell ref="X132:Y132"/>
    <mergeCell ref="Z132:AA132"/>
    <mergeCell ref="D133:G133"/>
    <mergeCell ref="D135:G135"/>
    <mergeCell ref="H135:W135"/>
    <mergeCell ref="X135:Y135"/>
    <mergeCell ref="Z135:AA135"/>
    <mergeCell ref="H125:W125"/>
    <mergeCell ref="X125:Y125"/>
    <mergeCell ref="Z125:AA125"/>
    <mergeCell ref="D126:G126"/>
    <mergeCell ref="H126:W126"/>
    <mergeCell ref="X126:Y126"/>
    <mergeCell ref="Z126:AA126"/>
    <mergeCell ref="D127:G127"/>
    <mergeCell ref="D129:G129"/>
    <mergeCell ref="H129:W129"/>
    <mergeCell ref="X129:Y129"/>
    <mergeCell ref="Z129:AA129"/>
    <mergeCell ref="Z128:AA128"/>
    <mergeCell ref="D130:G130"/>
    <mergeCell ref="H130:W130"/>
    <mergeCell ref="X130:Y130"/>
    <mergeCell ref="Z130:AA130"/>
    <mergeCell ref="H127:W127"/>
    <mergeCell ref="X127:Y127"/>
    <mergeCell ref="Z127:AA127"/>
    <mergeCell ref="D128:G128"/>
    <mergeCell ref="H128:W128"/>
    <mergeCell ref="X128:Y128"/>
    <mergeCell ref="W116:X116"/>
    <mergeCell ref="Y116:Z116"/>
    <mergeCell ref="C117:J117"/>
    <mergeCell ref="K117:O117"/>
    <mergeCell ref="C122:C124"/>
    <mergeCell ref="D122:G124"/>
    <mergeCell ref="H122:W124"/>
    <mergeCell ref="X122:Y124"/>
    <mergeCell ref="Z122:AA124"/>
    <mergeCell ref="C116:D116"/>
    <mergeCell ref="E116:H116"/>
    <mergeCell ref="I116:L116"/>
    <mergeCell ref="M116:P116"/>
    <mergeCell ref="S116:T116"/>
    <mergeCell ref="U116:V116"/>
    <mergeCell ref="M115:N115"/>
    <mergeCell ref="O115:P115"/>
    <mergeCell ref="S115:T115"/>
    <mergeCell ref="U115:V115"/>
    <mergeCell ref="W115:X115"/>
    <mergeCell ref="Y115:Z115"/>
    <mergeCell ref="O114:P114"/>
    <mergeCell ref="S114:T114"/>
    <mergeCell ref="U114:V114"/>
    <mergeCell ref="W114:X114"/>
    <mergeCell ref="Y114:Z114"/>
    <mergeCell ref="M114:N114"/>
    <mergeCell ref="C115:D115"/>
    <mergeCell ref="E115:F115"/>
    <mergeCell ref="G115:H115"/>
    <mergeCell ref="I115:J115"/>
    <mergeCell ref="K115:L115"/>
    <mergeCell ref="C114:D114"/>
    <mergeCell ref="E114:F114"/>
    <mergeCell ref="G114:H114"/>
    <mergeCell ref="I114:J114"/>
    <mergeCell ref="K114:L114"/>
    <mergeCell ref="M113:N113"/>
    <mergeCell ref="O113:P113"/>
    <mergeCell ref="S113:T113"/>
    <mergeCell ref="U113:V113"/>
    <mergeCell ref="W113:X113"/>
    <mergeCell ref="Y113:Z113"/>
    <mergeCell ref="O112:P112"/>
    <mergeCell ref="S112:T112"/>
    <mergeCell ref="U112:V112"/>
    <mergeCell ref="W112:X112"/>
    <mergeCell ref="Y112:Z112"/>
    <mergeCell ref="M112:N112"/>
    <mergeCell ref="C113:D113"/>
    <mergeCell ref="E113:F113"/>
    <mergeCell ref="G113:H113"/>
    <mergeCell ref="I113:J113"/>
    <mergeCell ref="K113:L113"/>
    <mergeCell ref="C112:D112"/>
    <mergeCell ref="E112:F112"/>
    <mergeCell ref="G112:H112"/>
    <mergeCell ref="I112:J112"/>
    <mergeCell ref="K112:L112"/>
    <mergeCell ref="M111:N111"/>
    <mergeCell ref="O111:P111"/>
    <mergeCell ref="S111:T111"/>
    <mergeCell ref="U111:V111"/>
    <mergeCell ref="W111:X111"/>
    <mergeCell ref="Y111:Z111"/>
    <mergeCell ref="O110:P110"/>
    <mergeCell ref="S110:T110"/>
    <mergeCell ref="U110:V110"/>
    <mergeCell ref="W110:X110"/>
    <mergeCell ref="Y110:Z110"/>
    <mergeCell ref="M110:N110"/>
    <mergeCell ref="C111:D111"/>
    <mergeCell ref="E111:F111"/>
    <mergeCell ref="G111:H111"/>
    <mergeCell ref="I111:J111"/>
    <mergeCell ref="K111:L111"/>
    <mergeCell ref="C110:D110"/>
    <mergeCell ref="E110:F110"/>
    <mergeCell ref="G110:H110"/>
    <mergeCell ref="I110:J110"/>
    <mergeCell ref="K110:L110"/>
    <mergeCell ref="M109:N109"/>
    <mergeCell ref="O109:P109"/>
    <mergeCell ref="S109:T109"/>
    <mergeCell ref="U109:V109"/>
    <mergeCell ref="W109:X109"/>
    <mergeCell ref="Y109:Z109"/>
    <mergeCell ref="O108:P108"/>
    <mergeCell ref="S108:T108"/>
    <mergeCell ref="U108:V108"/>
    <mergeCell ref="W108:X108"/>
    <mergeCell ref="Y108:Z108"/>
    <mergeCell ref="M108:N108"/>
    <mergeCell ref="C109:D109"/>
    <mergeCell ref="E109:F109"/>
    <mergeCell ref="G109:H109"/>
    <mergeCell ref="I109:J109"/>
    <mergeCell ref="K109:L109"/>
    <mergeCell ref="C108:D108"/>
    <mergeCell ref="E108:F108"/>
    <mergeCell ref="G108:H108"/>
    <mergeCell ref="I108:J108"/>
    <mergeCell ref="K108:L108"/>
    <mergeCell ref="M107:N107"/>
    <mergeCell ref="O107:P107"/>
    <mergeCell ref="S107:T107"/>
    <mergeCell ref="U107:V107"/>
    <mergeCell ref="W107:X107"/>
    <mergeCell ref="Y107:Z107"/>
    <mergeCell ref="O106:P106"/>
    <mergeCell ref="S106:T106"/>
    <mergeCell ref="U106:V106"/>
    <mergeCell ref="W106:X106"/>
    <mergeCell ref="Y106:Z106"/>
    <mergeCell ref="M106:N106"/>
    <mergeCell ref="C107:D107"/>
    <mergeCell ref="E107:F107"/>
    <mergeCell ref="G107:H107"/>
    <mergeCell ref="I107:J107"/>
    <mergeCell ref="K107:L107"/>
    <mergeCell ref="C106:D106"/>
    <mergeCell ref="E106:F106"/>
    <mergeCell ref="G106:H106"/>
    <mergeCell ref="I106:J106"/>
    <mergeCell ref="K106:L106"/>
    <mergeCell ref="M105:N105"/>
    <mergeCell ref="O105:P105"/>
    <mergeCell ref="S105:T105"/>
    <mergeCell ref="U105:V105"/>
    <mergeCell ref="W105:X105"/>
    <mergeCell ref="Y105:Z105"/>
    <mergeCell ref="O104:P104"/>
    <mergeCell ref="S104:T104"/>
    <mergeCell ref="U104:V104"/>
    <mergeCell ref="W104:X104"/>
    <mergeCell ref="Y104:Z104"/>
    <mergeCell ref="M104:N104"/>
    <mergeCell ref="C105:D105"/>
    <mergeCell ref="E105:F105"/>
    <mergeCell ref="G105:H105"/>
    <mergeCell ref="I105:J105"/>
    <mergeCell ref="K105:L105"/>
    <mergeCell ref="C104:D104"/>
    <mergeCell ref="E104:F104"/>
    <mergeCell ref="G104:H104"/>
    <mergeCell ref="I104:J104"/>
    <mergeCell ref="K104:L104"/>
    <mergeCell ref="W101:X103"/>
    <mergeCell ref="Y101:Z103"/>
    <mergeCell ref="E102:F103"/>
    <mergeCell ref="G102:H103"/>
    <mergeCell ref="I102:J103"/>
    <mergeCell ref="K102:L103"/>
    <mergeCell ref="M102:N103"/>
    <mergeCell ref="O102:P103"/>
    <mergeCell ref="C97:J97"/>
    <mergeCell ref="K97:S97"/>
    <mergeCell ref="T97:W97"/>
    <mergeCell ref="X97:AA97"/>
    <mergeCell ref="C101:D103"/>
    <mergeCell ref="E101:H101"/>
    <mergeCell ref="I101:L101"/>
    <mergeCell ref="M101:P101"/>
    <mergeCell ref="S101:T103"/>
    <mergeCell ref="U101:V103"/>
    <mergeCell ref="X95:AA95"/>
    <mergeCell ref="C96:J96"/>
    <mergeCell ref="K96:S96"/>
    <mergeCell ref="T96:W96"/>
    <mergeCell ref="X96:AA96"/>
    <mergeCell ref="C94:I94"/>
    <mergeCell ref="J94:M94"/>
    <mergeCell ref="N94:O94"/>
    <mergeCell ref="P94:R94"/>
    <mergeCell ref="T94:W94"/>
    <mergeCell ref="X94:AA94"/>
    <mergeCell ref="N90:O90"/>
    <mergeCell ref="P90:R90"/>
    <mergeCell ref="T90:W90"/>
    <mergeCell ref="E92:I92"/>
    <mergeCell ref="J92:L92"/>
    <mergeCell ref="N92:O92"/>
    <mergeCell ref="P92:R92"/>
    <mergeCell ref="C95:J95"/>
    <mergeCell ref="K95:S95"/>
    <mergeCell ref="T95:W95"/>
    <mergeCell ref="C89:I89"/>
    <mergeCell ref="J89:M89"/>
    <mergeCell ref="N89:O89"/>
    <mergeCell ref="P89:S89"/>
    <mergeCell ref="T89:W89"/>
    <mergeCell ref="X89:AA89"/>
    <mergeCell ref="T92:W92"/>
    <mergeCell ref="X92:AA92"/>
    <mergeCell ref="C93:I93"/>
    <mergeCell ref="J93:M93"/>
    <mergeCell ref="N93:O93"/>
    <mergeCell ref="P93:S93"/>
    <mergeCell ref="T93:W93"/>
    <mergeCell ref="X93:AA93"/>
    <mergeCell ref="X90:AA90"/>
    <mergeCell ref="E91:I91"/>
    <mergeCell ref="J91:L91"/>
    <mergeCell ref="N91:O91"/>
    <mergeCell ref="P91:R91"/>
    <mergeCell ref="T91:W91"/>
    <mergeCell ref="X91:AA91"/>
    <mergeCell ref="C90:D92"/>
    <mergeCell ref="E90:I90"/>
    <mergeCell ref="J90:L90"/>
    <mergeCell ref="X86:AA86"/>
    <mergeCell ref="E87:I87"/>
    <mergeCell ref="J87:L87"/>
    <mergeCell ref="N87:O87"/>
    <mergeCell ref="P87:R87"/>
    <mergeCell ref="T87:W87"/>
    <mergeCell ref="X87:AA87"/>
    <mergeCell ref="C86:D88"/>
    <mergeCell ref="E86:I86"/>
    <mergeCell ref="J86:L86"/>
    <mergeCell ref="N86:O86"/>
    <mergeCell ref="P86:R86"/>
    <mergeCell ref="T86:W86"/>
    <mergeCell ref="E88:I88"/>
    <mergeCell ref="J88:L88"/>
    <mergeCell ref="N88:O88"/>
    <mergeCell ref="P88:R88"/>
    <mergeCell ref="T88:W88"/>
    <mergeCell ref="X88:AA88"/>
    <mergeCell ref="C85:I85"/>
    <mergeCell ref="J85:M85"/>
    <mergeCell ref="N85:O85"/>
    <mergeCell ref="P85:R85"/>
    <mergeCell ref="T85:W85"/>
    <mergeCell ref="X85:AA85"/>
    <mergeCell ref="T83:W83"/>
    <mergeCell ref="X83:AA83"/>
    <mergeCell ref="E84:I84"/>
    <mergeCell ref="J84:L84"/>
    <mergeCell ref="N84:O84"/>
    <mergeCell ref="P84:R84"/>
    <mergeCell ref="T84:W84"/>
    <mergeCell ref="X84:AA84"/>
    <mergeCell ref="X81:AA81"/>
    <mergeCell ref="E82:I82"/>
    <mergeCell ref="J82:L82"/>
    <mergeCell ref="N82:O82"/>
    <mergeCell ref="P82:R82"/>
    <mergeCell ref="T82:W82"/>
    <mergeCell ref="X82:AA82"/>
    <mergeCell ref="C81:D84"/>
    <mergeCell ref="E81:I81"/>
    <mergeCell ref="J81:L81"/>
    <mergeCell ref="N81:O81"/>
    <mergeCell ref="P81:R81"/>
    <mergeCell ref="T81:W81"/>
    <mergeCell ref="E83:I83"/>
    <mergeCell ref="J83:L83"/>
    <mergeCell ref="N83:O83"/>
    <mergeCell ref="P83:R83"/>
    <mergeCell ref="C80:I80"/>
    <mergeCell ref="J80:M80"/>
    <mergeCell ref="N80:O80"/>
    <mergeCell ref="P80:R80"/>
    <mergeCell ref="T80:W80"/>
    <mergeCell ref="X80:AA80"/>
    <mergeCell ref="T78:W78"/>
    <mergeCell ref="X78:AA78"/>
    <mergeCell ref="E79:I79"/>
    <mergeCell ref="J79:L79"/>
    <mergeCell ref="N79:O79"/>
    <mergeCell ref="P79:R79"/>
    <mergeCell ref="T79:W79"/>
    <mergeCell ref="X79:AA79"/>
    <mergeCell ref="T76:W76"/>
    <mergeCell ref="X76:AA76"/>
    <mergeCell ref="E77:I77"/>
    <mergeCell ref="J77:L77"/>
    <mergeCell ref="N77:O77"/>
    <mergeCell ref="P77:R77"/>
    <mergeCell ref="T77:W77"/>
    <mergeCell ref="X77:AA77"/>
    <mergeCell ref="C76:C79"/>
    <mergeCell ref="D76:D79"/>
    <mergeCell ref="E76:I76"/>
    <mergeCell ref="J76:L76"/>
    <mergeCell ref="N76:O76"/>
    <mergeCell ref="P76:R76"/>
    <mergeCell ref="E78:I78"/>
    <mergeCell ref="J78:L78"/>
    <mergeCell ref="N78:O78"/>
    <mergeCell ref="P78:R78"/>
    <mergeCell ref="C75:I75"/>
    <mergeCell ref="J75:M75"/>
    <mergeCell ref="N75:O75"/>
    <mergeCell ref="P75:R75"/>
    <mergeCell ref="T75:W75"/>
    <mergeCell ref="X75:AA75"/>
    <mergeCell ref="E74:I74"/>
    <mergeCell ref="J74:L74"/>
    <mergeCell ref="N74:O74"/>
    <mergeCell ref="P74:R74"/>
    <mergeCell ref="T74:W74"/>
    <mergeCell ref="X74:AA74"/>
    <mergeCell ref="C70:C74"/>
    <mergeCell ref="D70:D74"/>
    <mergeCell ref="E70:I70"/>
    <mergeCell ref="J70:L70"/>
    <mergeCell ref="N70:O70"/>
    <mergeCell ref="P70:R70"/>
    <mergeCell ref="T70:W70"/>
    <mergeCell ref="X70:AA70"/>
    <mergeCell ref="E71:I71"/>
    <mergeCell ref="X72:AA72"/>
    <mergeCell ref="E73:I73"/>
    <mergeCell ref="J73:L73"/>
    <mergeCell ref="N73:O73"/>
    <mergeCell ref="P73:R73"/>
    <mergeCell ref="T73:W73"/>
    <mergeCell ref="X73:AA73"/>
    <mergeCell ref="J71:L71"/>
    <mergeCell ref="N71:O71"/>
    <mergeCell ref="P71:R71"/>
    <mergeCell ref="T71:W71"/>
    <mergeCell ref="X71:AA71"/>
    <mergeCell ref="E72:I72"/>
    <mergeCell ref="J72:L72"/>
    <mergeCell ref="N72:O72"/>
    <mergeCell ref="P72:R72"/>
    <mergeCell ref="T72:W72"/>
    <mergeCell ref="D23:S23"/>
    <mergeCell ref="G58:U58"/>
    <mergeCell ref="B64:F64"/>
    <mergeCell ref="G64:N64"/>
    <mergeCell ref="P64:R64"/>
    <mergeCell ref="S64:AA64"/>
    <mergeCell ref="C69:D69"/>
    <mergeCell ref="E69:I69"/>
    <mergeCell ref="J69:L69"/>
    <mergeCell ref="N69:O69"/>
    <mergeCell ref="P69:R69"/>
    <mergeCell ref="T69:W69"/>
    <mergeCell ref="X69:AA69"/>
    <mergeCell ref="AF66:AH68"/>
    <mergeCell ref="K13:M13"/>
    <mergeCell ref="AE13:AH13"/>
    <mergeCell ref="V14:X14"/>
    <mergeCell ref="Q15:X15"/>
    <mergeCell ref="AE15:AH15"/>
    <mergeCell ref="V16:X16"/>
    <mergeCell ref="C2:W2"/>
    <mergeCell ref="B3:AA3"/>
    <mergeCell ref="K8:M8"/>
    <mergeCell ref="D10:G10"/>
    <mergeCell ref="V11:X11"/>
    <mergeCell ref="AE11:AH11"/>
    <mergeCell ref="C60:E60"/>
    <mergeCell ref="K60:M60"/>
    <mergeCell ref="T60:V60"/>
    <mergeCell ref="B62:D62"/>
    <mergeCell ref="E62:N62"/>
    <mergeCell ref="P62:R62"/>
    <mergeCell ref="S62:AA62"/>
    <mergeCell ref="D17:G17"/>
    <mergeCell ref="V17:X17"/>
    <mergeCell ref="V18:X18"/>
    <mergeCell ref="V20:Z22"/>
  </mergeCells>
  <phoneticPr fontId="1"/>
  <conditionalFormatting sqref="X224:AA224">
    <cfRule type="cellIs" dxfId="1" priority="1" operator="between">
      <formula>99</formula>
      <formula>101</formula>
    </cfRule>
  </conditionalFormatting>
  <dataValidations count="6">
    <dataValidation type="list" allowBlank="1" showInputMessage="1" showErrorMessage="1" sqref="D125:G130">
      <formula1>$AI$120:$AI$130</formula1>
    </dataValidation>
    <dataValidation type="list" allowBlank="1" showInputMessage="1" showErrorMessage="1" sqref="D131:G135">
      <formula1>$AI$131:$AI$148</formula1>
    </dataValidation>
    <dataValidation type="list" allowBlank="1" showInputMessage="1" showErrorMessage="1" sqref="D136:G140">
      <formula1>$AJ$131:$AJ$137</formula1>
    </dataValidation>
    <dataValidation type="list" allowBlank="1" showInputMessage="1" showErrorMessage="1" sqref="C146:D155">
      <formula1>$AI$150:$AI$158</formula1>
    </dataValidation>
    <dataValidation type="list" allowBlank="1" showInputMessage="1" showErrorMessage="1" sqref="M70:M74 M76:M79 M81:M84 M86:M88 M90:M92">
      <formula1>$AI$79:$AI$88</formula1>
    </dataValidation>
    <dataValidation type="list" allowBlank="1" showInputMessage="1" showErrorMessage="1" sqref="G64:N64">
      <formula1>$AI$59:$AI$70</formula1>
    </dataValidation>
  </dataValidations>
  <pageMargins left="0.70866141732283472" right="0.70866141732283472" top="0.55118110236220474" bottom="0.35433070866141736"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CC"/>
  </sheetPr>
  <dimension ref="B1:AJ233"/>
  <sheetViews>
    <sheetView topLeftCell="A51" zoomScale="85" zoomScaleNormal="85" workbookViewId="0">
      <selection activeCell="AC91" sqref="AC91"/>
    </sheetView>
  </sheetViews>
  <sheetFormatPr defaultRowHeight="14.25" x14ac:dyDescent="0.15"/>
  <cols>
    <col min="1" max="1" width="1.625" style="7" customWidth="1"/>
    <col min="2" max="28" width="3" style="7" customWidth="1"/>
    <col min="29" max="29" width="9" style="7"/>
    <col min="30" max="30" width="9" style="7" customWidth="1"/>
    <col min="31" max="16384" width="9" style="7"/>
  </cols>
  <sheetData>
    <row r="1" spans="2:35" ht="9.75" customHeight="1" x14ac:dyDescent="0.15"/>
    <row r="2" spans="2:35" ht="24.75" customHeight="1" x14ac:dyDescent="0.15">
      <c r="C2" s="178" t="s">
        <v>291</v>
      </c>
      <c r="D2" s="178"/>
      <c r="E2" s="178"/>
      <c r="F2" s="178"/>
      <c r="G2" s="178"/>
      <c r="H2" s="178"/>
      <c r="I2" s="178"/>
      <c r="J2" s="178"/>
      <c r="K2" s="178"/>
      <c r="L2" s="178"/>
      <c r="M2" s="178"/>
      <c r="N2" s="178"/>
      <c r="O2" s="178"/>
      <c r="P2" s="178"/>
      <c r="Q2" s="178"/>
      <c r="R2" s="178"/>
      <c r="S2" s="178"/>
      <c r="T2" s="178"/>
      <c r="U2" s="178"/>
      <c r="V2" s="178"/>
      <c r="W2" s="178"/>
      <c r="AC2" s="149" t="s">
        <v>296</v>
      </c>
    </row>
    <row r="3" spans="2:35" ht="35.25" customHeight="1" x14ac:dyDescent="0.15">
      <c r="B3" s="179" t="s">
        <v>228</v>
      </c>
      <c r="C3" s="180"/>
      <c r="D3" s="180"/>
      <c r="E3" s="180"/>
      <c r="F3" s="180"/>
      <c r="G3" s="180"/>
      <c r="H3" s="180"/>
      <c r="I3" s="180"/>
      <c r="J3" s="180"/>
      <c r="K3" s="180"/>
      <c r="L3" s="180"/>
      <c r="M3" s="180"/>
      <c r="N3" s="180"/>
      <c r="O3" s="180"/>
      <c r="P3" s="180"/>
      <c r="Q3" s="180"/>
      <c r="R3" s="180"/>
      <c r="S3" s="180"/>
      <c r="T3" s="180"/>
      <c r="U3" s="180"/>
      <c r="V3" s="180"/>
      <c r="W3" s="180"/>
      <c r="X3" s="180"/>
      <c r="Y3" s="180"/>
      <c r="Z3" s="180"/>
      <c r="AA3" s="180"/>
    </row>
    <row r="4" spans="2:35" ht="15" thickBot="1" x14ac:dyDescent="0.2"/>
    <row r="5" spans="2:35" x14ac:dyDescent="0.15">
      <c r="C5" s="91"/>
      <c r="D5" s="92"/>
      <c r="E5" s="92"/>
      <c r="F5" s="92"/>
      <c r="G5" s="92"/>
      <c r="H5" s="93"/>
      <c r="I5" s="40"/>
      <c r="J5" s="68"/>
      <c r="K5" s="69"/>
      <c r="L5" s="69"/>
      <c r="M5" s="69"/>
      <c r="N5" s="69"/>
      <c r="O5" s="87"/>
      <c r="P5" s="39"/>
      <c r="Q5" s="39"/>
      <c r="R5" s="39"/>
      <c r="S5" s="39"/>
      <c r="T5" s="39"/>
      <c r="U5" s="39"/>
      <c r="V5" s="39"/>
      <c r="W5" s="39"/>
      <c r="X5" s="39"/>
      <c r="Y5" s="39"/>
      <c r="Z5" s="39"/>
      <c r="AD5" s="118" t="s">
        <v>251</v>
      </c>
    </row>
    <row r="6" spans="2:35" x14ac:dyDescent="0.15">
      <c r="C6" s="94"/>
      <c r="D6" s="54"/>
      <c r="E6" s="54"/>
      <c r="F6" s="54"/>
      <c r="G6" s="54"/>
      <c r="H6" s="95"/>
      <c r="I6" s="40"/>
      <c r="J6" s="72" t="s">
        <v>200</v>
      </c>
      <c r="K6" s="40"/>
      <c r="L6" s="40"/>
      <c r="M6" s="40"/>
      <c r="N6" s="40"/>
      <c r="O6" s="88"/>
      <c r="P6" s="39"/>
      <c r="Q6" s="39"/>
      <c r="R6" s="39"/>
      <c r="S6" s="39"/>
      <c r="T6" s="39"/>
      <c r="U6" s="39"/>
      <c r="V6" s="39"/>
      <c r="W6" s="39"/>
      <c r="X6" s="39"/>
      <c r="Y6" s="39"/>
      <c r="Z6" s="39"/>
      <c r="AD6" s="118"/>
    </row>
    <row r="7" spans="2:35" x14ac:dyDescent="0.15">
      <c r="C7" s="94"/>
      <c r="D7" s="54"/>
      <c r="E7" s="54"/>
      <c r="F7" s="54"/>
      <c r="G7" s="54"/>
      <c r="H7" s="95"/>
      <c r="I7" s="40"/>
      <c r="J7" s="72"/>
      <c r="K7" s="40"/>
      <c r="L7" s="40"/>
      <c r="M7" s="40"/>
      <c r="N7" s="40"/>
      <c r="O7" s="88"/>
      <c r="P7" s="40"/>
      <c r="Q7" s="40"/>
      <c r="R7" s="40"/>
      <c r="S7" s="40"/>
      <c r="T7" s="40"/>
      <c r="U7" s="39"/>
      <c r="V7" s="39"/>
      <c r="W7" s="39"/>
      <c r="X7" s="39"/>
      <c r="Y7" s="39"/>
      <c r="Z7" s="39"/>
      <c r="AD7" s="118" t="s">
        <v>252</v>
      </c>
    </row>
    <row r="8" spans="2:35" x14ac:dyDescent="0.15">
      <c r="C8" s="94"/>
      <c r="D8" s="54" t="s">
        <v>201</v>
      </c>
      <c r="E8" s="54"/>
      <c r="F8" s="54"/>
      <c r="G8" s="54"/>
      <c r="H8" s="95"/>
      <c r="I8" s="40"/>
      <c r="J8" s="89"/>
      <c r="K8" s="181">
        <f>D10-K13</f>
        <v>-43.825641025641062</v>
      </c>
      <c r="L8" s="182"/>
      <c r="M8" s="183"/>
      <c r="N8" s="41" t="s">
        <v>152</v>
      </c>
      <c r="O8" s="88"/>
      <c r="P8" s="40"/>
      <c r="Q8" s="40"/>
      <c r="R8" s="40"/>
      <c r="S8" s="40"/>
      <c r="T8" s="40"/>
      <c r="U8" s="39"/>
      <c r="V8" s="39"/>
      <c r="W8" s="39"/>
      <c r="X8" s="39"/>
      <c r="Y8" s="39"/>
      <c r="Z8" s="39"/>
    </row>
    <row r="9" spans="2:35" ht="15" thickBot="1" x14ac:dyDescent="0.2">
      <c r="C9" s="94"/>
      <c r="D9" s="54"/>
      <c r="E9" s="54"/>
      <c r="F9" s="54"/>
      <c r="G9" s="54"/>
      <c r="H9" s="95"/>
      <c r="I9" s="40"/>
      <c r="J9" s="81"/>
      <c r="K9" s="82"/>
      <c r="L9" s="82"/>
      <c r="M9" s="82"/>
      <c r="N9" s="82"/>
      <c r="O9" s="90"/>
      <c r="P9" s="40"/>
      <c r="Q9" s="40"/>
      <c r="R9" s="40"/>
      <c r="S9" s="40"/>
      <c r="T9" s="40"/>
      <c r="U9" s="39"/>
      <c r="V9" s="39"/>
      <c r="W9" s="39"/>
      <c r="X9" s="39"/>
      <c r="Y9" s="39"/>
      <c r="Z9" s="39"/>
    </row>
    <row r="10" spans="2:35" x14ac:dyDescent="0.15">
      <c r="C10" s="94"/>
      <c r="D10" s="184">
        <f>I225</f>
        <v>400</v>
      </c>
      <c r="E10" s="185"/>
      <c r="F10" s="185"/>
      <c r="G10" s="186"/>
      <c r="H10" s="96" t="s">
        <v>152</v>
      </c>
      <c r="I10" s="40"/>
      <c r="J10" s="131"/>
      <c r="K10" s="132"/>
      <c r="L10" s="132"/>
      <c r="M10" s="132"/>
      <c r="N10" s="132"/>
      <c r="O10" s="133"/>
      <c r="P10" s="100"/>
      <c r="Q10" s="70"/>
      <c r="R10" s="70"/>
      <c r="S10" s="70"/>
      <c r="T10" s="70"/>
      <c r="U10" s="70"/>
      <c r="V10" s="70"/>
      <c r="W10" s="70"/>
      <c r="X10" s="70"/>
      <c r="Y10" s="70"/>
      <c r="Z10" s="71"/>
      <c r="AD10" s="40"/>
      <c r="AE10" s="40"/>
      <c r="AF10" s="40"/>
      <c r="AG10" s="40"/>
      <c r="AH10" s="40"/>
      <c r="AI10" s="40"/>
    </row>
    <row r="11" spans="2:35" x14ac:dyDescent="0.15">
      <c r="C11" s="94"/>
      <c r="D11" s="54"/>
      <c r="E11" s="54"/>
      <c r="F11" s="54"/>
      <c r="G11" s="54"/>
      <c r="H11" s="95"/>
      <c r="I11" s="40"/>
      <c r="J11" s="134" t="s">
        <v>199</v>
      </c>
      <c r="K11" s="135"/>
      <c r="L11" s="135"/>
      <c r="M11" s="135"/>
      <c r="N11" s="135"/>
      <c r="O11" s="136"/>
      <c r="P11" s="101" t="s">
        <v>198</v>
      </c>
      <c r="Q11" s="55"/>
      <c r="R11" s="55"/>
      <c r="S11" s="55"/>
      <c r="T11" s="55"/>
      <c r="U11" s="55"/>
      <c r="V11" s="184">
        <f>T208</f>
        <v>115.38461538461539</v>
      </c>
      <c r="W11" s="187"/>
      <c r="X11" s="188"/>
      <c r="Y11" s="56" t="s">
        <v>152</v>
      </c>
      <c r="Z11" s="73"/>
      <c r="AD11" s="40"/>
      <c r="AE11" s="170"/>
      <c r="AF11" s="170"/>
      <c r="AG11" s="170"/>
      <c r="AH11" s="170"/>
      <c r="AI11" s="41"/>
    </row>
    <row r="12" spans="2:35" x14ac:dyDescent="0.15">
      <c r="C12" s="94"/>
      <c r="D12" s="54"/>
      <c r="E12" s="54"/>
      <c r="F12" s="54"/>
      <c r="G12" s="54"/>
      <c r="H12" s="95"/>
      <c r="I12" s="40"/>
      <c r="J12" s="134"/>
      <c r="K12" s="135"/>
      <c r="L12" s="135"/>
      <c r="M12" s="135"/>
      <c r="N12" s="135"/>
      <c r="O12" s="136"/>
      <c r="P12" s="102"/>
      <c r="Q12" s="57"/>
      <c r="R12" s="58"/>
      <c r="S12" s="58"/>
      <c r="T12" s="59"/>
      <c r="U12" s="60"/>
      <c r="V12" s="60"/>
      <c r="W12" s="60"/>
      <c r="X12" s="60"/>
      <c r="Y12" s="60"/>
      <c r="Z12" s="74"/>
      <c r="AD12" s="40"/>
      <c r="AE12" s="40"/>
      <c r="AF12" s="40"/>
      <c r="AG12" s="40"/>
      <c r="AH12" s="40"/>
      <c r="AI12" s="40"/>
    </row>
    <row r="13" spans="2:35" x14ac:dyDescent="0.15">
      <c r="C13" s="94"/>
      <c r="D13" s="54"/>
      <c r="E13" s="54"/>
      <c r="F13" s="54"/>
      <c r="G13" s="54"/>
      <c r="H13" s="95"/>
      <c r="I13" s="40"/>
      <c r="J13" s="137"/>
      <c r="K13" s="167">
        <f>V14+V11</f>
        <v>443.82564102564106</v>
      </c>
      <c r="L13" s="168"/>
      <c r="M13" s="169"/>
      <c r="N13" s="138" t="s">
        <v>152</v>
      </c>
      <c r="O13" s="136"/>
      <c r="P13" s="103"/>
      <c r="Q13" s="42"/>
      <c r="R13" s="42"/>
      <c r="S13" s="42"/>
      <c r="T13" s="42"/>
      <c r="U13" s="45"/>
      <c r="V13" s="45"/>
      <c r="W13" s="45"/>
      <c r="X13" s="45"/>
      <c r="Y13" s="45"/>
      <c r="Z13" s="75"/>
      <c r="AC13" s="150"/>
      <c r="AD13" s="40"/>
      <c r="AE13" s="170"/>
      <c r="AF13" s="170"/>
      <c r="AG13" s="170"/>
      <c r="AH13" s="170"/>
      <c r="AI13" s="41"/>
    </row>
    <row r="14" spans="2:35" x14ac:dyDescent="0.15">
      <c r="C14" s="94"/>
      <c r="D14" s="54"/>
      <c r="E14" s="54"/>
      <c r="F14" s="54"/>
      <c r="G14" s="54"/>
      <c r="H14" s="95"/>
      <c r="I14" s="40"/>
      <c r="J14" s="134"/>
      <c r="K14" s="135"/>
      <c r="L14" s="135"/>
      <c r="M14" s="135"/>
      <c r="N14" s="135"/>
      <c r="O14" s="136"/>
      <c r="P14" s="103" t="s">
        <v>197</v>
      </c>
      <c r="Q14" s="42"/>
      <c r="R14" s="42"/>
      <c r="S14" s="42"/>
      <c r="T14" s="130"/>
      <c r="U14" s="76"/>
      <c r="V14" s="171">
        <f>SUM(V16:X18)</f>
        <v>328.44102564102565</v>
      </c>
      <c r="W14" s="172"/>
      <c r="X14" s="173"/>
      <c r="Y14" s="130" t="s">
        <v>152</v>
      </c>
      <c r="Z14" s="77"/>
      <c r="AD14" s="40"/>
      <c r="AE14" s="40"/>
      <c r="AF14" s="40"/>
      <c r="AG14" s="40"/>
      <c r="AH14" s="40"/>
      <c r="AI14" s="40"/>
    </row>
    <row r="15" spans="2:35" ht="15" thickBot="1" x14ac:dyDescent="0.2">
      <c r="C15" s="94" t="s">
        <v>191</v>
      </c>
      <c r="D15" s="54"/>
      <c r="E15" s="54"/>
      <c r="F15" s="54"/>
      <c r="G15" s="54"/>
      <c r="H15" s="95"/>
      <c r="I15" s="40"/>
      <c r="J15" s="134"/>
      <c r="K15" s="135"/>
      <c r="L15" s="135"/>
      <c r="M15" s="135"/>
      <c r="N15" s="135"/>
      <c r="O15" s="139"/>
      <c r="P15" s="104"/>
      <c r="Q15" s="174"/>
      <c r="R15" s="175"/>
      <c r="S15" s="175"/>
      <c r="T15" s="175"/>
      <c r="U15" s="175"/>
      <c r="V15" s="175"/>
      <c r="W15" s="175"/>
      <c r="X15" s="175"/>
      <c r="Y15" s="42"/>
      <c r="Z15" s="78"/>
      <c r="AD15" s="40"/>
      <c r="AE15" s="170"/>
      <c r="AF15" s="170"/>
      <c r="AG15" s="170"/>
      <c r="AH15" s="170"/>
      <c r="AI15" s="41"/>
    </row>
    <row r="16" spans="2:35" ht="15.75" thickTop="1" thickBot="1" x14ac:dyDescent="0.2">
      <c r="C16" s="94" t="s">
        <v>193</v>
      </c>
      <c r="D16" s="54" t="s">
        <v>151</v>
      </c>
      <c r="E16" s="54"/>
      <c r="F16" s="54"/>
      <c r="G16" s="54"/>
      <c r="H16" s="95"/>
      <c r="I16" s="40"/>
      <c r="J16" s="134"/>
      <c r="K16" s="135"/>
      <c r="L16" s="135"/>
      <c r="M16" s="135"/>
      <c r="N16" s="135"/>
      <c r="O16" s="136"/>
      <c r="P16" s="103"/>
      <c r="Q16" s="61" t="s">
        <v>194</v>
      </c>
      <c r="R16" s="62"/>
      <c r="S16" s="62"/>
      <c r="T16" s="62"/>
      <c r="U16" s="62"/>
      <c r="V16" s="176">
        <f>T186</f>
        <v>107.54461538461538</v>
      </c>
      <c r="W16" s="177"/>
      <c r="X16" s="177"/>
      <c r="Y16" s="63" t="s">
        <v>152</v>
      </c>
      <c r="Z16" s="79"/>
      <c r="AA16" s="11"/>
      <c r="AB16" s="11"/>
    </row>
    <row r="17" spans="3:32" ht="15.75" thickTop="1" thickBot="1" x14ac:dyDescent="0.2">
      <c r="C17" s="94"/>
      <c r="D17" s="200">
        <f>V225</f>
        <v>500</v>
      </c>
      <c r="E17" s="201"/>
      <c r="F17" s="201"/>
      <c r="G17" s="202"/>
      <c r="H17" s="95" t="s">
        <v>152</v>
      </c>
      <c r="I17" s="40"/>
      <c r="J17" s="134"/>
      <c r="K17" s="135"/>
      <c r="L17" s="135"/>
      <c r="M17" s="135"/>
      <c r="N17" s="135"/>
      <c r="O17" s="136"/>
      <c r="P17" s="105"/>
      <c r="Q17" s="64" t="s">
        <v>195</v>
      </c>
      <c r="R17" s="65"/>
      <c r="S17" s="65"/>
      <c r="T17" s="66"/>
      <c r="U17" s="67"/>
      <c r="V17" s="203">
        <f>T193</f>
        <v>73.84615384615384</v>
      </c>
      <c r="W17" s="204"/>
      <c r="X17" s="204"/>
      <c r="Y17" s="66" t="s">
        <v>152</v>
      </c>
      <c r="Z17" s="80"/>
      <c r="AD17"/>
      <c r="AE17" s="34"/>
      <c r="AF17" s="34"/>
    </row>
    <row r="18" spans="3:32" ht="15.75" thickTop="1" thickBot="1" x14ac:dyDescent="0.2">
      <c r="C18" s="97"/>
      <c r="D18" s="98"/>
      <c r="E18" s="98"/>
      <c r="F18" s="98"/>
      <c r="G18" s="98"/>
      <c r="H18" s="99"/>
      <c r="I18" s="40"/>
      <c r="J18" s="140"/>
      <c r="K18" s="141"/>
      <c r="L18" s="141"/>
      <c r="M18" s="141"/>
      <c r="N18" s="141"/>
      <c r="O18" s="142"/>
      <c r="P18" s="106"/>
      <c r="Q18" s="83" t="s">
        <v>196</v>
      </c>
      <c r="R18" s="84"/>
      <c r="S18" s="84"/>
      <c r="T18" s="84"/>
      <c r="U18" s="84"/>
      <c r="V18" s="205">
        <f>T194</f>
        <v>147.05025641025642</v>
      </c>
      <c r="W18" s="206"/>
      <c r="X18" s="206"/>
      <c r="Y18" s="85" t="s">
        <v>152</v>
      </c>
      <c r="Z18" s="86"/>
      <c r="AC18" s="13"/>
      <c r="AD18" s="34"/>
      <c r="AE18" s="35"/>
      <c r="AF18" s="36"/>
    </row>
    <row r="19" spans="3:32" x14ac:dyDescent="0.15">
      <c r="AC19" s="13"/>
      <c r="AD19" s="34"/>
      <c r="AE19" s="36"/>
      <c r="AF19" s="35"/>
    </row>
    <row r="20" spans="3:32" x14ac:dyDescent="0.15">
      <c r="C20" s="38" t="s">
        <v>174</v>
      </c>
      <c r="D20" s="39"/>
      <c r="E20" s="39"/>
      <c r="F20" s="39"/>
      <c r="G20" s="39"/>
      <c r="H20" s="39"/>
      <c r="I20" s="39"/>
      <c r="J20" s="39"/>
      <c r="K20" s="39"/>
      <c r="L20" s="39"/>
      <c r="M20" s="39"/>
      <c r="N20" s="39"/>
      <c r="O20" s="39"/>
      <c r="P20" s="39"/>
      <c r="Q20" s="39"/>
      <c r="R20" s="39"/>
      <c r="S20" s="39"/>
      <c r="V20" s="207" t="s">
        <v>192</v>
      </c>
      <c r="W20" s="207"/>
      <c r="X20" s="207"/>
      <c r="Y20" s="207"/>
      <c r="Z20" s="207"/>
      <c r="AA20" s="37"/>
      <c r="AC20" s="13"/>
      <c r="AD20" s="34"/>
      <c r="AE20" s="36"/>
      <c r="AF20" s="35"/>
    </row>
    <row r="21" spans="3:32" ht="6" customHeight="1" x14ac:dyDescent="0.15">
      <c r="C21" s="39"/>
      <c r="D21" s="39"/>
      <c r="E21" s="39"/>
      <c r="F21" s="39"/>
      <c r="G21" s="39"/>
      <c r="H21" s="39"/>
      <c r="I21" s="39"/>
      <c r="J21" s="39"/>
      <c r="K21" s="39"/>
      <c r="L21" s="39"/>
      <c r="M21" s="39"/>
      <c r="N21" s="39"/>
      <c r="O21" s="39"/>
      <c r="P21" s="39"/>
      <c r="Q21" s="39"/>
      <c r="R21" s="39"/>
      <c r="S21" s="39"/>
      <c r="V21" s="208"/>
      <c r="W21" s="208"/>
      <c r="X21" s="208"/>
      <c r="Y21" s="208"/>
      <c r="Z21" s="208"/>
      <c r="AA21" s="37"/>
      <c r="AD21" s="34"/>
      <c r="AE21" s="36"/>
      <c r="AF21" s="35"/>
    </row>
    <row r="22" spans="3:32" x14ac:dyDescent="0.15">
      <c r="C22" s="39" t="s">
        <v>231</v>
      </c>
      <c r="D22" s="39"/>
      <c r="E22" s="39"/>
      <c r="F22" s="39"/>
      <c r="G22" s="39"/>
      <c r="H22" s="39"/>
      <c r="I22" s="39"/>
      <c r="J22" s="39"/>
      <c r="K22" s="39"/>
      <c r="L22" s="39"/>
      <c r="M22" s="39"/>
      <c r="N22" s="39"/>
      <c r="O22" s="39"/>
      <c r="P22" s="39"/>
      <c r="Q22" s="39"/>
      <c r="R22" s="39"/>
      <c r="S22" s="39"/>
      <c r="V22" s="208"/>
      <c r="W22" s="208"/>
      <c r="X22" s="208"/>
      <c r="Y22" s="208"/>
      <c r="Z22" s="208"/>
      <c r="AA22" s="37"/>
      <c r="AD22" s="34"/>
      <c r="AE22" s="36"/>
      <c r="AF22" s="35"/>
    </row>
    <row r="23" spans="3:32" ht="18" customHeight="1" x14ac:dyDescent="0.15">
      <c r="C23" s="39"/>
      <c r="D23" s="220" t="s">
        <v>229</v>
      </c>
      <c r="E23" s="220"/>
      <c r="F23" s="220"/>
      <c r="G23" s="220"/>
      <c r="H23" s="220"/>
      <c r="I23" s="220"/>
      <c r="J23" s="220"/>
      <c r="K23" s="220"/>
      <c r="L23" s="220"/>
      <c r="M23" s="220"/>
      <c r="N23" s="220"/>
      <c r="O23" s="220"/>
      <c r="P23" s="220"/>
      <c r="Q23" s="220"/>
      <c r="R23" s="220"/>
      <c r="S23" s="220"/>
      <c r="V23" s="37"/>
      <c r="W23" s="37"/>
      <c r="X23" s="37"/>
      <c r="Y23" s="37"/>
      <c r="Z23" s="37"/>
      <c r="AA23" s="37"/>
    </row>
    <row r="24" spans="3:32" ht="14.25" customHeight="1" x14ac:dyDescent="0.15">
      <c r="C24" s="39"/>
      <c r="D24" s="39"/>
      <c r="E24" s="39"/>
      <c r="F24" s="39"/>
      <c r="G24" s="39"/>
      <c r="H24" s="39"/>
      <c r="I24" s="39"/>
      <c r="J24" s="39"/>
      <c r="K24" s="39"/>
      <c r="L24" s="39"/>
      <c r="M24" s="39"/>
      <c r="N24" s="39"/>
      <c r="O24" s="39"/>
      <c r="P24" s="39"/>
      <c r="Q24" s="39"/>
      <c r="R24" s="39"/>
      <c r="S24" s="39"/>
    </row>
    <row r="25" spans="3:32" x14ac:dyDescent="0.15">
      <c r="C25" s="39" t="s">
        <v>230</v>
      </c>
      <c r="D25" s="39"/>
      <c r="E25" s="39"/>
      <c r="F25" s="39"/>
      <c r="G25" s="39"/>
      <c r="H25" s="39"/>
      <c r="I25" s="39"/>
      <c r="J25" s="39"/>
      <c r="K25" s="39"/>
      <c r="L25" s="39"/>
      <c r="M25" s="39"/>
      <c r="N25" s="39"/>
      <c r="O25" s="39"/>
      <c r="P25" s="39"/>
      <c r="Q25" s="39"/>
      <c r="R25" s="39"/>
      <c r="S25" s="39"/>
      <c r="AC25" s="51"/>
      <c r="AD25" s="51" t="s">
        <v>219</v>
      </c>
      <c r="AE25" s="51" t="s">
        <v>224</v>
      </c>
    </row>
    <row r="26" spans="3:32" x14ac:dyDescent="0.15">
      <c r="C26" s="39"/>
      <c r="D26" s="39" t="s">
        <v>164</v>
      </c>
      <c r="E26" s="39"/>
      <c r="F26" s="39"/>
      <c r="G26" s="39"/>
      <c r="H26" s="39"/>
      <c r="I26" s="39"/>
      <c r="J26" s="39"/>
      <c r="K26" s="39"/>
      <c r="L26" s="39"/>
      <c r="M26" s="39"/>
      <c r="N26" s="39"/>
      <c r="O26" s="39"/>
      <c r="P26" s="39"/>
      <c r="Q26" s="39"/>
      <c r="R26" s="39"/>
      <c r="S26" s="39"/>
      <c r="AC26" s="51" t="s">
        <v>219</v>
      </c>
      <c r="AD26" s="53">
        <f>D10</f>
        <v>400</v>
      </c>
      <c r="AE26" s="53"/>
    </row>
    <row r="27" spans="3:32" x14ac:dyDescent="0.15">
      <c r="C27" s="39"/>
      <c r="D27" s="39" t="s">
        <v>233</v>
      </c>
      <c r="E27" s="39"/>
      <c r="F27" s="39"/>
      <c r="G27" s="39"/>
      <c r="H27" s="39"/>
      <c r="I27" s="39"/>
      <c r="J27" s="39"/>
      <c r="K27" s="39"/>
      <c r="L27" s="39"/>
      <c r="M27" s="39"/>
      <c r="N27" s="39"/>
      <c r="O27" s="39"/>
      <c r="P27" s="39"/>
      <c r="Q27" s="39"/>
      <c r="R27" s="39"/>
      <c r="S27" s="39"/>
      <c r="AC27" s="51" t="s">
        <v>186</v>
      </c>
      <c r="AD27" s="53"/>
      <c r="AE27" s="53">
        <f>V11</f>
        <v>115.38461538461539</v>
      </c>
    </row>
    <row r="28" spans="3:32" x14ac:dyDescent="0.15">
      <c r="C28" s="39"/>
      <c r="D28" s="39" t="s">
        <v>234</v>
      </c>
      <c r="E28" s="39"/>
      <c r="F28" s="39"/>
      <c r="G28" s="39"/>
      <c r="H28" s="39"/>
      <c r="I28" s="39"/>
      <c r="J28" s="39"/>
      <c r="K28" s="39"/>
      <c r="L28" s="39"/>
      <c r="M28" s="39"/>
      <c r="N28" s="39"/>
      <c r="O28" s="39"/>
      <c r="P28" s="39"/>
      <c r="Q28" s="39"/>
      <c r="R28" s="39"/>
      <c r="S28" s="39"/>
      <c r="AC28" s="51" t="s">
        <v>77</v>
      </c>
      <c r="AD28" s="53"/>
      <c r="AE28" s="53">
        <f>V18</f>
        <v>147.05025641025642</v>
      </c>
    </row>
    <row r="29" spans="3:32" x14ac:dyDescent="0.15">
      <c r="C29" s="39"/>
      <c r="D29" s="39" t="s">
        <v>225</v>
      </c>
      <c r="E29" s="39"/>
      <c r="F29" s="39"/>
      <c r="G29" s="39"/>
      <c r="H29" s="39"/>
      <c r="I29" s="39"/>
      <c r="J29" s="39"/>
      <c r="K29" s="39"/>
      <c r="L29" s="39"/>
      <c r="M29" s="39"/>
      <c r="N29" s="39"/>
      <c r="O29" s="39"/>
      <c r="P29" s="39"/>
      <c r="Q29" s="39"/>
      <c r="R29" s="39"/>
      <c r="S29" s="39"/>
      <c r="AC29" s="51" t="s">
        <v>11</v>
      </c>
      <c r="AD29" s="53"/>
      <c r="AE29" s="53">
        <f>V17</f>
        <v>73.84615384615384</v>
      </c>
    </row>
    <row r="30" spans="3:32" x14ac:dyDescent="0.15">
      <c r="D30" s="39" t="s">
        <v>235</v>
      </c>
      <c r="E30" s="39"/>
      <c r="F30" s="39"/>
      <c r="G30" s="39"/>
      <c r="H30" s="39"/>
      <c r="I30" s="39"/>
      <c r="J30" s="39"/>
      <c r="K30" s="39"/>
      <c r="L30" s="39"/>
      <c r="M30" s="39"/>
      <c r="N30" s="39"/>
      <c r="O30" s="39"/>
      <c r="P30" s="39"/>
      <c r="Q30" s="39"/>
      <c r="R30" s="39"/>
      <c r="S30" s="39"/>
      <c r="AC30" s="52" t="s">
        <v>223</v>
      </c>
      <c r="AD30" s="53"/>
      <c r="AE30" s="53">
        <f>V16</f>
        <v>107.54461538461538</v>
      </c>
    </row>
    <row r="31" spans="3:32" x14ac:dyDescent="0.15">
      <c r="H31" s="39"/>
      <c r="I31" s="39"/>
      <c r="J31" s="39"/>
      <c r="K31" s="39"/>
      <c r="L31" s="39"/>
      <c r="M31" s="39"/>
      <c r="N31" s="39"/>
      <c r="O31" s="39"/>
      <c r="P31" s="39"/>
      <c r="Q31" s="39"/>
      <c r="R31" s="39"/>
      <c r="S31" s="39"/>
      <c r="AC31" s="34"/>
      <c r="AD31" s="36"/>
      <c r="AE31" s="35"/>
    </row>
    <row r="32" spans="3:32" x14ac:dyDescent="0.15">
      <c r="C32" s="39" t="s">
        <v>195</v>
      </c>
      <c r="E32" s="39"/>
      <c r="F32" s="39"/>
      <c r="G32" s="39"/>
      <c r="H32" s="39"/>
      <c r="I32" s="39"/>
      <c r="J32" s="39"/>
      <c r="K32" s="39"/>
      <c r="L32" s="39"/>
      <c r="M32" s="39"/>
      <c r="N32" s="39"/>
      <c r="O32" s="39"/>
      <c r="P32" s="39"/>
      <c r="Q32" s="39"/>
      <c r="R32" s="39"/>
      <c r="S32" s="39"/>
      <c r="AC32" s="34"/>
      <c r="AD32" s="36"/>
      <c r="AE32" s="35"/>
    </row>
    <row r="33" spans="3:34" x14ac:dyDescent="0.15">
      <c r="C33" s="39"/>
      <c r="D33" s="39" t="s">
        <v>165</v>
      </c>
      <c r="E33" s="39"/>
      <c r="F33" s="39"/>
      <c r="G33" s="39"/>
      <c r="H33" s="39"/>
      <c r="I33" s="39"/>
      <c r="J33" s="39"/>
      <c r="K33" s="39"/>
      <c r="L33" s="39"/>
      <c r="M33" s="39"/>
      <c r="N33" s="39"/>
      <c r="O33" s="39"/>
      <c r="P33" s="39"/>
      <c r="Q33" s="39"/>
      <c r="R33" s="39"/>
      <c r="S33" s="39"/>
      <c r="AC33" s="34"/>
      <c r="AD33" s="36"/>
      <c r="AE33" s="35"/>
    </row>
    <row r="34" spans="3:34" x14ac:dyDescent="0.15">
      <c r="C34" s="39"/>
      <c r="D34" s="39" t="s">
        <v>166</v>
      </c>
      <c r="E34" s="39"/>
      <c r="F34" s="39"/>
      <c r="G34" s="39"/>
      <c r="H34" s="39"/>
      <c r="I34" s="39"/>
      <c r="J34" s="39"/>
      <c r="K34" s="39"/>
      <c r="L34" s="39"/>
      <c r="M34" s="39"/>
      <c r="N34" s="39"/>
      <c r="O34" s="39"/>
      <c r="P34" s="39"/>
      <c r="Q34" s="39"/>
      <c r="R34" s="39"/>
      <c r="S34" s="39"/>
      <c r="AC34" s="34"/>
      <c r="AD34" s="127" t="s">
        <v>266</v>
      </c>
      <c r="AE34" s="35"/>
    </row>
    <row r="35" spans="3:34" x14ac:dyDescent="0.15">
      <c r="E35" s="39"/>
      <c r="F35" s="39"/>
      <c r="G35" s="39"/>
      <c r="H35" s="39"/>
      <c r="I35" s="39"/>
      <c r="J35" s="39"/>
      <c r="K35" s="39"/>
      <c r="L35" s="39"/>
      <c r="M35" s="39"/>
      <c r="N35" s="39"/>
      <c r="O35" s="39"/>
      <c r="P35" s="39"/>
      <c r="Q35" s="39"/>
      <c r="R35" s="39"/>
      <c r="S35" s="39"/>
    </row>
    <row r="36" spans="3:34" x14ac:dyDescent="0.15">
      <c r="C36" s="39" t="s">
        <v>196</v>
      </c>
      <c r="D36" s="39"/>
      <c r="E36" s="39"/>
      <c r="F36" s="39"/>
      <c r="G36" s="39"/>
      <c r="H36" s="39"/>
      <c r="I36" s="39"/>
      <c r="J36" s="39"/>
      <c r="K36" s="39"/>
      <c r="L36" s="39"/>
      <c r="M36" s="39"/>
      <c r="N36" s="39"/>
      <c r="O36" s="39"/>
      <c r="P36" s="39"/>
      <c r="Q36" s="39"/>
      <c r="R36" s="39"/>
      <c r="S36" s="39"/>
    </row>
    <row r="37" spans="3:34" x14ac:dyDescent="0.15">
      <c r="C37" s="39"/>
      <c r="D37" s="39" t="s">
        <v>167</v>
      </c>
      <c r="E37" s="39"/>
      <c r="F37" s="39"/>
      <c r="G37" s="39"/>
      <c r="H37" s="39"/>
      <c r="I37" s="39"/>
      <c r="J37" s="39"/>
      <c r="K37" s="39"/>
      <c r="L37" s="39"/>
      <c r="M37" s="39"/>
      <c r="N37" s="39"/>
      <c r="O37" s="39"/>
      <c r="P37" s="39"/>
      <c r="Q37" s="39"/>
      <c r="R37" s="39"/>
      <c r="S37" s="39"/>
      <c r="AD37" s="128" t="s">
        <v>267</v>
      </c>
      <c r="AH37" s="33"/>
    </row>
    <row r="38" spans="3:34" x14ac:dyDescent="0.15">
      <c r="C38" s="39"/>
      <c r="D38" s="39" t="s">
        <v>168</v>
      </c>
      <c r="E38" s="39"/>
      <c r="F38" s="39"/>
      <c r="G38" s="39"/>
      <c r="H38" s="39"/>
      <c r="I38" s="39"/>
      <c r="J38" s="39"/>
      <c r="K38" s="39"/>
      <c r="L38" s="39"/>
      <c r="M38" s="39"/>
      <c r="N38" s="39"/>
      <c r="O38" s="39"/>
      <c r="P38" s="39"/>
      <c r="Q38" s="39"/>
      <c r="R38" s="39"/>
      <c r="S38" s="39"/>
      <c r="AH38" s="33"/>
    </row>
    <row r="39" spans="3:34" x14ac:dyDescent="0.15">
      <c r="C39" s="39"/>
      <c r="D39" s="39" t="s">
        <v>169</v>
      </c>
      <c r="E39" s="39"/>
      <c r="F39" s="39"/>
      <c r="G39" s="39"/>
      <c r="H39" s="39"/>
      <c r="I39" s="39"/>
      <c r="J39" s="39"/>
      <c r="K39" s="39"/>
      <c r="L39" s="39"/>
      <c r="M39" s="39"/>
      <c r="N39" s="39"/>
      <c r="O39" s="39"/>
      <c r="P39" s="39"/>
      <c r="Q39" s="39"/>
      <c r="R39" s="39"/>
      <c r="S39" s="39"/>
      <c r="AH39" s="33"/>
    </row>
    <row r="40" spans="3:34" x14ac:dyDescent="0.15">
      <c r="C40" s="39"/>
      <c r="D40" s="39"/>
      <c r="E40" s="39"/>
      <c r="F40" s="39"/>
      <c r="G40" s="39"/>
      <c r="H40" s="39"/>
      <c r="I40" s="39"/>
      <c r="J40" s="39"/>
      <c r="K40" s="39"/>
      <c r="L40" s="39"/>
      <c r="M40" s="39"/>
      <c r="N40" s="39"/>
      <c r="O40" s="39"/>
      <c r="P40" s="39"/>
      <c r="Q40" s="39"/>
      <c r="R40" s="39"/>
      <c r="S40" s="39"/>
      <c r="AH40" s="33"/>
    </row>
    <row r="41" spans="3:34" x14ac:dyDescent="0.15">
      <c r="C41" s="39" t="s">
        <v>232</v>
      </c>
      <c r="D41" s="39"/>
      <c r="E41" s="39"/>
      <c r="F41" s="39"/>
      <c r="G41" s="39"/>
      <c r="H41" s="39"/>
      <c r="I41" s="39"/>
      <c r="J41" s="39"/>
      <c r="K41" s="39"/>
      <c r="L41" s="39"/>
      <c r="M41" s="39"/>
      <c r="N41" s="39"/>
      <c r="O41" s="39"/>
      <c r="P41" s="39"/>
      <c r="Q41" s="39"/>
      <c r="R41" s="39"/>
      <c r="S41" s="39"/>
      <c r="AH41" s="33"/>
    </row>
    <row r="42" spans="3:34" x14ac:dyDescent="0.15">
      <c r="C42" s="39"/>
      <c r="D42" s="39" t="s">
        <v>170</v>
      </c>
      <c r="E42" s="39"/>
      <c r="F42" s="39"/>
      <c r="G42" s="39"/>
    </row>
    <row r="43" spans="3:34" x14ac:dyDescent="0.15">
      <c r="C43" s="39"/>
      <c r="D43" s="39" t="s">
        <v>171</v>
      </c>
    </row>
    <row r="44" spans="3:34" x14ac:dyDescent="0.15">
      <c r="D44" s="39" t="s">
        <v>172</v>
      </c>
    </row>
    <row r="45" spans="3:34" x14ac:dyDescent="0.15">
      <c r="D45" s="39" t="s">
        <v>173</v>
      </c>
    </row>
    <row r="46" spans="3:34" x14ac:dyDescent="0.15">
      <c r="AE46" s="9"/>
    </row>
    <row r="47" spans="3:34" x14ac:dyDescent="0.15">
      <c r="AE47" s="9"/>
    </row>
    <row r="48" spans="3:34" x14ac:dyDescent="0.15">
      <c r="AE48" s="9"/>
    </row>
    <row r="49" spans="2:35" x14ac:dyDescent="0.15">
      <c r="AE49" s="9"/>
    </row>
    <row r="50" spans="2:35" x14ac:dyDescent="0.15">
      <c r="AE50" s="9"/>
    </row>
    <row r="51" spans="2:35" x14ac:dyDescent="0.15">
      <c r="AE51" s="9"/>
    </row>
    <row r="52" spans="2:35" x14ac:dyDescent="0.15">
      <c r="AE52" s="9"/>
    </row>
    <row r="53" spans="2:35" x14ac:dyDescent="0.15">
      <c r="AE53" s="9"/>
    </row>
    <row r="54" spans="2:35" x14ac:dyDescent="0.15">
      <c r="AE54" s="9"/>
    </row>
    <row r="55" spans="2:35" x14ac:dyDescent="0.15">
      <c r="AE55" s="9"/>
    </row>
    <row r="57" spans="2:35" ht="6" customHeight="1" x14ac:dyDescent="0.15"/>
    <row r="58" spans="2:35" ht="17.25" x14ac:dyDescent="0.15">
      <c r="B58" s="31"/>
      <c r="C58" s="129"/>
      <c r="D58" s="129"/>
      <c r="E58" s="129"/>
      <c r="F58" s="129"/>
      <c r="G58" s="221" t="s">
        <v>250</v>
      </c>
      <c r="H58" s="222"/>
      <c r="I58" s="222"/>
      <c r="J58" s="222"/>
      <c r="K58" s="222"/>
      <c r="L58" s="222"/>
      <c r="M58" s="222"/>
      <c r="N58" s="222"/>
      <c r="O58" s="222"/>
      <c r="P58" s="222"/>
      <c r="Q58" s="222"/>
      <c r="R58" s="222"/>
      <c r="S58" s="222"/>
      <c r="T58" s="222"/>
      <c r="U58" s="222"/>
      <c r="V58" s="129"/>
      <c r="W58" s="129"/>
      <c r="X58" s="129"/>
      <c r="Y58" s="129"/>
      <c r="Z58" s="129"/>
      <c r="AC58" s="8"/>
      <c r="AD58" s="118" t="s">
        <v>253</v>
      </c>
      <c r="AI58" s="8" t="s">
        <v>27</v>
      </c>
    </row>
    <row r="59" spans="2:35" ht="6.75" customHeight="1" x14ac:dyDescent="0.15">
      <c r="AC59" s="9"/>
      <c r="AD59" s="9"/>
      <c r="AE59" s="9"/>
      <c r="AI59" s="9" t="s">
        <v>28</v>
      </c>
    </row>
    <row r="60" spans="2:35" ht="15" customHeight="1" x14ac:dyDescent="0.15">
      <c r="C60" s="189" t="s">
        <v>236</v>
      </c>
      <c r="D60" s="190"/>
      <c r="E60" s="191"/>
      <c r="F60" s="16" t="s">
        <v>237</v>
      </c>
      <c r="K60" s="192" t="s">
        <v>238</v>
      </c>
      <c r="L60" s="193"/>
      <c r="M60" s="194"/>
      <c r="N60" s="16" t="s">
        <v>239</v>
      </c>
      <c r="T60" s="195" t="s">
        <v>240</v>
      </c>
      <c r="U60" s="196"/>
      <c r="V60" s="197"/>
      <c r="W60" s="7" t="s">
        <v>241</v>
      </c>
      <c r="AC60" s="9"/>
      <c r="AD60" s="119" t="s">
        <v>236</v>
      </c>
      <c r="AE60" s="120" t="s">
        <v>237</v>
      </c>
      <c r="AF60" s="121"/>
      <c r="AI60" s="9" t="s">
        <v>29</v>
      </c>
    </row>
    <row r="61" spans="2:35" ht="9.75" customHeight="1" thickBot="1" x14ac:dyDescent="0.2">
      <c r="AC61" s="9"/>
      <c r="AD61" s="120"/>
      <c r="AE61" s="120"/>
      <c r="AF61" s="121"/>
      <c r="AI61" s="9" t="s">
        <v>30</v>
      </c>
    </row>
    <row r="62" spans="2:35" ht="15" thickBot="1" x14ac:dyDescent="0.2">
      <c r="B62" s="198" t="s">
        <v>21</v>
      </c>
      <c r="C62" s="198"/>
      <c r="D62" s="198"/>
      <c r="E62" s="199" t="s">
        <v>297</v>
      </c>
      <c r="F62" s="199"/>
      <c r="G62" s="199"/>
      <c r="H62" s="199"/>
      <c r="I62" s="199"/>
      <c r="J62" s="199"/>
      <c r="K62" s="199"/>
      <c r="L62" s="199"/>
      <c r="M62" s="199"/>
      <c r="N62" s="199"/>
      <c r="P62" s="198" t="s">
        <v>22</v>
      </c>
      <c r="Q62" s="198"/>
      <c r="R62" s="198"/>
      <c r="S62" s="199" t="s">
        <v>298</v>
      </c>
      <c r="T62" s="199"/>
      <c r="U62" s="199"/>
      <c r="V62" s="199"/>
      <c r="W62" s="199"/>
      <c r="X62" s="199"/>
      <c r="Y62" s="199"/>
      <c r="Z62" s="199"/>
      <c r="AA62" s="199"/>
      <c r="AC62" s="9"/>
      <c r="AD62" s="122" t="s">
        <v>238</v>
      </c>
      <c r="AE62" s="120" t="s">
        <v>239</v>
      </c>
      <c r="AF62" s="121"/>
      <c r="AI62" s="151" t="s">
        <v>336</v>
      </c>
    </row>
    <row r="63" spans="2:35" ht="9" customHeight="1" thickBot="1" x14ac:dyDescent="0.2">
      <c r="AC63" s="9"/>
      <c r="AD63" s="120"/>
      <c r="AE63" s="120"/>
      <c r="AF63" s="121"/>
      <c r="AI63" s="9" t="s">
        <v>337</v>
      </c>
    </row>
    <row r="64" spans="2:35" ht="15" thickBot="1" x14ac:dyDescent="0.2">
      <c r="B64" s="198" t="s">
        <v>23</v>
      </c>
      <c r="C64" s="198"/>
      <c r="D64" s="198"/>
      <c r="E64" s="198"/>
      <c r="F64" s="198"/>
      <c r="G64" s="223" t="s">
        <v>32</v>
      </c>
      <c r="H64" s="223"/>
      <c r="I64" s="223"/>
      <c r="J64" s="223"/>
      <c r="K64" s="223"/>
      <c r="L64" s="223"/>
      <c r="M64" s="223"/>
      <c r="N64" s="223"/>
      <c r="P64" s="198" t="s">
        <v>26</v>
      </c>
      <c r="Q64" s="198"/>
      <c r="R64" s="198"/>
      <c r="S64" s="199" t="s">
        <v>299</v>
      </c>
      <c r="T64" s="199"/>
      <c r="U64" s="199"/>
      <c r="V64" s="199"/>
      <c r="W64" s="199"/>
      <c r="X64" s="199"/>
      <c r="Y64" s="199"/>
      <c r="Z64" s="199"/>
      <c r="AA64" s="199"/>
      <c r="AC64" s="9"/>
      <c r="AD64" s="123" t="s">
        <v>240</v>
      </c>
      <c r="AE64" s="120" t="s">
        <v>258</v>
      </c>
      <c r="AF64" s="121"/>
      <c r="AI64" s="9" t="s">
        <v>33</v>
      </c>
    </row>
    <row r="65" spans="2:35" ht="9" customHeight="1" x14ac:dyDescent="0.15">
      <c r="AC65" s="9"/>
      <c r="AD65" s="9"/>
      <c r="AE65" s="9"/>
      <c r="AI65" s="9" t="s">
        <v>333</v>
      </c>
    </row>
    <row r="66" spans="2:35" ht="7.5" customHeight="1" x14ac:dyDescent="0.15">
      <c r="B66" s="11"/>
      <c r="C66" s="11"/>
      <c r="AC66" s="9"/>
      <c r="AF66" s="165" t="s">
        <v>262</v>
      </c>
      <c r="AG66" s="166"/>
      <c r="AH66" s="166"/>
      <c r="AI66" s="9" t="s">
        <v>334</v>
      </c>
    </row>
    <row r="67" spans="2:35" x14ac:dyDescent="0.15">
      <c r="B67" s="10" t="s">
        <v>202</v>
      </c>
      <c r="C67" s="7" t="s">
        <v>203</v>
      </c>
      <c r="AC67" s="9"/>
      <c r="AD67" s="126"/>
      <c r="AE67" s="125"/>
      <c r="AF67" s="166"/>
      <c r="AG67" s="166"/>
      <c r="AH67" s="166"/>
      <c r="AI67" s="9" t="s">
        <v>31</v>
      </c>
    </row>
    <row r="68" spans="2:35" ht="9" customHeight="1" thickBot="1" x14ac:dyDescent="0.2">
      <c r="AC68" s="9"/>
      <c r="AF68" s="166"/>
      <c r="AG68" s="166"/>
      <c r="AH68" s="166"/>
      <c r="AI68" s="9" t="s">
        <v>335</v>
      </c>
    </row>
    <row r="69" spans="2:35" ht="15" thickBot="1" x14ac:dyDescent="0.2">
      <c r="C69" s="224" t="s">
        <v>44</v>
      </c>
      <c r="D69" s="225"/>
      <c r="E69" s="226" t="s">
        <v>175</v>
      </c>
      <c r="F69" s="227"/>
      <c r="G69" s="227"/>
      <c r="H69" s="227"/>
      <c r="I69" s="228"/>
      <c r="J69" s="229" t="s">
        <v>176</v>
      </c>
      <c r="K69" s="227"/>
      <c r="L69" s="227"/>
      <c r="M69" s="108"/>
      <c r="N69" s="230" t="s">
        <v>63</v>
      </c>
      <c r="O69" s="225"/>
      <c r="P69" s="226" t="s">
        <v>106</v>
      </c>
      <c r="Q69" s="227"/>
      <c r="R69" s="227"/>
      <c r="S69" s="109"/>
      <c r="T69" s="230" t="s">
        <v>177</v>
      </c>
      <c r="U69" s="231"/>
      <c r="V69" s="231"/>
      <c r="W69" s="231"/>
      <c r="X69" s="226" t="s">
        <v>189</v>
      </c>
      <c r="Y69" s="227"/>
      <c r="Z69" s="227"/>
      <c r="AA69" s="227"/>
      <c r="AB69" s="30"/>
      <c r="AC69" s="9"/>
      <c r="AI69" s="9"/>
    </row>
    <row r="70" spans="2:35" ht="15" thickBot="1" x14ac:dyDescent="0.2">
      <c r="C70" s="258" t="s">
        <v>102</v>
      </c>
      <c r="D70" s="260" t="s">
        <v>104</v>
      </c>
      <c r="E70" s="262" t="s">
        <v>300</v>
      </c>
      <c r="F70" s="263"/>
      <c r="G70" s="263"/>
      <c r="H70" s="263"/>
      <c r="I70" s="264"/>
      <c r="J70" s="265">
        <v>1</v>
      </c>
      <c r="K70" s="266"/>
      <c r="L70" s="266"/>
      <c r="M70" s="144" t="s">
        <v>301</v>
      </c>
      <c r="N70" s="267">
        <v>200</v>
      </c>
      <c r="O70" s="268"/>
      <c r="P70" s="269">
        <v>25</v>
      </c>
      <c r="Q70" s="270"/>
      <c r="R70" s="270"/>
      <c r="S70" s="110" t="str">
        <f>IF(M70="","",M70)</f>
        <v>kg</v>
      </c>
      <c r="T70" s="271">
        <f>IF(ISERROR(N70*P70/J70),0,N70*P70/J70)</f>
        <v>5000</v>
      </c>
      <c r="U70" s="272"/>
      <c r="V70" s="272"/>
      <c r="W70" s="272"/>
      <c r="X70" s="273"/>
      <c r="Y70" s="274"/>
      <c r="Z70" s="274"/>
      <c r="AA70" s="275"/>
      <c r="AB70" s="28"/>
      <c r="AC70" s="9"/>
      <c r="AD70" s="117" t="s">
        <v>259</v>
      </c>
      <c r="AI70" s="9"/>
    </row>
    <row r="71" spans="2:35" x14ac:dyDescent="0.15">
      <c r="C71" s="259"/>
      <c r="D71" s="261"/>
      <c r="E71" s="209"/>
      <c r="F71" s="210"/>
      <c r="G71" s="210"/>
      <c r="H71" s="210"/>
      <c r="I71" s="211"/>
      <c r="J71" s="212"/>
      <c r="K71" s="213"/>
      <c r="L71" s="213"/>
      <c r="M71" s="145"/>
      <c r="N71" s="214"/>
      <c r="O71" s="215"/>
      <c r="P71" s="216"/>
      <c r="Q71" s="217"/>
      <c r="R71" s="217"/>
      <c r="S71" s="111" t="str">
        <f t="shared" ref="S71:S74" si="0">IF(M71="","",M71)</f>
        <v/>
      </c>
      <c r="T71" s="271">
        <f t="shared" ref="T71:T74" si="1">IF(ISERROR(N71*P71/J71),0,N71*P71/J71)</f>
        <v>0</v>
      </c>
      <c r="U71" s="272"/>
      <c r="V71" s="272"/>
      <c r="W71" s="621"/>
      <c r="X71" s="232"/>
      <c r="Y71" s="233"/>
      <c r="Z71" s="233"/>
      <c r="AA71" s="234"/>
      <c r="AB71" s="29"/>
      <c r="AD71" s="117" t="s">
        <v>263</v>
      </c>
    </row>
    <row r="72" spans="2:35" x14ac:dyDescent="0.15">
      <c r="C72" s="259"/>
      <c r="D72" s="261"/>
      <c r="E72" s="209"/>
      <c r="F72" s="210"/>
      <c r="G72" s="210"/>
      <c r="H72" s="210"/>
      <c r="I72" s="211"/>
      <c r="J72" s="212"/>
      <c r="K72" s="213"/>
      <c r="L72" s="213"/>
      <c r="M72" s="145"/>
      <c r="N72" s="214"/>
      <c r="O72" s="215"/>
      <c r="P72" s="216"/>
      <c r="Q72" s="217"/>
      <c r="R72" s="217"/>
      <c r="S72" s="111" t="str">
        <f t="shared" si="0"/>
        <v/>
      </c>
      <c r="T72" s="218">
        <f t="shared" si="1"/>
        <v>0</v>
      </c>
      <c r="U72" s="219"/>
      <c r="V72" s="219"/>
      <c r="W72" s="622"/>
      <c r="X72" s="232"/>
      <c r="Y72" s="233"/>
      <c r="Z72" s="233"/>
      <c r="AA72" s="234"/>
      <c r="AB72" s="29"/>
      <c r="AD72" s="117"/>
    </row>
    <row r="73" spans="2:35" x14ac:dyDescent="0.15">
      <c r="C73" s="259"/>
      <c r="D73" s="261"/>
      <c r="E73" s="209"/>
      <c r="F73" s="210"/>
      <c r="G73" s="210"/>
      <c r="H73" s="210"/>
      <c r="I73" s="211"/>
      <c r="J73" s="212"/>
      <c r="K73" s="213"/>
      <c r="L73" s="213"/>
      <c r="M73" s="145"/>
      <c r="N73" s="214"/>
      <c r="O73" s="215"/>
      <c r="P73" s="216"/>
      <c r="Q73" s="217"/>
      <c r="R73" s="217"/>
      <c r="S73" s="111" t="str">
        <f t="shared" si="0"/>
        <v/>
      </c>
      <c r="T73" s="218">
        <f t="shared" si="1"/>
        <v>0</v>
      </c>
      <c r="U73" s="219"/>
      <c r="V73" s="219"/>
      <c r="W73" s="622"/>
      <c r="X73" s="232"/>
      <c r="Y73" s="233"/>
      <c r="Z73" s="233"/>
      <c r="AA73" s="234"/>
      <c r="AB73" s="29"/>
      <c r="AD73" s="117" t="s">
        <v>260</v>
      </c>
    </row>
    <row r="74" spans="2:35" ht="15" thickBot="1" x14ac:dyDescent="0.2">
      <c r="C74" s="259"/>
      <c r="D74" s="261"/>
      <c r="E74" s="209"/>
      <c r="F74" s="210"/>
      <c r="G74" s="210"/>
      <c r="H74" s="210"/>
      <c r="I74" s="211"/>
      <c r="J74" s="249"/>
      <c r="K74" s="250"/>
      <c r="L74" s="250"/>
      <c r="M74" s="146"/>
      <c r="N74" s="251"/>
      <c r="O74" s="252"/>
      <c r="P74" s="216"/>
      <c r="Q74" s="217"/>
      <c r="R74" s="217"/>
      <c r="S74" s="112" t="str">
        <f t="shared" si="0"/>
        <v/>
      </c>
      <c r="T74" s="294">
        <f t="shared" si="1"/>
        <v>0</v>
      </c>
      <c r="U74" s="295"/>
      <c r="V74" s="295"/>
      <c r="W74" s="295"/>
      <c r="X74" s="255"/>
      <c r="Y74" s="256"/>
      <c r="Z74" s="256"/>
      <c r="AA74" s="257"/>
      <c r="AB74" s="29"/>
      <c r="AD74" s="117" t="s">
        <v>264</v>
      </c>
    </row>
    <row r="75" spans="2:35" ht="14.25" customHeight="1" thickTop="1" thickBot="1" x14ac:dyDescent="0.2">
      <c r="C75" s="235" t="s">
        <v>108</v>
      </c>
      <c r="D75" s="236"/>
      <c r="E75" s="236"/>
      <c r="F75" s="236"/>
      <c r="G75" s="236"/>
      <c r="H75" s="236"/>
      <c r="I75" s="236"/>
      <c r="J75" s="237"/>
      <c r="K75" s="238"/>
      <c r="L75" s="238"/>
      <c r="M75" s="239"/>
      <c r="N75" s="240"/>
      <c r="O75" s="241"/>
      <c r="P75" s="242">
        <f>SUM(P70:S74)</f>
        <v>25</v>
      </c>
      <c r="Q75" s="243"/>
      <c r="R75" s="243"/>
      <c r="S75" s="147"/>
      <c r="T75" s="244">
        <f>SUM(T70:W74)</f>
        <v>5000</v>
      </c>
      <c r="U75" s="245"/>
      <c r="V75" s="245"/>
      <c r="W75" s="245"/>
      <c r="X75" s="246"/>
      <c r="Y75" s="247"/>
      <c r="Z75" s="247"/>
      <c r="AA75" s="248"/>
      <c r="AB75" s="29"/>
      <c r="AD75" s="124" t="s">
        <v>261</v>
      </c>
    </row>
    <row r="76" spans="2:35" x14ac:dyDescent="0.15">
      <c r="C76" s="258" t="s">
        <v>76</v>
      </c>
      <c r="D76" s="260" t="s">
        <v>103</v>
      </c>
      <c r="E76" s="209" t="s">
        <v>302</v>
      </c>
      <c r="F76" s="210"/>
      <c r="G76" s="210"/>
      <c r="H76" s="210"/>
      <c r="I76" s="211"/>
      <c r="J76" s="269">
        <v>1</v>
      </c>
      <c r="K76" s="279"/>
      <c r="L76" s="279"/>
      <c r="M76" s="144" t="s">
        <v>301</v>
      </c>
      <c r="N76" s="267">
        <v>190</v>
      </c>
      <c r="O76" s="268"/>
      <c r="P76" s="269">
        <v>10</v>
      </c>
      <c r="Q76" s="270"/>
      <c r="R76" s="270"/>
      <c r="S76" s="110" t="str">
        <f>IF(M76="","",M76)</f>
        <v>kg</v>
      </c>
      <c r="T76" s="271">
        <f>IF(ISERROR(N76*P76/J76),0,N76*P76/J76)</f>
        <v>1900</v>
      </c>
      <c r="U76" s="272"/>
      <c r="V76" s="272"/>
      <c r="W76" s="272"/>
      <c r="X76" s="276"/>
      <c r="Y76" s="277"/>
      <c r="Z76" s="277"/>
      <c r="AA76" s="278"/>
      <c r="AB76" s="29"/>
      <c r="AD76" s="124" t="s">
        <v>265</v>
      </c>
    </row>
    <row r="77" spans="2:35" x14ac:dyDescent="0.15">
      <c r="C77" s="259"/>
      <c r="D77" s="261"/>
      <c r="E77" s="209" t="s">
        <v>303</v>
      </c>
      <c r="F77" s="210"/>
      <c r="G77" s="210"/>
      <c r="H77" s="210"/>
      <c r="I77" s="211"/>
      <c r="J77" s="216">
        <v>1</v>
      </c>
      <c r="K77" s="213"/>
      <c r="L77" s="213"/>
      <c r="M77" s="145" t="s">
        <v>304</v>
      </c>
      <c r="N77" s="214">
        <v>1100</v>
      </c>
      <c r="O77" s="215"/>
      <c r="P77" s="216">
        <v>0.06</v>
      </c>
      <c r="Q77" s="217"/>
      <c r="R77" s="217"/>
      <c r="S77" s="111" t="str">
        <f t="shared" ref="S77:S79" si="2">IF(M77="","",M77)</f>
        <v>㍑</v>
      </c>
      <c r="T77" s="218">
        <f>IF(ISERROR(N77*P77/J77),0,N77*P77/J77)</f>
        <v>66</v>
      </c>
      <c r="U77" s="219"/>
      <c r="V77" s="219"/>
      <c r="W77" s="219"/>
      <c r="X77" s="232"/>
      <c r="Y77" s="233"/>
      <c r="Z77" s="233"/>
      <c r="AA77" s="234"/>
      <c r="AB77" s="29"/>
    </row>
    <row r="78" spans="2:35" x14ac:dyDescent="0.15">
      <c r="C78" s="259"/>
      <c r="D78" s="261"/>
      <c r="E78" s="209"/>
      <c r="F78" s="210"/>
      <c r="G78" s="210"/>
      <c r="H78" s="210"/>
      <c r="I78" s="211"/>
      <c r="J78" s="280"/>
      <c r="K78" s="213"/>
      <c r="L78" s="213"/>
      <c r="M78" s="145"/>
      <c r="N78" s="214"/>
      <c r="O78" s="215"/>
      <c r="P78" s="216"/>
      <c r="Q78" s="217"/>
      <c r="R78" s="217"/>
      <c r="S78" s="111" t="str">
        <f t="shared" si="2"/>
        <v/>
      </c>
      <c r="T78" s="218">
        <f t="shared" ref="T78:T79" si="3">IF(ISERROR(N78*P78/J78),0,N78*P78/J78)</f>
        <v>0</v>
      </c>
      <c r="U78" s="219"/>
      <c r="V78" s="219"/>
      <c r="W78" s="219"/>
      <c r="X78" s="232"/>
      <c r="Y78" s="233"/>
      <c r="Z78" s="233"/>
      <c r="AA78" s="234"/>
      <c r="AB78" s="29"/>
      <c r="AI78" s="7" t="s">
        <v>176</v>
      </c>
    </row>
    <row r="79" spans="2:35" ht="15" thickBot="1" x14ac:dyDescent="0.2">
      <c r="C79" s="259"/>
      <c r="D79" s="261"/>
      <c r="E79" s="209"/>
      <c r="F79" s="210"/>
      <c r="G79" s="210"/>
      <c r="H79" s="210"/>
      <c r="I79" s="211"/>
      <c r="J79" s="281"/>
      <c r="K79" s="282"/>
      <c r="L79" s="282"/>
      <c r="M79" s="146"/>
      <c r="N79" s="251"/>
      <c r="O79" s="252"/>
      <c r="P79" s="283"/>
      <c r="Q79" s="284"/>
      <c r="R79" s="284"/>
      <c r="S79" s="112" t="str">
        <f t="shared" si="2"/>
        <v/>
      </c>
      <c r="T79" s="218">
        <f t="shared" si="3"/>
        <v>0</v>
      </c>
      <c r="U79" s="219"/>
      <c r="V79" s="219"/>
      <c r="W79" s="219"/>
      <c r="X79" s="232"/>
      <c r="Y79" s="233"/>
      <c r="Z79" s="233"/>
      <c r="AA79" s="234"/>
      <c r="AB79" s="29"/>
      <c r="AD79" s="118" t="s">
        <v>288</v>
      </c>
      <c r="AI79" s="7" t="s">
        <v>280</v>
      </c>
    </row>
    <row r="80" spans="2:35" ht="14.25" customHeight="1" thickTop="1" thickBot="1" x14ac:dyDescent="0.2">
      <c r="C80" s="235" t="s">
        <v>108</v>
      </c>
      <c r="D80" s="236"/>
      <c r="E80" s="236"/>
      <c r="F80" s="236"/>
      <c r="G80" s="236"/>
      <c r="H80" s="236"/>
      <c r="I80" s="236"/>
      <c r="J80" s="237"/>
      <c r="K80" s="238"/>
      <c r="L80" s="238"/>
      <c r="M80" s="239"/>
      <c r="N80" s="240"/>
      <c r="O80" s="241"/>
      <c r="P80" s="242">
        <f>SUM(P76:S79)</f>
        <v>10.06</v>
      </c>
      <c r="Q80" s="243"/>
      <c r="R80" s="243"/>
      <c r="S80" s="147"/>
      <c r="T80" s="244">
        <f>SUM(T76:W79)</f>
        <v>1966</v>
      </c>
      <c r="U80" s="245"/>
      <c r="V80" s="245"/>
      <c r="W80" s="245"/>
      <c r="X80" s="246"/>
      <c r="Y80" s="247"/>
      <c r="Z80" s="247"/>
      <c r="AA80" s="248"/>
      <c r="AB80" s="29"/>
      <c r="AD80" s="118" t="s">
        <v>289</v>
      </c>
      <c r="AI80" s="7" t="s">
        <v>281</v>
      </c>
    </row>
    <row r="81" spans="3:35" ht="14.25" customHeight="1" x14ac:dyDescent="0.15">
      <c r="C81" s="287" t="s">
        <v>105</v>
      </c>
      <c r="D81" s="288"/>
      <c r="E81" s="290" t="s">
        <v>305</v>
      </c>
      <c r="F81" s="291"/>
      <c r="G81" s="291"/>
      <c r="H81" s="291"/>
      <c r="I81" s="291"/>
      <c r="J81" s="269">
        <v>1</v>
      </c>
      <c r="K81" s="279"/>
      <c r="L81" s="279"/>
      <c r="M81" s="144" t="s">
        <v>301</v>
      </c>
      <c r="N81" s="292">
        <v>780</v>
      </c>
      <c r="O81" s="293"/>
      <c r="P81" s="269">
        <v>0.06</v>
      </c>
      <c r="Q81" s="270"/>
      <c r="R81" s="270"/>
      <c r="S81" s="110" t="str">
        <f>IF(M81="","",M81)</f>
        <v>kg</v>
      </c>
      <c r="T81" s="294">
        <f>IF(ISERROR(N81*P81/J81),0,N81*P81/J81)</f>
        <v>46.8</v>
      </c>
      <c r="U81" s="295"/>
      <c r="V81" s="295"/>
      <c r="W81" s="295"/>
      <c r="X81" s="232"/>
      <c r="Y81" s="233"/>
      <c r="Z81" s="233"/>
      <c r="AA81" s="234"/>
      <c r="AB81" s="29"/>
      <c r="AD81" s="118" t="s">
        <v>290</v>
      </c>
      <c r="AI81" s="7" t="s">
        <v>282</v>
      </c>
    </row>
    <row r="82" spans="3:35" x14ac:dyDescent="0.15">
      <c r="C82" s="289"/>
      <c r="D82" s="288"/>
      <c r="E82" s="285"/>
      <c r="F82" s="286"/>
      <c r="G82" s="286"/>
      <c r="H82" s="286"/>
      <c r="I82" s="286"/>
      <c r="J82" s="216"/>
      <c r="K82" s="213"/>
      <c r="L82" s="213"/>
      <c r="M82" s="145"/>
      <c r="N82" s="214"/>
      <c r="O82" s="215"/>
      <c r="P82" s="216"/>
      <c r="Q82" s="217"/>
      <c r="R82" s="217"/>
      <c r="S82" s="111" t="str">
        <f t="shared" ref="S82:S84" si="4">IF(M82="","",M82)</f>
        <v/>
      </c>
      <c r="T82" s="294">
        <f t="shared" ref="T82:T84" si="5">IF(ISERROR(N82*P82/J82),0,N82*P82/J82)</f>
        <v>0</v>
      </c>
      <c r="U82" s="295"/>
      <c r="V82" s="295"/>
      <c r="W82" s="295"/>
      <c r="X82" s="232"/>
      <c r="Y82" s="233"/>
      <c r="Z82" s="233"/>
      <c r="AA82" s="234"/>
      <c r="AB82" s="29"/>
      <c r="AI82" s="7" t="s">
        <v>285</v>
      </c>
    </row>
    <row r="83" spans="3:35" x14ac:dyDescent="0.15">
      <c r="C83" s="289"/>
      <c r="D83" s="288"/>
      <c r="E83" s="285"/>
      <c r="F83" s="286"/>
      <c r="G83" s="286"/>
      <c r="H83" s="286"/>
      <c r="I83" s="286"/>
      <c r="J83" s="216"/>
      <c r="K83" s="213"/>
      <c r="L83" s="213"/>
      <c r="M83" s="145"/>
      <c r="N83" s="214"/>
      <c r="O83" s="215"/>
      <c r="P83" s="216"/>
      <c r="Q83" s="217"/>
      <c r="R83" s="217"/>
      <c r="S83" s="111" t="str">
        <f t="shared" si="4"/>
        <v/>
      </c>
      <c r="T83" s="294">
        <f t="shared" si="5"/>
        <v>0</v>
      </c>
      <c r="U83" s="295"/>
      <c r="V83" s="295"/>
      <c r="W83" s="295"/>
      <c r="X83" s="232"/>
      <c r="Y83" s="233"/>
      <c r="Z83" s="233"/>
      <c r="AA83" s="234"/>
      <c r="AB83" s="29"/>
      <c r="AI83" s="7" t="s">
        <v>286</v>
      </c>
    </row>
    <row r="84" spans="3:35" ht="15" thickBot="1" x14ac:dyDescent="0.2">
      <c r="C84" s="289"/>
      <c r="D84" s="288"/>
      <c r="E84" s="285"/>
      <c r="F84" s="286"/>
      <c r="G84" s="286"/>
      <c r="H84" s="286"/>
      <c r="I84" s="286"/>
      <c r="J84" s="216"/>
      <c r="K84" s="213"/>
      <c r="L84" s="213"/>
      <c r="M84" s="146"/>
      <c r="N84" s="251"/>
      <c r="O84" s="252"/>
      <c r="P84" s="216"/>
      <c r="Q84" s="217"/>
      <c r="R84" s="217"/>
      <c r="S84" s="112" t="str">
        <f t="shared" si="4"/>
        <v/>
      </c>
      <c r="T84" s="294">
        <f t="shared" si="5"/>
        <v>0</v>
      </c>
      <c r="U84" s="295"/>
      <c r="V84" s="295"/>
      <c r="W84" s="295"/>
      <c r="X84" s="232"/>
      <c r="Y84" s="233"/>
      <c r="Z84" s="233"/>
      <c r="AA84" s="234"/>
      <c r="AB84" s="29"/>
      <c r="AI84" s="7" t="s">
        <v>283</v>
      </c>
    </row>
    <row r="85" spans="3:35" ht="14.25" customHeight="1" thickTop="1" thickBot="1" x14ac:dyDescent="0.2">
      <c r="C85" s="235" t="s">
        <v>109</v>
      </c>
      <c r="D85" s="236"/>
      <c r="E85" s="236"/>
      <c r="F85" s="236"/>
      <c r="G85" s="236"/>
      <c r="H85" s="236"/>
      <c r="I85" s="236"/>
      <c r="J85" s="237"/>
      <c r="K85" s="238"/>
      <c r="L85" s="238"/>
      <c r="M85" s="239"/>
      <c r="N85" s="240"/>
      <c r="O85" s="241"/>
      <c r="P85" s="242">
        <f>SUM(P81:S84)</f>
        <v>0.06</v>
      </c>
      <c r="Q85" s="243"/>
      <c r="R85" s="243"/>
      <c r="S85" s="147"/>
      <c r="T85" s="244">
        <f>SUM(T81:W84)</f>
        <v>46.8</v>
      </c>
      <c r="U85" s="245"/>
      <c r="V85" s="245"/>
      <c r="W85" s="245"/>
      <c r="X85" s="246"/>
      <c r="Y85" s="247"/>
      <c r="Z85" s="247"/>
      <c r="AA85" s="248"/>
      <c r="AB85" s="29"/>
      <c r="AI85" s="7" t="s">
        <v>150</v>
      </c>
    </row>
    <row r="86" spans="3:35" x14ac:dyDescent="0.15">
      <c r="C86" s="298" t="s">
        <v>118</v>
      </c>
      <c r="D86" s="299"/>
      <c r="E86" s="285" t="s">
        <v>306</v>
      </c>
      <c r="F86" s="286"/>
      <c r="G86" s="286"/>
      <c r="H86" s="286"/>
      <c r="I86" s="286"/>
      <c r="J86" s="296">
        <v>60</v>
      </c>
      <c r="K86" s="297"/>
      <c r="L86" s="297"/>
      <c r="M86" s="144" t="s">
        <v>287</v>
      </c>
      <c r="N86" s="292">
        <v>2880</v>
      </c>
      <c r="O86" s="293"/>
      <c r="P86" s="269">
        <v>130</v>
      </c>
      <c r="Q86" s="270"/>
      <c r="R86" s="270"/>
      <c r="S86" s="110" t="str">
        <f>IF(M86="","",M86)</f>
        <v>本</v>
      </c>
      <c r="T86" s="294">
        <f>IF(ISERROR(N86*P86/J86),0,N86*P86/J86)</f>
        <v>6240</v>
      </c>
      <c r="U86" s="295"/>
      <c r="V86" s="295"/>
      <c r="W86" s="295"/>
      <c r="X86" s="232"/>
      <c r="Y86" s="233"/>
      <c r="Z86" s="233"/>
      <c r="AA86" s="234"/>
      <c r="AB86" s="29"/>
      <c r="AI86" s="7" t="s">
        <v>287</v>
      </c>
    </row>
    <row r="87" spans="3:35" x14ac:dyDescent="0.15">
      <c r="C87" s="300"/>
      <c r="D87" s="301"/>
      <c r="E87" s="285" t="s">
        <v>307</v>
      </c>
      <c r="F87" s="286"/>
      <c r="G87" s="286"/>
      <c r="H87" s="286"/>
      <c r="I87" s="286"/>
      <c r="J87" s="296">
        <v>5000</v>
      </c>
      <c r="K87" s="297"/>
      <c r="L87" s="297"/>
      <c r="M87" s="145" t="s">
        <v>283</v>
      </c>
      <c r="N87" s="214">
        <v>18000</v>
      </c>
      <c r="O87" s="215"/>
      <c r="P87" s="216">
        <v>130</v>
      </c>
      <c r="Q87" s="217"/>
      <c r="R87" s="217"/>
      <c r="S87" s="111" t="str">
        <f t="shared" ref="S87:S88" si="6">IF(M87="","",M87)</f>
        <v>枚</v>
      </c>
      <c r="T87" s="294">
        <f t="shared" ref="T87:T88" si="7">IF(ISERROR(N87*P87/J87),0,N87*P87/J87)</f>
        <v>468</v>
      </c>
      <c r="U87" s="295"/>
      <c r="V87" s="295"/>
      <c r="W87" s="295"/>
      <c r="X87" s="232"/>
      <c r="Y87" s="233"/>
      <c r="Z87" s="233"/>
      <c r="AA87" s="234"/>
      <c r="AB87" s="29"/>
    </row>
    <row r="88" spans="3:35" ht="15" thickBot="1" x14ac:dyDescent="0.2">
      <c r="C88" s="302"/>
      <c r="D88" s="303"/>
      <c r="E88" s="285" t="s">
        <v>308</v>
      </c>
      <c r="F88" s="286"/>
      <c r="G88" s="286"/>
      <c r="H88" s="286"/>
      <c r="I88" s="286"/>
      <c r="J88" s="296">
        <v>30000</v>
      </c>
      <c r="K88" s="297"/>
      <c r="L88" s="297"/>
      <c r="M88" s="146" t="s">
        <v>283</v>
      </c>
      <c r="N88" s="304">
        <v>60000</v>
      </c>
      <c r="O88" s="305"/>
      <c r="P88" s="216">
        <v>130</v>
      </c>
      <c r="Q88" s="217"/>
      <c r="R88" s="217"/>
      <c r="S88" s="112" t="str">
        <f t="shared" si="6"/>
        <v>枚</v>
      </c>
      <c r="T88" s="294">
        <f t="shared" si="7"/>
        <v>260</v>
      </c>
      <c r="U88" s="295"/>
      <c r="V88" s="295"/>
      <c r="W88" s="295"/>
      <c r="X88" s="232"/>
      <c r="Y88" s="233"/>
      <c r="Z88" s="233"/>
      <c r="AA88" s="234"/>
      <c r="AB88" s="29"/>
    </row>
    <row r="89" spans="3:35" ht="15" customHeight="1" thickTop="1" thickBot="1" x14ac:dyDescent="0.2">
      <c r="C89" s="235" t="s">
        <v>109</v>
      </c>
      <c r="D89" s="236"/>
      <c r="E89" s="236"/>
      <c r="F89" s="236"/>
      <c r="G89" s="236"/>
      <c r="H89" s="236"/>
      <c r="I89" s="306"/>
      <c r="J89" s="237"/>
      <c r="K89" s="238"/>
      <c r="L89" s="238"/>
      <c r="M89" s="239"/>
      <c r="N89" s="307"/>
      <c r="O89" s="308"/>
      <c r="P89" s="309"/>
      <c r="Q89" s="310"/>
      <c r="R89" s="310"/>
      <c r="S89" s="311"/>
      <c r="T89" s="244">
        <f>SUM(T86:W88)</f>
        <v>6968</v>
      </c>
      <c r="U89" s="245"/>
      <c r="V89" s="245"/>
      <c r="W89" s="245"/>
      <c r="X89" s="246"/>
      <c r="Y89" s="247"/>
      <c r="Z89" s="247"/>
      <c r="AA89" s="248"/>
      <c r="AB89" s="29"/>
    </row>
    <row r="90" spans="3:35" x14ac:dyDescent="0.15">
      <c r="C90" s="298" t="s">
        <v>185</v>
      </c>
      <c r="D90" s="299"/>
      <c r="E90" s="285"/>
      <c r="F90" s="286"/>
      <c r="G90" s="286"/>
      <c r="H90" s="286"/>
      <c r="I90" s="286"/>
      <c r="J90" s="216"/>
      <c r="K90" s="213"/>
      <c r="L90" s="213"/>
      <c r="M90" s="144"/>
      <c r="N90" s="321"/>
      <c r="O90" s="322"/>
      <c r="P90" s="269"/>
      <c r="Q90" s="270"/>
      <c r="R90" s="270"/>
      <c r="S90" s="110" t="str">
        <f>IF(M90="","",M90)</f>
        <v/>
      </c>
      <c r="T90" s="253">
        <f>IF(ISERROR(N90*P90/J90),0,N90*P90/J90)</f>
        <v>0</v>
      </c>
      <c r="U90" s="254"/>
      <c r="V90" s="254"/>
      <c r="W90" s="254"/>
      <c r="X90" s="232"/>
      <c r="Y90" s="233"/>
      <c r="Z90" s="233"/>
      <c r="AA90" s="234"/>
      <c r="AB90" s="29"/>
    </row>
    <row r="91" spans="3:35" x14ac:dyDescent="0.15">
      <c r="C91" s="317"/>
      <c r="D91" s="318"/>
      <c r="E91" s="285"/>
      <c r="F91" s="286"/>
      <c r="G91" s="286"/>
      <c r="H91" s="286"/>
      <c r="I91" s="286"/>
      <c r="J91" s="216"/>
      <c r="K91" s="213"/>
      <c r="L91" s="213"/>
      <c r="M91" s="145"/>
      <c r="N91" s="315"/>
      <c r="O91" s="316"/>
      <c r="P91" s="216"/>
      <c r="Q91" s="217"/>
      <c r="R91" s="217"/>
      <c r="S91" s="111" t="str">
        <f t="shared" ref="S91:S92" si="8">IF(M91="","",M91)</f>
        <v/>
      </c>
      <c r="T91" s="253">
        <f t="shared" ref="T91:T92" si="9">IF(ISERROR(N91*P91/J91),0,N91*P91/J91)</f>
        <v>0</v>
      </c>
      <c r="U91" s="254"/>
      <c r="V91" s="254"/>
      <c r="W91" s="254"/>
      <c r="X91" s="232"/>
      <c r="Y91" s="233"/>
      <c r="Z91" s="233"/>
      <c r="AA91" s="234"/>
      <c r="AB91" s="29"/>
    </row>
    <row r="92" spans="3:35" ht="15" thickBot="1" x14ac:dyDescent="0.2">
      <c r="C92" s="319"/>
      <c r="D92" s="320"/>
      <c r="E92" s="285"/>
      <c r="F92" s="286"/>
      <c r="G92" s="286"/>
      <c r="H92" s="286"/>
      <c r="I92" s="286"/>
      <c r="J92" s="216"/>
      <c r="K92" s="213"/>
      <c r="L92" s="213"/>
      <c r="M92" s="146"/>
      <c r="N92" s="323"/>
      <c r="O92" s="324"/>
      <c r="P92" s="216"/>
      <c r="Q92" s="217"/>
      <c r="R92" s="217"/>
      <c r="S92" s="112" t="str">
        <f t="shared" si="8"/>
        <v/>
      </c>
      <c r="T92" s="253">
        <f t="shared" si="9"/>
        <v>0</v>
      </c>
      <c r="U92" s="254"/>
      <c r="V92" s="254"/>
      <c r="W92" s="254"/>
      <c r="X92" s="232"/>
      <c r="Y92" s="233"/>
      <c r="Z92" s="233"/>
      <c r="AA92" s="234"/>
      <c r="AB92" s="29"/>
    </row>
    <row r="93" spans="3:35" ht="15" customHeight="1" thickTop="1" thickBot="1" x14ac:dyDescent="0.2">
      <c r="C93" s="235" t="s">
        <v>109</v>
      </c>
      <c r="D93" s="236"/>
      <c r="E93" s="236"/>
      <c r="F93" s="236"/>
      <c r="G93" s="236"/>
      <c r="H93" s="236"/>
      <c r="I93" s="306"/>
      <c r="J93" s="312"/>
      <c r="K93" s="313"/>
      <c r="L93" s="313"/>
      <c r="M93" s="314"/>
      <c r="N93" s="307"/>
      <c r="O93" s="308"/>
      <c r="P93" s="309"/>
      <c r="Q93" s="310"/>
      <c r="R93" s="310"/>
      <c r="S93" s="311"/>
      <c r="T93" s="244">
        <f>SUM(T90:W92)</f>
        <v>0</v>
      </c>
      <c r="U93" s="245"/>
      <c r="V93" s="245"/>
      <c r="W93" s="245"/>
      <c r="X93" s="246"/>
      <c r="Y93" s="247"/>
      <c r="Z93" s="247"/>
      <c r="AA93" s="248"/>
      <c r="AB93" s="29"/>
    </row>
    <row r="94" spans="3:35" ht="15.75" thickTop="1" thickBot="1" x14ac:dyDescent="0.2">
      <c r="C94" s="235" t="s">
        <v>110</v>
      </c>
      <c r="D94" s="236"/>
      <c r="E94" s="236"/>
      <c r="F94" s="236"/>
      <c r="G94" s="236"/>
      <c r="H94" s="236"/>
      <c r="I94" s="306"/>
      <c r="J94" s="312"/>
      <c r="K94" s="313"/>
      <c r="L94" s="313"/>
      <c r="M94" s="314"/>
      <c r="N94" s="341"/>
      <c r="O94" s="342"/>
      <c r="P94" s="242">
        <f>SUM(P75,P80,P85)</f>
        <v>35.120000000000005</v>
      </c>
      <c r="Q94" s="243"/>
      <c r="R94" s="243"/>
      <c r="S94" s="147"/>
      <c r="T94" s="343">
        <f>SUM(T89,T85,T80,T75)</f>
        <v>13980.8</v>
      </c>
      <c r="U94" s="344"/>
      <c r="V94" s="344"/>
      <c r="W94" s="344"/>
      <c r="X94" s="345"/>
      <c r="Y94" s="346"/>
      <c r="Z94" s="346"/>
      <c r="AA94" s="347"/>
      <c r="AB94" s="29"/>
    </row>
    <row r="95" spans="3:35" x14ac:dyDescent="0.15">
      <c r="C95" s="325" t="s">
        <v>24</v>
      </c>
      <c r="D95" s="326"/>
      <c r="E95" s="326"/>
      <c r="F95" s="326"/>
      <c r="G95" s="326"/>
      <c r="H95" s="326"/>
      <c r="I95" s="326"/>
      <c r="J95" s="327"/>
      <c r="K95" s="328">
        <v>34</v>
      </c>
      <c r="L95" s="329"/>
      <c r="M95" s="329"/>
      <c r="N95" s="329"/>
      <c r="O95" s="329"/>
      <c r="P95" s="329"/>
      <c r="Q95" s="329"/>
      <c r="R95" s="329"/>
      <c r="S95" s="330"/>
      <c r="T95" s="331"/>
      <c r="U95" s="332"/>
      <c r="V95" s="332"/>
      <c r="W95" s="332"/>
      <c r="X95" s="276"/>
      <c r="Y95" s="277"/>
      <c r="Z95" s="277"/>
      <c r="AA95" s="278"/>
      <c r="AB95" s="29"/>
      <c r="AD95" s="118" t="s">
        <v>268</v>
      </c>
    </row>
    <row r="96" spans="3:35" x14ac:dyDescent="0.15">
      <c r="C96" s="333" t="s">
        <v>107</v>
      </c>
      <c r="D96" s="334"/>
      <c r="E96" s="334"/>
      <c r="F96" s="334"/>
      <c r="G96" s="334"/>
      <c r="H96" s="334"/>
      <c r="I96" s="334"/>
      <c r="J96" s="335"/>
      <c r="K96" s="336">
        <v>130</v>
      </c>
      <c r="L96" s="337"/>
      <c r="M96" s="337"/>
      <c r="N96" s="337"/>
      <c r="O96" s="337"/>
      <c r="P96" s="337"/>
      <c r="Q96" s="337"/>
      <c r="R96" s="337"/>
      <c r="S96" s="338"/>
      <c r="T96" s="339"/>
      <c r="U96" s="340"/>
      <c r="V96" s="340"/>
      <c r="W96" s="340"/>
      <c r="X96" s="232"/>
      <c r="Y96" s="233"/>
      <c r="Z96" s="233"/>
      <c r="AA96" s="234"/>
      <c r="AB96" s="29"/>
      <c r="AC96" s="13"/>
    </row>
    <row r="97" spans="2:35" ht="15" thickBot="1" x14ac:dyDescent="0.2">
      <c r="C97" s="360" t="s">
        <v>111</v>
      </c>
      <c r="D97" s="361"/>
      <c r="E97" s="361"/>
      <c r="F97" s="361"/>
      <c r="G97" s="361"/>
      <c r="H97" s="361"/>
      <c r="I97" s="361"/>
      <c r="J97" s="362"/>
      <c r="K97" s="363">
        <f>IF(ISERROR(K95/P94),0,K95/P94)</f>
        <v>0.9681093394077448</v>
      </c>
      <c r="L97" s="364"/>
      <c r="M97" s="364"/>
      <c r="N97" s="364"/>
      <c r="O97" s="364"/>
      <c r="P97" s="364"/>
      <c r="Q97" s="364"/>
      <c r="R97" s="364"/>
      <c r="S97" s="365"/>
      <c r="T97" s="366"/>
      <c r="U97" s="367"/>
      <c r="V97" s="367"/>
      <c r="W97" s="367"/>
      <c r="X97" s="368"/>
      <c r="Y97" s="369"/>
      <c r="Z97" s="369"/>
      <c r="AA97" s="370"/>
      <c r="AB97" s="29"/>
    </row>
    <row r="98" spans="2:35" ht="9" customHeight="1" x14ac:dyDescent="0.15"/>
    <row r="99" spans="2:35" x14ac:dyDescent="0.15">
      <c r="B99" s="10" t="s">
        <v>204</v>
      </c>
      <c r="C99" s="7" t="s">
        <v>182</v>
      </c>
      <c r="L99" s="14"/>
      <c r="M99" s="11"/>
      <c r="N99" s="11"/>
      <c r="O99" s="11"/>
      <c r="P99" s="11"/>
      <c r="Q99" s="11"/>
      <c r="R99" s="10" t="s">
        <v>205</v>
      </c>
      <c r="S99" s="7" t="s">
        <v>45</v>
      </c>
      <c r="AA99" s="11"/>
    </row>
    <row r="100" spans="2:35" ht="7.5" customHeight="1" thickBot="1" x14ac:dyDescent="0.2">
      <c r="L100" s="11"/>
      <c r="M100" s="48"/>
      <c r="N100" s="48"/>
      <c r="O100" s="48"/>
      <c r="P100" s="48"/>
      <c r="Q100" s="48"/>
      <c r="AA100" s="15"/>
    </row>
    <row r="101" spans="2:35" x14ac:dyDescent="0.15">
      <c r="C101" s="371" t="s">
        <v>56</v>
      </c>
      <c r="D101" s="372"/>
      <c r="E101" s="375" t="s">
        <v>112</v>
      </c>
      <c r="F101" s="376"/>
      <c r="G101" s="376"/>
      <c r="H101" s="377"/>
      <c r="I101" s="375" t="s">
        <v>113</v>
      </c>
      <c r="J101" s="376"/>
      <c r="K101" s="376" t="s">
        <v>57</v>
      </c>
      <c r="L101" s="377"/>
      <c r="M101" s="375" t="s">
        <v>114</v>
      </c>
      <c r="N101" s="376"/>
      <c r="O101" s="376" t="s">
        <v>58</v>
      </c>
      <c r="P101" s="378"/>
      <c r="Q101" s="47"/>
      <c r="S101" s="371" t="s">
        <v>56</v>
      </c>
      <c r="T101" s="372"/>
      <c r="U101" s="348" t="s">
        <v>122</v>
      </c>
      <c r="V101" s="349"/>
      <c r="W101" s="348" t="s">
        <v>120</v>
      </c>
      <c r="X101" s="349"/>
      <c r="Y101" s="348" t="s">
        <v>121</v>
      </c>
      <c r="Z101" s="351"/>
      <c r="AA101" s="47"/>
      <c r="AI101" s="7" t="s">
        <v>187</v>
      </c>
    </row>
    <row r="102" spans="2:35" x14ac:dyDescent="0.15">
      <c r="C102" s="373"/>
      <c r="D102" s="374"/>
      <c r="E102" s="353" t="s">
        <v>116</v>
      </c>
      <c r="F102" s="354"/>
      <c r="G102" s="357" t="s">
        <v>115</v>
      </c>
      <c r="H102" s="354"/>
      <c r="I102" s="353" t="s">
        <v>117</v>
      </c>
      <c r="J102" s="354"/>
      <c r="K102" s="357" t="s">
        <v>115</v>
      </c>
      <c r="L102" s="354"/>
      <c r="M102" s="353" t="s">
        <v>116</v>
      </c>
      <c r="N102" s="354"/>
      <c r="O102" s="357" t="s">
        <v>115</v>
      </c>
      <c r="P102" s="358"/>
      <c r="Q102" s="47"/>
      <c r="S102" s="373"/>
      <c r="T102" s="374"/>
      <c r="U102" s="350"/>
      <c r="V102" s="350"/>
      <c r="W102" s="350"/>
      <c r="X102" s="350"/>
      <c r="Y102" s="350"/>
      <c r="Z102" s="352"/>
      <c r="AA102" s="47"/>
      <c r="AD102" s="118" t="s">
        <v>269</v>
      </c>
      <c r="AI102" s="7" t="s">
        <v>188</v>
      </c>
    </row>
    <row r="103" spans="2:35" x14ac:dyDescent="0.15">
      <c r="C103" s="373"/>
      <c r="D103" s="374"/>
      <c r="E103" s="355"/>
      <c r="F103" s="356"/>
      <c r="G103" s="355"/>
      <c r="H103" s="356"/>
      <c r="I103" s="355"/>
      <c r="J103" s="356"/>
      <c r="K103" s="355"/>
      <c r="L103" s="356"/>
      <c r="M103" s="355"/>
      <c r="N103" s="356"/>
      <c r="O103" s="355"/>
      <c r="P103" s="359"/>
      <c r="Q103" s="47"/>
      <c r="S103" s="373"/>
      <c r="T103" s="374"/>
      <c r="U103" s="350"/>
      <c r="V103" s="350"/>
      <c r="W103" s="350"/>
      <c r="X103" s="350"/>
      <c r="Y103" s="350"/>
      <c r="Z103" s="352"/>
      <c r="AA103" s="47"/>
    </row>
    <row r="104" spans="2:35" x14ac:dyDescent="0.15">
      <c r="C104" s="373" t="s">
        <v>46</v>
      </c>
      <c r="D104" s="374"/>
      <c r="E104" s="379"/>
      <c r="F104" s="379"/>
      <c r="G104" s="379"/>
      <c r="H104" s="379"/>
      <c r="I104" s="379"/>
      <c r="J104" s="379"/>
      <c r="K104" s="379"/>
      <c r="L104" s="379"/>
      <c r="M104" s="379"/>
      <c r="N104" s="379"/>
      <c r="O104" s="379"/>
      <c r="P104" s="380"/>
      <c r="Q104" s="47"/>
      <c r="S104" s="373" t="s">
        <v>46</v>
      </c>
      <c r="T104" s="374"/>
      <c r="U104" s="379"/>
      <c r="V104" s="379"/>
      <c r="W104" s="379"/>
      <c r="X104" s="379"/>
      <c r="Y104" s="379"/>
      <c r="Z104" s="380"/>
      <c r="AA104" s="47"/>
    </row>
    <row r="105" spans="2:35" x14ac:dyDescent="0.15">
      <c r="C105" s="373" t="s">
        <v>59</v>
      </c>
      <c r="D105" s="374"/>
      <c r="E105" s="379"/>
      <c r="F105" s="379"/>
      <c r="G105" s="379"/>
      <c r="H105" s="379"/>
      <c r="I105" s="379"/>
      <c r="J105" s="379"/>
      <c r="K105" s="379"/>
      <c r="L105" s="379"/>
      <c r="M105" s="379"/>
      <c r="N105" s="379"/>
      <c r="O105" s="379"/>
      <c r="P105" s="380"/>
      <c r="Q105" s="47"/>
      <c r="S105" s="373" t="s">
        <v>59</v>
      </c>
      <c r="T105" s="374"/>
      <c r="U105" s="379"/>
      <c r="V105" s="379"/>
      <c r="W105" s="379"/>
      <c r="X105" s="379"/>
      <c r="Y105" s="379"/>
      <c r="Z105" s="380"/>
      <c r="AA105" s="47"/>
    </row>
    <row r="106" spans="2:35" x14ac:dyDescent="0.15">
      <c r="C106" s="373" t="s">
        <v>47</v>
      </c>
      <c r="D106" s="374"/>
      <c r="E106" s="379"/>
      <c r="F106" s="379"/>
      <c r="G106" s="379"/>
      <c r="H106" s="379"/>
      <c r="I106" s="379"/>
      <c r="J106" s="379"/>
      <c r="K106" s="379"/>
      <c r="L106" s="379"/>
      <c r="M106" s="379"/>
      <c r="N106" s="379"/>
      <c r="O106" s="379"/>
      <c r="P106" s="380"/>
      <c r="Q106" s="47"/>
      <c r="S106" s="373" t="s">
        <v>47</v>
      </c>
      <c r="T106" s="374"/>
      <c r="U106" s="379"/>
      <c r="V106" s="379"/>
      <c r="W106" s="379"/>
      <c r="X106" s="379"/>
      <c r="Y106" s="379"/>
      <c r="Z106" s="380"/>
      <c r="AA106" s="47"/>
    </row>
    <row r="107" spans="2:35" x14ac:dyDescent="0.15">
      <c r="C107" s="373" t="s">
        <v>48</v>
      </c>
      <c r="D107" s="374"/>
      <c r="E107" s="379"/>
      <c r="F107" s="379"/>
      <c r="G107" s="379"/>
      <c r="H107" s="379"/>
      <c r="I107" s="379"/>
      <c r="J107" s="379"/>
      <c r="K107" s="379"/>
      <c r="L107" s="379"/>
      <c r="M107" s="379"/>
      <c r="N107" s="379"/>
      <c r="O107" s="379"/>
      <c r="P107" s="380"/>
      <c r="Q107" s="47"/>
      <c r="S107" s="373" t="s">
        <v>48</v>
      </c>
      <c r="T107" s="374"/>
      <c r="U107" s="379"/>
      <c r="V107" s="379"/>
      <c r="W107" s="379"/>
      <c r="X107" s="379"/>
      <c r="Y107" s="379"/>
      <c r="Z107" s="380"/>
      <c r="AA107" s="47"/>
    </row>
    <row r="108" spans="2:35" x14ac:dyDescent="0.15">
      <c r="C108" s="373" t="s">
        <v>49</v>
      </c>
      <c r="D108" s="374"/>
      <c r="E108" s="379">
        <v>20</v>
      </c>
      <c r="F108" s="379"/>
      <c r="G108" s="379">
        <v>2234</v>
      </c>
      <c r="H108" s="379"/>
      <c r="I108" s="379">
        <v>100</v>
      </c>
      <c r="J108" s="379"/>
      <c r="K108" s="379">
        <v>2120</v>
      </c>
      <c r="L108" s="379"/>
      <c r="M108" s="379">
        <v>5</v>
      </c>
      <c r="N108" s="379"/>
      <c r="O108" s="379">
        <v>6818</v>
      </c>
      <c r="P108" s="380"/>
      <c r="Q108" s="47"/>
      <c r="S108" s="373" t="s">
        <v>49</v>
      </c>
      <c r="T108" s="374"/>
      <c r="U108" s="379">
        <v>1</v>
      </c>
      <c r="V108" s="379"/>
      <c r="W108" s="379">
        <v>25</v>
      </c>
      <c r="X108" s="379"/>
      <c r="Y108" s="379">
        <v>130</v>
      </c>
      <c r="Z108" s="380"/>
      <c r="AA108" s="47"/>
    </row>
    <row r="109" spans="2:35" x14ac:dyDescent="0.15">
      <c r="C109" s="373" t="s">
        <v>50</v>
      </c>
      <c r="D109" s="374"/>
      <c r="E109" s="379">
        <v>20</v>
      </c>
      <c r="F109" s="379"/>
      <c r="G109" s="379">
        <v>2234</v>
      </c>
      <c r="H109" s="379"/>
      <c r="I109" s="379">
        <v>100</v>
      </c>
      <c r="J109" s="379"/>
      <c r="K109" s="379">
        <v>2120</v>
      </c>
      <c r="L109" s="379"/>
      <c r="M109" s="379">
        <v>5</v>
      </c>
      <c r="N109" s="379"/>
      <c r="O109" s="379">
        <v>6818</v>
      </c>
      <c r="P109" s="380"/>
      <c r="Q109" s="47"/>
      <c r="S109" s="373" t="s">
        <v>50</v>
      </c>
      <c r="T109" s="374"/>
      <c r="U109" s="379">
        <v>3</v>
      </c>
      <c r="V109" s="379"/>
      <c r="W109" s="379">
        <v>75</v>
      </c>
      <c r="X109" s="379"/>
      <c r="Y109" s="379">
        <v>390</v>
      </c>
      <c r="Z109" s="380"/>
      <c r="AA109" s="47"/>
    </row>
    <row r="110" spans="2:35" x14ac:dyDescent="0.15">
      <c r="C110" s="373" t="s">
        <v>51</v>
      </c>
      <c r="D110" s="374"/>
      <c r="E110" s="379">
        <v>20</v>
      </c>
      <c r="F110" s="379"/>
      <c r="G110" s="379">
        <v>2234</v>
      </c>
      <c r="H110" s="379"/>
      <c r="I110" s="379">
        <v>100</v>
      </c>
      <c r="J110" s="379"/>
      <c r="K110" s="379">
        <v>2120</v>
      </c>
      <c r="L110" s="379"/>
      <c r="M110" s="379">
        <v>5</v>
      </c>
      <c r="N110" s="379"/>
      <c r="O110" s="379">
        <v>6818</v>
      </c>
      <c r="P110" s="380"/>
      <c r="Q110" s="48"/>
      <c r="S110" s="373" t="s">
        <v>51</v>
      </c>
      <c r="T110" s="374"/>
      <c r="U110" s="379">
        <v>1</v>
      </c>
      <c r="V110" s="379"/>
      <c r="W110" s="379">
        <v>25</v>
      </c>
      <c r="X110" s="379"/>
      <c r="Y110" s="379">
        <v>130</v>
      </c>
      <c r="Z110" s="380"/>
      <c r="AA110" s="48"/>
    </row>
    <row r="111" spans="2:35" x14ac:dyDescent="0.15">
      <c r="C111" s="373" t="s">
        <v>52</v>
      </c>
      <c r="D111" s="374"/>
      <c r="E111" s="379"/>
      <c r="F111" s="379"/>
      <c r="G111" s="379"/>
      <c r="H111" s="379"/>
      <c r="I111" s="379"/>
      <c r="J111" s="379"/>
      <c r="K111" s="379"/>
      <c r="L111" s="379"/>
      <c r="M111" s="379"/>
      <c r="N111" s="379"/>
      <c r="O111" s="379"/>
      <c r="P111" s="380"/>
      <c r="Q111" s="47"/>
      <c r="S111" s="373" t="s">
        <v>52</v>
      </c>
      <c r="T111" s="374"/>
      <c r="U111" s="379"/>
      <c r="V111" s="379"/>
      <c r="W111" s="379"/>
      <c r="X111" s="379"/>
      <c r="Y111" s="379"/>
      <c r="Z111" s="380"/>
      <c r="AA111" s="47"/>
    </row>
    <row r="112" spans="2:35" x14ac:dyDescent="0.15">
      <c r="C112" s="373" t="s">
        <v>53</v>
      </c>
      <c r="D112" s="374"/>
      <c r="E112" s="379"/>
      <c r="F112" s="379"/>
      <c r="G112" s="379"/>
      <c r="H112" s="379"/>
      <c r="I112" s="379"/>
      <c r="J112" s="379"/>
      <c r="K112" s="379"/>
      <c r="L112" s="379"/>
      <c r="M112" s="379"/>
      <c r="N112" s="379"/>
      <c r="O112" s="379"/>
      <c r="P112" s="380"/>
      <c r="Q112" s="47"/>
      <c r="S112" s="373" t="s">
        <v>53</v>
      </c>
      <c r="T112" s="374"/>
      <c r="U112" s="379"/>
      <c r="V112" s="379"/>
      <c r="W112" s="379"/>
      <c r="X112" s="379"/>
      <c r="Y112" s="379"/>
      <c r="Z112" s="380"/>
      <c r="AA112" s="47"/>
    </row>
    <row r="113" spans="2:35" x14ac:dyDescent="0.15">
      <c r="C113" s="373" t="s">
        <v>60</v>
      </c>
      <c r="D113" s="374"/>
      <c r="E113" s="379"/>
      <c r="F113" s="379"/>
      <c r="G113" s="379"/>
      <c r="H113" s="379"/>
      <c r="I113" s="379"/>
      <c r="J113" s="379"/>
      <c r="K113" s="379"/>
      <c r="L113" s="379"/>
      <c r="M113" s="379"/>
      <c r="N113" s="379"/>
      <c r="O113" s="379"/>
      <c r="P113" s="380"/>
      <c r="Q113" s="47"/>
      <c r="S113" s="373" t="s">
        <v>60</v>
      </c>
      <c r="T113" s="374"/>
      <c r="U113" s="379"/>
      <c r="V113" s="379"/>
      <c r="W113" s="379"/>
      <c r="X113" s="379"/>
      <c r="Y113" s="379"/>
      <c r="Z113" s="380"/>
      <c r="AA113" s="47"/>
    </row>
    <row r="114" spans="2:35" x14ac:dyDescent="0.15">
      <c r="C114" s="373" t="s">
        <v>54</v>
      </c>
      <c r="D114" s="374"/>
      <c r="E114" s="379"/>
      <c r="F114" s="379"/>
      <c r="G114" s="379"/>
      <c r="H114" s="379"/>
      <c r="I114" s="379"/>
      <c r="J114" s="379"/>
      <c r="K114" s="379"/>
      <c r="L114" s="379"/>
      <c r="M114" s="379"/>
      <c r="N114" s="379"/>
      <c r="O114" s="379"/>
      <c r="P114" s="380"/>
      <c r="Q114" s="47"/>
      <c r="S114" s="373" t="s">
        <v>54</v>
      </c>
      <c r="T114" s="374"/>
      <c r="U114" s="379"/>
      <c r="V114" s="379"/>
      <c r="W114" s="379"/>
      <c r="X114" s="379"/>
      <c r="Y114" s="379"/>
      <c r="Z114" s="380"/>
      <c r="AA114" s="47"/>
    </row>
    <row r="115" spans="2:35" ht="15" thickBot="1" x14ac:dyDescent="0.2">
      <c r="C115" s="381" t="s">
        <v>55</v>
      </c>
      <c r="D115" s="382"/>
      <c r="E115" s="383"/>
      <c r="F115" s="383"/>
      <c r="G115" s="383"/>
      <c r="H115" s="383"/>
      <c r="I115" s="383"/>
      <c r="J115" s="383"/>
      <c r="K115" s="383"/>
      <c r="L115" s="383"/>
      <c r="M115" s="383"/>
      <c r="N115" s="383"/>
      <c r="O115" s="383"/>
      <c r="P115" s="384"/>
      <c r="Q115" s="47"/>
      <c r="S115" s="381" t="s">
        <v>55</v>
      </c>
      <c r="T115" s="382"/>
      <c r="U115" s="385"/>
      <c r="V115" s="385"/>
      <c r="W115" s="385"/>
      <c r="X115" s="385"/>
      <c r="Y115" s="385"/>
      <c r="Z115" s="386"/>
      <c r="AA115" s="47"/>
    </row>
    <row r="116" spans="2:35" ht="15" thickBot="1" x14ac:dyDescent="0.2">
      <c r="C116" s="410" t="s">
        <v>119</v>
      </c>
      <c r="D116" s="411"/>
      <c r="E116" s="412">
        <f>SUM(G104:H115)</f>
        <v>6702</v>
      </c>
      <c r="F116" s="412"/>
      <c r="G116" s="412"/>
      <c r="H116" s="412"/>
      <c r="I116" s="412">
        <f>SUM(K104:L115)</f>
        <v>6360</v>
      </c>
      <c r="J116" s="412"/>
      <c r="K116" s="412"/>
      <c r="L116" s="412"/>
      <c r="M116" s="412">
        <f>SUM(O104:P115)</f>
        <v>20454</v>
      </c>
      <c r="N116" s="412"/>
      <c r="O116" s="412"/>
      <c r="P116" s="413"/>
      <c r="Q116" s="47"/>
      <c r="R116" s="47"/>
      <c r="S116" s="410" t="s">
        <v>119</v>
      </c>
      <c r="T116" s="411"/>
      <c r="U116" s="387">
        <f>SUM(U104:V115)</f>
        <v>5</v>
      </c>
      <c r="V116" s="387"/>
      <c r="W116" s="387">
        <f>SUM(W104:X115)</f>
        <v>125</v>
      </c>
      <c r="X116" s="387"/>
      <c r="Y116" s="387">
        <f>SUM(Y104:Z115)</f>
        <v>650</v>
      </c>
      <c r="Z116" s="388"/>
      <c r="AA116" s="47"/>
    </row>
    <row r="117" spans="2:35" ht="15" thickBot="1" x14ac:dyDescent="0.2">
      <c r="C117" s="389" t="s">
        <v>110</v>
      </c>
      <c r="D117" s="227"/>
      <c r="E117" s="227"/>
      <c r="F117" s="227"/>
      <c r="G117" s="227"/>
      <c r="H117" s="227"/>
      <c r="I117" s="227"/>
      <c r="J117" s="228"/>
      <c r="K117" s="390">
        <f>SUM(E116:P116)</f>
        <v>33516</v>
      </c>
      <c r="L117" s="391"/>
      <c r="M117" s="391"/>
      <c r="N117" s="391"/>
      <c r="O117" s="391"/>
      <c r="P117" s="113" t="s">
        <v>152</v>
      </c>
      <c r="Q117" s="47"/>
      <c r="R117" s="47"/>
      <c r="S117" s="47"/>
      <c r="T117" s="47"/>
      <c r="U117" s="32"/>
      <c r="V117" s="32"/>
      <c r="W117" s="32"/>
      <c r="X117" s="32"/>
      <c r="Y117" s="32"/>
      <c r="Z117" s="32"/>
      <c r="AA117" s="47"/>
    </row>
    <row r="118" spans="2:35" x14ac:dyDescent="0.15">
      <c r="C118" s="47"/>
      <c r="D118" s="3"/>
      <c r="E118" s="3"/>
      <c r="F118" s="3"/>
      <c r="G118" s="3"/>
      <c r="H118" s="3"/>
      <c r="I118" s="3"/>
      <c r="J118" s="3"/>
      <c r="K118" s="48"/>
      <c r="L118" s="48"/>
      <c r="M118" s="48"/>
      <c r="N118" s="48"/>
      <c r="O118" s="48"/>
      <c r="P118" s="48"/>
      <c r="Q118" s="47"/>
      <c r="R118" s="47"/>
      <c r="S118" s="47"/>
      <c r="T118" s="47"/>
      <c r="U118" s="32"/>
      <c r="V118" s="32"/>
      <c r="W118" s="32"/>
      <c r="X118" s="32"/>
      <c r="Y118" s="32"/>
      <c r="Z118" s="32"/>
      <c r="AA118" s="47"/>
    </row>
    <row r="119" spans="2:35" x14ac:dyDescent="0.15">
      <c r="C119" s="47"/>
      <c r="D119" s="3"/>
      <c r="E119" s="3"/>
      <c r="F119" s="3"/>
      <c r="G119" s="3"/>
      <c r="H119" s="3"/>
      <c r="I119" s="3"/>
      <c r="J119" s="3"/>
      <c r="K119" s="48"/>
      <c r="L119" s="48"/>
      <c r="M119" s="48"/>
      <c r="N119" s="48"/>
      <c r="O119" s="48"/>
      <c r="P119" s="48"/>
      <c r="Q119" s="47"/>
      <c r="R119" s="47"/>
      <c r="S119" s="47"/>
      <c r="T119" s="47"/>
      <c r="U119" s="32"/>
      <c r="V119" s="32"/>
      <c r="W119" s="32"/>
      <c r="X119" s="32"/>
      <c r="Y119" s="32"/>
      <c r="Z119" s="32"/>
      <c r="AA119" s="47"/>
    </row>
    <row r="120" spans="2:35" x14ac:dyDescent="0.15">
      <c r="B120" s="10" t="s">
        <v>205</v>
      </c>
      <c r="C120" s="7" t="s">
        <v>278</v>
      </c>
      <c r="AI120" s="8" t="s">
        <v>36</v>
      </c>
    </row>
    <row r="121" spans="2:35" ht="7.5" customHeight="1" thickBot="1" x14ac:dyDescent="0.2">
      <c r="B121" s="10"/>
      <c r="AI121" s="16" t="s">
        <v>35</v>
      </c>
    </row>
    <row r="122" spans="2:35" x14ac:dyDescent="0.15">
      <c r="C122" s="392" t="s">
        <v>44</v>
      </c>
      <c r="D122" s="230" t="s">
        <v>25</v>
      </c>
      <c r="E122" s="231"/>
      <c r="F122" s="231"/>
      <c r="G122" s="225"/>
      <c r="H122" s="230" t="s">
        <v>34</v>
      </c>
      <c r="I122" s="231"/>
      <c r="J122" s="231"/>
      <c r="K122" s="231"/>
      <c r="L122" s="231"/>
      <c r="M122" s="231"/>
      <c r="N122" s="231"/>
      <c r="O122" s="231"/>
      <c r="P122" s="231"/>
      <c r="Q122" s="231"/>
      <c r="R122" s="231"/>
      <c r="S122" s="231"/>
      <c r="T122" s="231"/>
      <c r="U122" s="231"/>
      <c r="V122" s="231"/>
      <c r="W122" s="225"/>
      <c r="X122" s="401" t="s">
        <v>41</v>
      </c>
      <c r="Y122" s="402"/>
      <c r="Z122" s="401" t="s">
        <v>40</v>
      </c>
      <c r="AA122" s="407"/>
      <c r="AC122" s="8"/>
      <c r="AF122" s="8"/>
      <c r="AI122" s="16" t="s">
        <v>38</v>
      </c>
    </row>
    <row r="123" spans="2:35" x14ac:dyDescent="0.15">
      <c r="C123" s="393"/>
      <c r="D123" s="395"/>
      <c r="E123" s="396"/>
      <c r="F123" s="396"/>
      <c r="G123" s="397"/>
      <c r="H123" s="395"/>
      <c r="I123" s="396"/>
      <c r="J123" s="396"/>
      <c r="K123" s="396"/>
      <c r="L123" s="396"/>
      <c r="M123" s="396"/>
      <c r="N123" s="396"/>
      <c r="O123" s="396"/>
      <c r="P123" s="396"/>
      <c r="Q123" s="396"/>
      <c r="R123" s="396"/>
      <c r="S123" s="396"/>
      <c r="T123" s="396"/>
      <c r="U123" s="396"/>
      <c r="V123" s="396"/>
      <c r="W123" s="397"/>
      <c r="X123" s="403"/>
      <c r="Y123" s="404"/>
      <c r="Z123" s="403"/>
      <c r="AA123" s="408"/>
      <c r="AC123" s="16"/>
      <c r="AD123" s="118" t="s">
        <v>270</v>
      </c>
      <c r="AF123" s="16"/>
      <c r="AI123" s="16" t="s">
        <v>37</v>
      </c>
    </row>
    <row r="124" spans="2:35" ht="15" thickBot="1" x14ac:dyDescent="0.2">
      <c r="C124" s="394"/>
      <c r="D124" s="398"/>
      <c r="E124" s="399"/>
      <c r="F124" s="399"/>
      <c r="G124" s="400"/>
      <c r="H124" s="398"/>
      <c r="I124" s="399"/>
      <c r="J124" s="399"/>
      <c r="K124" s="399"/>
      <c r="L124" s="399"/>
      <c r="M124" s="399"/>
      <c r="N124" s="399"/>
      <c r="O124" s="399"/>
      <c r="P124" s="399"/>
      <c r="Q124" s="399"/>
      <c r="R124" s="399"/>
      <c r="S124" s="399"/>
      <c r="T124" s="399"/>
      <c r="U124" s="399"/>
      <c r="V124" s="399"/>
      <c r="W124" s="400"/>
      <c r="X124" s="405"/>
      <c r="Y124" s="406"/>
      <c r="Z124" s="405"/>
      <c r="AA124" s="409"/>
      <c r="AC124" s="16"/>
      <c r="AD124" s="118" t="s">
        <v>271</v>
      </c>
      <c r="AI124" s="16" t="s">
        <v>128</v>
      </c>
    </row>
    <row r="125" spans="2:35" x14ac:dyDescent="0.15">
      <c r="C125" s="454" t="s">
        <v>36</v>
      </c>
      <c r="D125" s="438" t="s">
        <v>35</v>
      </c>
      <c r="E125" s="439"/>
      <c r="F125" s="439"/>
      <c r="G125" s="440"/>
      <c r="H125" s="432" t="s">
        <v>309</v>
      </c>
      <c r="I125" s="433"/>
      <c r="J125" s="433"/>
      <c r="K125" s="433"/>
      <c r="L125" s="433"/>
      <c r="M125" s="433"/>
      <c r="N125" s="433"/>
      <c r="O125" s="433"/>
      <c r="P125" s="433"/>
      <c r="Q125" s="433"/>
      <c r="R125" s="433"/>
      <c r="S125" s="433"/>
      <c r="T125" s="433"/>
      <c r="U125" s="433"/>
      <c r="V125" s="433"/>
      <c r="W125" s="434"/>
      <c r="X125" s="262">
        <v>3</v>
      </c>
      <c r="Y125" s="435"/>
      <c r="Z125" s="436">
        <v>2</v>
      </c>
      <c r="AA125" s="437"/>
      <c r="AC125" s="16"/>
      <c r="AI125" s="16" t="s">
        <v>39</v>
      </c>
    </row>
    <row r="126" spans="2:35" x14ac:dyDescent="0.15">
      <c r="C126" s="393"/>
      <c r="D126" s="429" t="s">
        <v>36</v>
      </c>
      <c r="E126" s="430"/>
      <c r="F126" s="430"/>
      <c r="G126" s="431"/>
      <c r="H126" s="424" t="s">
        <v>310</v>
      </c>
      <c r="I126" s="425"/>
      <c r="J126" s="425"/>
      <c r="K126" s="425"/>
      <c r="L126" s="425"/>
      <c r="M126" s="425"/>
      <c r="N126" s="425"/>
      <c r="O126" s="425"/>
      <c r="P126" s="425"/>
      <c r="Q126" s="425"/>
      <c r="R126" s="425"/>
      <c r="S126" s="425"/>
      <c r="T126" s="425"/>
      <c r="U126" s="425"/>
      <c r="V126" s="425"/>
      <c r="W126" s="426"/>
      <c r="X126" s="209"/>
      <c r="Y126" s="427"/>
      <c r="Z126" s="285"/>
      <c r="AA126" s="428"/>
      <c r="AC126" s="16"/>
      <c r="AI126" s="16" t="s">
        <v>126</v>
      </c>
    </row>
    <row r="127" spans="2:35" x14ac:dyDescent="0.15">
      <c r="C127" s="393"/>
      <c r="D127" s="429"/>
      <c r="E127" s="430"/>
      <c r="F127" s="430"/>
      <c r="G127" s="431"/>
      <c r="H127" s="424"/>
      <c r="I127" s="425"/>
      <c r="J127" s="425"/>
      <c r="K127" s="425"/>
      <c r="L127" s="425"/>
      <c r="M127" s="425"/>
      <c r="N127" s="425"/>
      <c r="O127" s="425"/>
      <c r="P127" s="425"/>
      <c r="Q127" s="425"/>
      <c r="R127" s="425"/>
      <c r="S127" s="425"/>
      <c r="T127" s="425"/>
      <c r="U127" s="425"/>
      <c r="V127" s="425"/>
      <c r="W127" s="426"/>
      <c r="X127" s="209"/>
      <c r="Y127" s="427"/>
      <c r="Z127" s="285"/>
      <c r="AA127" s="428"/>
      <c r="AC127" s="16"/>
      <c r="AI127" s="16" t="s">
        <v>125</v>
      </c>
    </row>
    <row r="128" spans="2:35" x14ac:dyDescent="0.15">
      <c r="C128" s="393"/>
      <c r="D128" s="429"/>
      <c r="E128" s="430"/>
      <c r="F128" s="430"/>
      <c r="G128" s="431"/>
      <c r="H128" s="424"/>
      <c r="I128" s="425"/>
      <c r="J128" s="425"/>
      <c r="K128" s="425"/>
      <c r="L128" s="425"/>
      <c r="M128" s="425"/>
      <c r="N128" s="425"/>
      <c r="O128" s="425"/>
      <c r="P128" s="425"/>
      <c r="Q128" s="425"/>
      <c r="R128" s="425"/>
      <c r="S128" s="425"/>
      <c r="T128" s="425"/>
      <c r="U128" s="425"/>
      <c r="V128" s="425"/>
      <c r="W128" s="426"/>
      <c r="X128" s="209"/>
      <c r="Y128" s="427"/>
      <c r="Z128" s="285"/>
      <c r="AA128" s="428"/>
      <c r="AC128" s="16"/>
      <c r="AI128" s="16" t="s">
        <v>206</v>
      </c>
    </row>
    <row r="129" spans="2:36" x14ac:dyDescent="0.15">
      <c r="C129" s="393"/>
      <c r="D129" s="429"/>
      <c r="E129" s="430"/>
      <c r="F129" s="430"/>
      <c r="G129" s="431"/>
      <c r="H129" s="424"/>
      <c r="I129" s="425"/>
      <c r="J129" s="425"/>
      <c r="K129" s="425"/>
      <c r="L129" s="425"/>
      <c r="M129" s="425"/>
      <c r="N129" s="425"/>
      <c r="O129" s="425"/>
      <c r="P129" s="425"/>
      <c r="Q129" s="425"/>
      <c r="R129" s="425"/>
      <c r="S129" s="425"/>
      <c r="T129" s="425"/>
      <c r="U129" s="425"/>
      <c r="V129" s="425"/>
      <c r="W129" s="426"/>
      <c r="X129" s="209"/>
      <c r="Y129" s="427"/>
      <c r="Z129" s="285"/>
      <c r="AA129" s="428"/>
      <c r="AC129" s="16"/>
    </row>
    <row r="130" spans="2:36" ht="15" thickBot="1" x14ac:dyDescent="0.2">
      <c r="C130" s="455"/>
      <c r="D130" s="414"/>
      <c r="E130" s="415"/>
      <c r="F130" s="415"/>
      <c r="G130" s="416"/>
      <c r="H130" s="417"/>
      <c r="I130" s="418"/>
      <c r="J130" s="418"/>
      <c r="K130" s="418"/>
      <c r="L130" s="418"/>
      <c r="M130" s="418"/>
      <c r="N130" s="418"/>
      <c r="O130" s="418"/>
      <c r="P130" s="418"/>
      <c r="Q130" s="418"/>
      <c r="R130" s="418"/>
      <c r="S130" s="418"/>
      <c r="T130" s="418"/>
      <c r="U130" s="418"/>
      <c r="V130" s="418"/>
      <c r="W130" s="419"/>
      <c r="X130" s="420"/>
      <c r="Y130" s="421"/>
      <c r="Z130" s="422"/>
      <c r="AA130" s="423"/>
      <c r="AC130" s="16"/>
    </row>
    <row r="131" spans="2:36" x14ac:dyDescent="0.15">
      <c r="C131" s="392" t="s">
        <v>42</v>
      </c>
      <c r="D131" s="438" t="s">
        <v>127</v>
      </c>
      <c r="E131" s="439"/>
      <c r="F131" s="439"/>
      <c r="G131" s="440"/>
      <c r="H131" s="441" t="s">
        <v>311</v>
      </c>
      <c r="I131" s="442"/>
      <c r="J131" s="442"/>
      <c r="K131" s="442"/>
      <c r="L131" s="442"/>
      <c r="M131" s="442"/>
      <c r="N131" s="442"/>
      <c r="O131" s="442"/>
      <c r="P131" s="442"/>
      <c r="Q131" s="442"/>
      <c r="R131" s="442"/>
      <c r="S131" s="442"/>
      <c r="T131" s="442"/>
      <c r="U131" s="442"/>
      <c r="V131" s="442"/>
      <c r="W131" s="443"/>
      <c r="X131" s="444">
        <v>1.5</v>
      </c>
      <c r="Y131" s="445"/>
      <c r="Z131" s="290">
        <v>2</v>
      </c>
      <c r="AA131" s="446"/>
      <c r="AC131" s="16"/>
      <c r="AI131" s="8" t="s">
        <v>42</v>
      </c>
      <c r="AJ131" s="8" t="s">
        <v>43</v>
      </c>
    </row>
    <row r="132" spans="2:36" x14ac:dyDescent="0.15">
      <c r="C132" s="393"/>
      <c r="D132" s="429" t="s">
        <v>139</v>
      </c>
      <c r="E132" s="430"/>
      <c r="F132" s="430"/>
      <c r="G132" s="431"/>
      <c r="H132" s="424" t="s">
        <v>312</v>
      </c>
      <c r="I132" s="425"/>
      <c r="J132" s="425"/>
      <c r="K132" s="425"/>
      <c r="L132" s="425"/>
      <c r="M132" s="425"/>
      <c r="N132" s="425"/>
      <c r="O132" s="425"/>
      <c r="P132" s="425"/>
      <c r="Q132" s="425"/>
      <c r="R132" s="425"/>
      <c r="S132" s="425"/>
      <c r="T132" s="425"/>
      <c r="U132" s="425"/>
      <c r="V132" s="425"/>
      <c r="W132" s="426"/>
      <c r="X132" s="209"/>
      <c r="Y132" s="427"/>
      <c r="Z132" s="285"/>
      <c r="AA132" s="428"/>
      <c r="AI132" s="16" t="s">
        <v>135</v>
      </c>
      <c r="AJ132" s="16" t="s">
        <v>43</v>
      </c>
    </row>
    <row r="133" spans="2:36" x14ac:dyDescent="0.15">
      <c r="C133" s="393"/>
      <c r="D133" s="429" t="s">
        <v>140</v>
      </c>
      <c r="E133" s="430"/>
      <c r="F133" s="430"/>
      <c r="G133" s="431"/>
      <c r="H133" s="424" t="s">
        <v>313</v>
      </c>
      <c r="I133" s="425"/>
      <c r="J133" s="425"/>
      <c r="K133" s="425"/>
      <c r="L133" s="425"/>
      <c r="M133" s="425"/>
      <c r="N133" s="425"/>
      <c r="O133" s="425"/>
      <c r="P133" s="425"/>
      <c r="Q133" s="425"/>
      <c r="R133" s="425"/>
      <c r="S133" s="425"/>
      <c r="T133" s="425"/>
      <c r="U133" s="425"/>
      <c r="V133" s="425"/>
      <c r="W133" s="426"/>
      <c r="X133" s="209"/>
      <c r="Y133" s="427"/>
      <c r="Z133" s="285"/>
      <c r="AA133" s="428"/>
      <c r="AC133" s="8"/>
      <c r="AF133" s="8"/>
      <c r="AI133" s="17" t="s">
        <v>138</v>
      </c>
      <c r="AJ133" s="16" t="s">
        <v>129</v>
      </c>
    </row>
    <row r="134" spans="2:36" x14ac:dyDescent="0.15">
      <c r="C134" s="393"/>
      <c r="D134" s="429"/>
      <c r="E134" s="430"/>
      <c r="F134" s="430"/>
      <c r="G134" s="431"/>
      <c r="H134" s="424"/>
      <c r="I134" s="425"/>
      <c r="J134" s="425"/>
      <c r="K134" s="425"/>
      <c r="L134" s="425"/>
      <c r="M134" s="425"/>
      <c r="N134" s="425"/>
      <c r="O134" s="425"/>
      <c r="P134" s="425"/>
      <c r="Q134" s="425"/>
      <c r="R134" s="425"/>
      <c r="S134" s="425"/>
      <c r="T134" s="425"/>
      <c r="U134" s="425"/>
      <c r="V134" s="425"/>
      <c r="W134" s="426"/>
      <c r="X134" s="209"/>
      <c r="Y134" s="427"/>
      <c r="Z134" s="285"/>
      <c r="AA134" s="428"/>
      <c r="AC134" s="16"/>
      <c r="AF134" s="16"/>
      <c r="AI134" s="16" t="s">
        <v>127</v>
      </c>
      <c r="AJ134" s="16" t="s">
        <v>153</v>
      </c>
    </row>
    <row r="135" spans="2:36" ht="15" thickBot="1" x14ac:dyDescent="0.2">
      <c r="C135" s="394"/>
      <c r="D135" s="414"/>
      <c r="E135" s="415"/>
      <c r="F135" s="415"/>
      <c r="G135" s="416"/>
      <c r="H135" s="447"/>
      <c r="I135" s="448"/>
      <c r="J135" s="448"/>
      <c r="K135" s="448"/>
      <c r="L135" s="448"/>
      <c r="M135" s="448"/>
      <c r="N135" s="448"/>
      <c r="O135" s="448"/>
      <c r="P135" s="448"/>
      <c r="Q135" s="448"/>
      <c r="R135" s="448"/>
      <c r="S135" s="448"/>
      <c r="T135" s="448"/>
      <c r="U135" s="448"/>
      <c r="V135" s="448"/>
      <c r="W135" s="449"/>
      <c r="X135" s="450"/>
      <c r="Y135" s="451"/>
      <c r="Z135" s="452"/>
      <c r="AA135" s="453"/>
      <c r="AC135" s="17"/>
      <c r="AF135" s="16"/>
      <c r="AI135" s="16" t="s">
        <v>136</v>
      </c>
      <c r="AJ135" s="16" t="s">
        <v>206</v>
      </c>
    </row>
    <row r="136" spans="2:36" x14ac:dyDescent="0.15">
      <c r="C136" s="456" t="s">
        <v>43</v>
      </c>
      <c r="D136" s="458" t="s">
        <v>43</v>
      </c>
      <c r="E136" s="459"/>
      <c r="F136" s="459"/>
      <c r="G136" s="460"/>
      <c r="H136" s="432" t="s">
        <v>314</v>
      </c>
      <c r="I136" s="433"/>
      <c r="J136" s="433"/>
      <c r="K136" s="433"/>
      <c r="L136" s="433"/>
      <c r="M136" s="433"/>
      <c r="N136" s="433"/>
      <c r="O136" s="433"/>
      <c r="P136" s="433"/>
      <c r="Q136" s="433"/>
      <c r="R136" s="433"/>
      <c r="S136" s="433"/>
      <c r="T136" s="433"/>
      <c r="U136" s="433"/>
      <c r="V136" s="433"/>
      <c r="W136" s="434"/>
      <c r="X136" s="262">
        <v>1.5</v>
      </c>
      <c r="Y136" s="435"/>
      <c r="Z136" s="436">
        <v>2</v>
      </c>
      <c r="AA136" s="437"/>
      <c r="AC136" s="16"/>
      <c r="AF136" s="16"/>
      <c r="AI136" s="16" t="s">
        <v>141</v>
      </c>
    </row>
    <row r="137" spans="2:36" x14ac:dyDescent="0.15">
      <c r="C137" s="457"/>
      <c r="D137" s="458" t="s">
        <v>129</v>
      </c>
      <c r="E137" s="459"/>
      <c r="F137" s="459"/>
      <c r="G137" s="460"/>
      <c r="H137" s="424" t="s">
        <v>315</v>
      </c>
      <c r="I137" s="425"/>
      <c r="J137" s="425"/>
      <c r="K137" s="425"/>
      <c r="L137" s="425"/>
      <c r="M137" s="425"/>
      <c r="N137" s="425"/>
      <c r="O137" s="425"/>
      <c r="P137" s="425"/>
      <c r="Q137" s="425"/>
      <c r="R137" s="425"/>
      <c r="S137" s="425"/>
      <c r="T137" s="425"/>
      <c r="U137" s="425"/>
      <c r="V137" s="425"/>
      <c r="W137" s="426"/>
      <c r="X137" s="209"/>
      <c r="Y137" s="427"/>
      <c r="Z137" s="285"/>
      <c r="AA137" s="428"/>
      <c r="AC137" s="16"/>
      <c r="AF137" s="16"/>
      <c r="AI137" s="16" t="s">
        <v>137</v>
      </c>
    </row>
    <row r="138" spans="2:36" x14ac:dyDescent="0.15">
      <c r="C138" s="457"/>
      <c r="D138" s="458" t="s">
        <v>153</v>
      </c>
      <c r="E138" s="459"/>
      <c r="F138" s="459"/>
      <c r="G138" s="460"/>
      <c r="H138" s="424" t="s">
        <v>316</v>
      </c>
      <c r="I138" s="425"/>
      <c r="J138" s="425"/>
      <c r="K138" s="425"/>
      <c r="L138" s="425"/>
      <c r="M138" s="425"/>
      <c r="N138" s="425"/>
      <c r="O138" s="425"/>
      <c r="P138" s="425"/>
      <c r="Q138" s="425"/>
      <c r="R138" s="425"/>
      <c r="S138" s="425"/>
      <c r="T138" s="425"/>
      <c r="U138" s="425"/>
      <c r="V138" s="425"/>
      <c r="W138" s="426"/>
      <c r="X138" s="209"/>
      <c r="Y138" s="427"/>
      <c r="Z138" s="285"/>
      <c r="AA138" s="428"/>
      <c r="AC138" s="16"/>
      <c r="AI138" s="18" t="s">
        <v>129</v>
      </c>
    </row>
    <row r="139" spans="2:36" ht="18.75" customHeight="1" x14ac:dyDescent="0.15">
      <c r="C139" s="457"/>
      <c r="D139" s="458"/>
      <c r="E139" s="459"/>
      <c r="F139" s="459"/>
      <c r="G139" s="460"/>
      <c r="H139" s="424"/>
      <c r="I139" s="425"/>
      <c r="J139" s="425"/>
      <c r="K139" s="425"/>
      <c r="L139" s="425"/>
      <c r="M139" s="425"/>
      <c r="N139" s="425"/>
      <c r="O139" s="425"/>
      <c r="P139" s="425"/>
      <c r="Q139" s="425"/>
      <c r="R139" s="425"/>
      <c r="S139" s="425"/>
      <c r="T139" s="425"/>
      <c r="U139" s="425"/>
      <c r="V139" s="425"/>
      <c r="W139" s="426"/>
      <c r="X139" s="209"/>
      <c r="Y139" s="427"/>
      <c r="Z139" s="285"/>
      <c r="AA139" s="428"/>
      <c r="AC139" s="16"/>
      <c r="AI139" s="16" t="s">
        <v>130</v>
      </c>
    </row>
    <row r="140" spans="2:36" ht="15" thickBot="1" x14ac:dyDescent="0.2">
      <c r="C140" s="457"/>
      <c r="D140" s="458"/>
      <c r="E140" s="459"/>
      <c r="F140" s="459"/>
      <c r="G140" s="460"/>
      <c r="H140" s="417"/>
      <c r="I140" s="418"/>
      <c r="J140" s="418"/>
      <c r="K140" s="418"/>
      <c r="L140" s="418"/>
      <c r="M140" s="418"/>
      <c r="N140" s="418"/>
      <c r="O140" s="418"/>
      <c r="P140" s="418"/>
      <c r="Q140" s="418"/>
      <c r="R140" s="418"/>
      <c r="S140" s="418"/>
      <c r="T140" s="418"/>
      <c r="U140" s="418"/>
      <c r="V140" s="418"/>
      <c r="W140" s="419"/>
      <c r="X140" s="420"/>
      <c r="Y140" s="421"/>
      <c r="Z140" s="422"/>
      <c r="AA140" s="423"/>
      <c r="AC140" s="18"/>
      <c r="AI140" s="16" t="s">
        <v>131</v>
      </c>
    </row>
    <row r="141" spans="2:36" ht="15.75" thickTop="1" thickBot="1" x14ac:dyDescent="0.2">
      <c r="C141" s="235" t="s">
        <v>119</v>
      </c>
      <c r="D141" s="461"/>
      <c r="E141" s="461"/>
      <c r="F141" s="461"/>
      <c r="G141" s="461"/>
      <c r="H141" s="461"/>
      <c r="I141" s="461"/>
      <c r="J141" s="461"/>
      <c r="K141" s="461"/>
      <c r="L141" s="461"/>
      <c r="M141" s="461"/>
      <c r="N141" s="461"/>
      <c r="O141" s="461"/>
      <c r="P141" s="461"/>
      <c r="Q141" s="461"/>
      <c r="R141" s="461"/>
      <c r="S141" s="461"/>
      <c r="T141" s="461"/>
      <c r="U141" s="461"/>
      <c r="V141" s="461"/>
      <c r="W141" s="462"/>
      <c r="X141" s="463">
        <f>SUM(X125:Y140)</f>
        <v>6</v>
      </c>
      <c r="Y141" s="464"/>
      <c r="Z141" s="465">
        <v>2</v>
      </c>
      <c r="AA141" s="466"/>
      <c r="AC141" s="16"/>
      <c r="AD141" s="118" t="s">
        <v>272</v>
      </c>
      <c r="AI141" s="16" t="s">
        <v>132</v>
      </c>
    </row>
    <row r="142" spans="2:36" ht="8.25" customHeight="1" x14ac:dyDescent="0.15">
      <c r="AC142" s="16"/>
      <c r="AI142" s="16" t="s">
        <v>133</v>
      </c>
    </row>
    <row r="143" spans="2:36" x14ac:dyDescent="0.15">
      <c r="B143" s="10" t="s">
        <v>207</v>
      </c>
      <c r="C143" s="7" t="s">
        <v>64</v>
      </c>
      <c r="AC143" s="16"/>
      <c r="AI143" s="16" t="s">
        <v>134</v>
      </c>
    </row>
    <row r="144" spans="2:36" ht="8.25" customHeight="1" thickBot="1" x14ac:dyDescent="0.2">
      <c r="B144" s="10"/>
      <c r="AC144" s="16"/>
      <c r="AI144" s="16" t="s">
        <v>139</v>
      </c>
    </row>
    <row r="145" spans="2:35" ht="15" thickBot="1" x14ac:dyDescent="0.2">
      <c r="C145" s="467" t="s">
        <v>65</v>
      </c>
      <c r="D145" s="468"/>
      <c r="E145" s="468" t="s">
        <v>66</v>
      </c>
      <c r="F145" s="468"/>
      <c r="G145" s="468"/>
      <c r="H145" s="468"/>
      <c r="I145" s="468"/>
      <c r="J145" s="468"/>
      <c r="K145" s="468" t="s">
        <v>71</v>
      </c>
      <c r="L145" s="468"/>
      <c r="M145" s="468"/>
      <c r="N145" s="468" t="s">
        <v>67</v>
      </c>
      <c r="O145" s="468"/>
      <c r="P145" s="468" t="s">
        <v>68</v>
      </c>
      <c r="Q145" s="468"/>
      <c r="R145" s="468" t="s">
        <v>63</v>
      </c>
      <c r="S145" s="468"/>
      <c r="T145" s="468" t="s">
        <v>62</v>
      </c>
      <c r="U145" s="468"/>
      <c r="V145" s="468"/>
      <c r="W145" s="468" t="s">
        <v>69</v>
      </c>
      <c r="X145" s="468"/>
      <c r="Y145" s="468" t="s">
        <v>70</v>
      </c>
      <c r="Z145" s="468"/>
      <c r="AA145" s="469"/>
      <c r="AB145" s="12"/>
      <c r="AC145" s="16"/>
      <c r="AD145" s="118" t="s">
        <v>273</v>
      </c>
      <c r="AI145" s="16" t="s">
        <v>140</v>
      </c>
    </row>
    <row r="146" spans="2:35" x14ac:dyDescent="0.15">
      <c r="C146" s="470" t="s">
        <v>142</v>
      </c>
      <c r="D146" s="471"/>
      <c r="E146" s="472" t="s">
        <v>317</v>
      </c>
      <c r="F146" s="472"/>
      <c r="G146" s="472"/>
      <c r="H146" s="472"/>
      <c r="I146" s="472"/>
      <c r="J146" s="472"/>
      <c r="K146" s="473"/>
      <c r="L146" s="473"/>
      <c r="M146" s="473"/>
      <c r="N146" s="473"/>
      <c r="O146" s="473"/>
      <c r="P146" s="473">
        <v>1</v>
      </c>
      <c r="Q146" s="473"/>
      <c r="R146" s="473">
        <v>400000</v>
      </c>
      <c r="S146" s="473"/>
      <c r="T146" s="474">
        <f>P146*R146</f>
        <v>400000</v>
      </c>
      <c r="U146" s="474"/>
      <c r="V146" s="474"/>
      <c r="W146" s="473">
        <v>20</v>
      </c>
      <c r="X146" s="473"/>
      <c r="Y146" s="474">
        <f>IF(ISERROR(T146/W146),0,T146/W146)</f>
        <v>20000</v>
      </c>
      <c r="Z146" s="474"/>
      <c r="AA146" s="475"/>
      <c r="AC146" s="16"/>
      <c r="AI146" s="16" t="s">
        <v>206</v>
      </c>
    </row>
    <row r="147" spans="2:35" x14ac:dyDescent="0.15">
      <c r="C147" s="470" t="s">
        <v>147</v>
      </c>
      <c r="D147" s="471"/>
      <c r="E147" s="476" t="s">
        <v>318</v>
      </c>
      <c r="F147" s="476"/>
      <c r="G147" s="476"/>
      <c r="H147" s="476"/>
      <c r="I147" s="476"/>
      <c r="J147" s="476"/>
      <c r="K147" s="477"/>
      <c r="L147" s="477"/>
      <c r="M147" s="477"/>
      <c r="N147" s="477"/>
      <c r="O147" s="477"/>
      <c r="P147" s="477">
        <v>1</v>
      </c>
      <c r="Q147" s="477"/>
      <c r="R147" s="477">
        <v>200000</v>
      </c>
      <c r="S147" s="477"/>
      <c r="T147" s="478">
        <f t="shared" ref="T147:T155" si="10">P147*R147</f>
        <v>200000</v>
      </c>
      <c r="U147" s="478"/>
      <c r="V147" s="478"/>
      <c r="W147" s="477">
        <v>20</v>
      </c>
      <c r="X147" s="477"/>
      <c r="Y147" s="478">
        <f t="shared" ref="Y147:Y155" si="11">IF(ISERROR(T147/W147),0,T147/W147)</f>
        <v>10000</v>
      </c>
      <c r="Z147" s="478"/>
      <c r="AA147" s="479"/>
      <c r="AC147" s="16"/>
      <c r="AI147" s="19"/>
    </row>
    <row r="148" spans="2:35" x14ac:dyDescent="0.15">
      <c r="C148" s="470" t="s">
        <v>143</v>
      </c>
      <c r="D148" s="471"/>
      <c r="E148" s="476" t="s">
        <v>319</v>
      </c>
      <c r="F148" s="476"/>
      <c r="G148" s="476"/>
      <c r="H148" s="476"/>
      <c r="I148" s="476"/>
      <c r="J148" s="476"/>
      <c r="K148" s="477"/>
      <c r="L148" s="477"/>
      <c r="M148" s="477"/>
      <c r="N148" s="477"/>
      <c r="O148" s="477"/>
      <c r="P148" s="477">
        <v>1</v>
      </c>
      <c r="Q148" s="477"/>
      <c r="R148" s="477">
        <v>200000</v>
      </c>
      <c r="S148" s="477"/>
      <c r="T148" s="478">
        <f t="shared" si="10"/>
        <v>200000</v>
      </c>
      <c r="U148" s="478"/>
      <c r="V148" s="478"/>
      <c r="W148" s="477">
        <v>20</v>
      </c>
      <c r="X148" s="477"/>
      <c r="Y148" s="478">
        <f t="shared" si="11"/>
        <v>10000</v>
      </c>
      <c r="Z148" s="478"/>
      <c r="AA148" s="479"/>
      <c r="AC148" s="16"/>
      <c r="AI148" s="16"/>
    </row>
    <row r="149" spans="2:35" x14ac:dyDescent="0.15">
      <c r="C149" s="470" t="s">
        <v>147</v>
      </c>
      <c r="D149" s="471"/>
      <c r="E149" s="476" t="s">
        <v>320</v>
      </c>
      <c r="F149" s="476"/>
      <c r="G149" s="476"/>
      <c r="H149" s="476"/>
      <c r="I149" s="476"/>
      <c r="J149" s="476"/>
      <c r="K149" s="477"/>
      <c r="L149" s="477"/>
      <c r="M149" s="477"/>
      <c r="N149" s="477"/>
      <c r="O149" s="477"/>
      <c r="P149" s="477">
        <v>1</v>
      </c>
      <c r="Q149" s="477"/>
      <c r="R149" s="477">
        <v>100000</v>
      </c>
      <c r="S149" s="477"/>
      <c r="T149" s="478">
        <f t="shared" si="10"/>
        <v>100000</v>
      </c>
      <c r="U149" s="478"/>
      <c r="V149" s="478"/>
      <c r="W149" s="477">
        <v>6</v>
      </c>
      <c r="X149" s="477"/>
      <c r="Y149" s="478">
        <f t="shared" si="11"/>
        <v>16666.666666666668</v>
      </c>
      <c r="Z149" s="478"/>
      <c r="AA149" s="479"/>
      <c r="AC149" s="19"/>
      <c r="AI149" s="19" t="s">
        <v>65</v>
      </c>
    </row>
    <row r="150" spans="2:35" x14ac:dyDescent="0.15">
      <c r="C150" s="470"/>
      <c r="D150" s="471"/>
      <c r="E150" s="476"/>
      <c r="F150" s="476"/>
      <c r="G150" s="476"/>
      <c r="H150" s="476"/>
      <c r="I150" s="476"/>
      <c r="J150" s="476"/>
      <c r="K150" s="477"/>
      <c r="L150" s="477"/>
      <c r="M150" s="477"/>
      <c r="N150" s="477"/>
      <c r="O150" s="477"/>
      <c r="P150" s="477"/>
      <c r="Q150" s="477"/>
      <c r="R150" s="477"/>
      <c r="S150" s="477"/>
      <c r="T150" s="478">
        <f t="shared" si="10"/>
        <v>0</v>
      </c>
      <c r="U150" s="478"/>
      <c r="V150" s="478"/>
      <c r="W150" s="477"/>
      <c r="X150" s="477"/>
      <c r="Y150" s="478">
        <f t="shared" si="11"/>
        <v>0</v>
      </c>
      <c r="Z150" s="478"/>
      <c r="AA150" s="479"/>
      <c r="AC150" s="16"/>
      <c r="AI150" s="16" t="s">
        <v>142</v>
      </c>
    </row>
    <row r="151" spans="2:35" x14ac:dyDescent="0.15">
      <c r="C151" s="470"/>
      <c r="D151" s="471"/>
      <c r="E151" s="476"/>
      <c r="F151" s="476"/>
      <c r="G151" s="476"/>
      <c r="H151" s="476"/>
      <c r="I151" s="476"/>
      <c r="J151" s="476"/>
      <c r="K151" s="477"/>
      <c r="L151" s="477"/>
      <c r="M151" s="477"/>
      <c r="N151" s="477"/>
      <c r="O151" s="477"/>
      <c r="P151" s="477"/>
      <c r="Q151" s="477"/>
      <c r="R151" s="477"/>
      <c r="S151" s="477"/>
      <c r="T151" s="478">
        <f t="shared" si="10"/>
        <v>0</v>
      </c>
      <c r="U151" s="478"/>
      <c r="V151" s="478"/>
      <c r="W151" s="477"/>
      <c r="X151" s="477"/>
      <c r="Y151" s="478">
        <f t="shared" si="11"/>
        <v>0</v>
      </c>
      <c r="Z151" s="478"/>
      <c r="AA151" s="479"/>
      <c r="AC151" s="16"/>
      <c r="AI151" s="16" t="s">
        <v>143</v>
      </c>
    </row>
    <row r="152" spans="2:35" x14ac:dyDescent="0.15">
      <c r="C152" s="470"/>
      <c r="D152" s="471"/>
      <c r="E152" s="476"/>
      <c r="F152" s="476"/>
      <c r="G152" s="476"/>
      <c r="H152" s="476"/>
      <c r="I152" s="476"/>
      <c r="J152" s="476"/>
      <c r="K152" s="477"/>
      <c r="L152" s="477"/>
      <c r="M152" s="477"/>
      <c r="N152" s="477"/>
      <c r="O152" s="477"/>
      <c r="P152" s="477"/>
      <c r="Q152" s="477"/>
      <c r="R152" s="477"/>
      <c r="S152" s="477"/>
      <c r="T152" s="478">
        <f t="shared" si="10"/>
        <v>0</v>
      </c>
      <c r="U152" s="478"/>
      <c r="V152" s="478"/>
      <c r="W152" s="477"/>
      <c r="X152" s="477"/>
      <c r="Y152" s="478">
        <f t="shared" si="11"/>
        <v>0</v>
      </c>
      <c r="Z152" s="478"/>
      <c r="AA152" s="479"/>
      <c r="AC152" s="16"/>
      <c r="AI152" s="16" t="s">
        <v>144</v>
      </c>
    </row>
    <row r="153" spans="2:35" x14ac:dyDescent="0.15">
      <c r="C153" s="470"/>
      <c r="D153" s="471"/>
      <c r="E153" s="476"/>
      <c r="F153" s="476"/>
      <c r="G153" s="476"/>
      <c r="H153" s="476"/>
      <c r="I153" s="476"/>
      <c r="J153" s="476"/>
      <c r="K153" s="477"/>
      <c r="L153" s="477"/>
      <c r="M153" s="477"/>
      <c r="N153" s="477"/>
      <c r="O153" s="477"/>
      <c r="P153" s="477"/>
      <c r="Q153" s="477"/>
      <c r="R153" s="477"/>
      <c r="S153" s="477"/>
      <c r="T153" s="478">
        <f t="shared" si="10"/>
        <v>0</v>
      </c>
      <c r="U153" s="478"/>
      <c r="V153" s="478"/>
      <c r="W153" s="477"/>
      <c r="X153" s="477"/>
      <c r="Y153" s="478">
        <f t="shared" si="11"/>
        <v>0</v>
      </c>
      <c r="Z153" s="478"/>
      <c r="AA153" s="479"/>
      <c r="AC153" s="16"/>
      <c r="AI153" s="16" t="s">
        <v>145</v>
      </c>
    </row>
    <row r="154" spans="2:35" x14ac:dyDescent="0.15">
      <c r="C154" s="470"/>
      <c r="D154" s="471"/>
      <c r="E154" s="476"/>
      <c r="F154" s="476"/>
      <c r="G154" s="476"/>
      <c r="H154" s="476"/>
      <c r="I154" s="476"/>
      <c r="J154" s="476"/>
      <c r="K154" s="477"/>
      <c r="L154" s="477"/>
      <c r="M154" s="477"/>
      <c r="N154" s="477"/>
      <c r="O154" s="477"/>
      <c r="P154" s="477"/>
      <c r="Q154" s="477"/>
      <c r="R154" s="477"/>
      <c r="S154" s="477"/>
      <c r="T154" s="478">
        <f t="shared" si="10"/>
        <v>0</v>
      </c>
      <c r="U154" s="478"/>
      <c r="V154" s="478"/>
      <c r="W154" s="477"/>
      <c r="X154" s="477"/>
      <c r="Y154" s="478">
        <f t="shared" si="11"/>
        <v>0</v>
      </c>
      <c r="Z154" s="478"/>
      <c r="AA154" s="479"/>
      <c r="AC154" s="16"/>
      <c r="AI154" s="16" t="s">
        <v>146</v>
      </c>
    </row>
    <row r="155" spans="2:35" ht="15" thickBot="1" x14ac:dyDescent="0.2">
      <c r="C155" s="470"/>
      <c r="D155" s="471"/>
      <c r="E155" s="480"/>
      <c r="F155" s="480"/>
      <c r="G155" s="480"/>
      <c r="H155" s="480"/>
      <c r="I155" s="480"/>
      <c r="J155" s="480"/>
      <c r="K155" s="481"/>
      <c r="L155" s="481"/>
      <c r="M155" s="481"/>
      <c r="N155" s="481"/>
      <c r="O155" s="481"/>
      <c r="P155" s="481"/>
      <c r="Q155" s="481"/>
      <c r="R155" s="481"/>
      <c r="S155" s="481"/>
      <c r="T155" s="482">
        <f t="shared" si="10"/>
        <v>0</v>
      </c>
      <c r="U155" s="482"/>
      <c r="V155" s="482"/>
      <c r="W155" s="481"/>
      <c r="X155" s="481"/>
      <c r="Y155" s="482">
        <f t="shared" si="11"/>
        <v>0</v>
      </c>
      <c r="Z155" s="482"/>
      <c r="AA155" s="483"/>
      <c r="AC155" s="16"/>
      <c r="AI155" s="16" t="s">
        <v>147</v>
      </c>
    </row>
    <row r="156" spans="2:35" s="11" customFormat="1" ht="15" thickBot="1" x14ac:dyDescent="0.2">
      <c r="C156" s="484" t="s">
        <v>183</v>
      </c>
      <c r="D156" s="485"/>
      <c r="E156" s="485"/>
      <c r="F156" s="485"/>
      <c r="G156" s="485"/>
      <c r="H156" s="485"/>
      <c r="I156" s="485"/>
      <c r="J156" s="485"/>
      <c r="K156" s="485"/>
      <c r="L156" s="485"/>
      <c r="M156" s="485"/>
      <c r="N156" s="485"/>
      <c r="O156" s="485"/>
      <c r="P156" s="485"/>
      <c r="Q156" s="485"/>
      <c r="R156" s="485"/>
      <c r="S156" s="485"/>
      <c r="T156" s="485"/>
      <c r="U156" s="485"/>
      <c r="V156" s="485"/>
      <c r="W156" s="485"/>
      <c r="X156" s="486"/>
      <c r="Y156" s="390">
        <f>SUM(Y146:AA155)</f>
        <v>56666.666666666672</v>
      </c>
      <c r="Z156" s="391"/>
      <c r="AA156" s="487"/>
      <c r="AC156" s="18"/>
      <c r="AI156" s="18" t="s">
        <v>206</v>
      </c>
    </row>
    <row r="157" spans="2:35" s="11" customFormat="1" x14ac:dyDescent="0.15">
      <c r="C157" s="20"/>
      <c r="D157" s="20"/>
      <c r="E157" s="21"/>
      <c r="F157" s="21"/>
      <c r="G157" s="21"/>
      <c r="H157" s="21"/>
      <c r="I157" s="21"/>
      <c r="J157" s="21"/>
      <c r="K157" s="20"/>
      <c r="L157" s="20"/>
      <c r="M157" s="20"/>
      <c r="N157" s="20"/>
      <c r="O157" s="20"/>
      <c r="P157" s="20"/>
      <c r="Q157" s="20"/>
      <c r="R157" s="20"/>
      <c r="S157" s="20"/>
      <c r="T157" s="48"/>
      <c r="U157" s="48"/>
      <c r="V157" s="48"/>
      <c r="W157" s="48"/>
      <c r="X157" s="48"/>
      <c r="Y157" s="48"/>
      <c r="Z157" s="48"/>
      <c r="AA157" s="48"/>
      <c r="AI157" s="8"/>
    </row>
    <row r="158" spans="2:35" s="11" customFormat="1" ht="15" thickBot="1" x14ac:dyDescent="0.2">
      <c r="B158" s="14" t="s">
        <v>61</v>
      </c>
      <c r="C158" s="48" t="s">
        <v>123</v>
      </c>
      <c r="D158" s="20"/>
      <c r="E158" s="21"/>
      <c r="F158" s="21"/>
      <c r="G158" s="21"/>
      <c r="H158" s="21"/>
      <c r="I158" s="21"/>
      <c r="J158" s="21"/>
      <c r="K158" s="20"/>
      <c r="L158" s="20"/>
      <c r="M158" s="20"/>
      <c r="N158" s="20"/>
      <c r="O158" s="20"/>
      <c r="P158" s="20"/>
      <c r="Q158" s="20"/>
      <c r="R158" s="20"/>
      <c r="S158" s="20"/>
      <c r="T158" s="48"/>
      <c r="U158" s="48"/>
      <c r="V158" s="48"/>
      <c r="W158" s="48"/>
      <c r="X158" s="48"/>
      <c r="Y158" s="48"/>
      <c r="Z158" s="48"/>
      <c r="AA158" s="48"/>
      <c r="AI158" s="16"/>
    </row>
    <row r="159" spans="2:35" ht="15" thickBot="1" x14ac:dyDescent="0.2">
      <c r="C159" s="467" t="s">
        <v>65</v>
      </c>
      <c r="D159" s="468"/>
      <c r="E159" s="468" t="s">
        <v>66</v>
      </c>
      <c r="F159" s="468"/>
      <c r="G159" s="468"/>
      <c r="H159" s="468"/>
      <c r="I159" s="468"/>
      <c r="J159" s="468"/>
      <c r="K159" s="468" t="s">
        <v>71</v>
      </c>
      <c r="L159" s="468"/>
      <c r="M159" s="468"/>
      <c r="N159" s="468" t="s">
        <v>67</v>
      </c>
      <c r="O159" s="468"/>
      <c r="P159" s="468" t="s">
        <v>68</v>
      </c>
      <c r="Q159" s="468"/>
      <c r="R159" s="468" t="s">
        <v>63</v>
      </c>
      <c r="S159" s="468"/>
      <c r="T159" s="468" t="s">
        <v>62</v>
      </c>
      <c r="U159" s="468"/>
      <c r="V159" s="468"/>
      <c r="W159" s="468" t="s">
        <v>69</v>
      </c>
      <c r="X159" s="468"/>
      <c r="Y159" s="468" t="s">
        <v>70</v>
      </c>
      <c r="Z159" s="468"/>
      <c r="AA159" s="469"/>
      <c r="AB159" s="12"/>
      <c r="AI159" s="16"/>
    </row>
    <row r="160" spans="2:35" x14ac:dyDescent="0.15">
      <c r="C160" s="488"/>
      <c r="D160" s="473"/>
      <c r="E160" s="489" t="s">
        <v>321</v>
      </c>
      <c r="F160" s="489"/>
      <c r="G160" s="489"/>
      <c r="H160" s="489"/>
      <c r="I160" s="489"/>
      <c r="J160" s="489"/>
      <c r="K160" s="473"/>
      <c r="L160" s="473"/>
      <c r="M160" s="473"/>
      <c r="N160" s="473"/>
      <c r="O160" s="473"/>
      <c r="P160" s="473">
        <v>1</v>
      </c>
      <c r="Q160" s="473"/>
      <c r="R160" s="473">
        <v>30000</v>
      </c>
      <c r="S160" s="473"/>
      <c r="T160" s="474">
        <f>P160*R160</f>
        <v>30000</v>
      </c>
      <c r="U160" s="474"/>
      <c r="V160" s="474"/>
      <c r="W160" s="473">
        <v>10</v>
      </c>
      <c r="X160" s="473"/>
      <c r="Y160" s="474">
        <f t="shared" ref="Y160:Y170" si="12">IF(ISERROR(T160/W160),0,T160/W160)</f>
        <v>3000</v>
      </c>
      <c r="Z160" s="474"/>
      <c r="AA160" s="475"/>
      <c r="AD160" s="118" t="s">
        <v>274</v>
      </c>
      <c r="AI160" s="16"/>
    </row>
    <row r="161" spans="3:35" x14ac:dyDescent="0.15">
      <c r="C161" s="490"/>
      <c r="D161" s="477"/>
      <c r="E161" s="491" t="s">
        <v>322</v>
      </c>
      <c r="F161" s="491"/>
      <c r="G161" s="491"/>
      <c r="H161" s="491"/>
      <c r="I161" s="491"/>
      <c r="J161" s="491"/>
      <c r="K161" s="477"/>
      <c r="L161" s="477"/>
      <c r="M161" s="477"/>
      <c r="N161" s="477"/>
      <c r="O161" s="477"/>
      <c r="P161" s="477">
        <v>3</v>
      </c>
      <c r="Q161" s="477"/>
      <c r="R161" s="477">
        <v>5000</v>
      </c>
      <c r="S161" s="477"/>
      <c r="T161" s="478">
        <f t="shared" ref="T161:T170" si="13">P161*R161</f>
        <v>15000</v>
      </c>
      <c r="U161" s="478"/>
      <c r="V161" s="478"/>
      <c r="W161" s="477">
        <v>10</v>
      </c>
      <c r="X161" s="477"/>
      <c r="Y161" s="478">
        <f t="shared" si="12"/>
        <v>1500</v>
      </c>
      <c r="Z161" s="478"/>
      <c r="AA161" s="479"/>
      <c r="AI161" s="16"/>
    </row>
    <row r="162" spans="3:35" x14ac:dyDescent="0.15">
      <c r="C162" s="490"/>
      <c r="D162" s="477"/>
      <c r="E162" s="491" t="s">
        <v>323</v>
      </c>
      <c r="F162" s="491"/>
      <c r="G162" s="491"/>
      <c r="H162" s="491"/>
      <c r="I162" s="491"/>
      <c r="J162" s="491"/>
      <c r="K162" s="477"/>
      <c r="L162" s="477"/>
      <c r="M162" s="477"/>
      <c r="N162" s="477"/>
      <c r="O162" s="477"/>
      <c r="P162" s="477">
        <v>3</v>
      </c>
      <c r="Q162" s="477"/>
      <c r="R162" s="477">
        <v>3000</v>
      </c>
      <c r="S162" s="477"/>
      <c r="T162" s="478">
        <f t="shared" si="13"/>
        <v>9000</v>
      </c>
      <c r="U162" s="478"/>
      <c r="V162" s="478"/>
      <c r="W162" s="477">
        <v>10</v>
      </c>
      <c r="X162" s="477"/>
      <c r="Y162" s="478">
        <f t="shared" si="12"/>
        <v>900</v>
      </c>
      <c r="Z162" s="478"/>
      <c r="AA162" s="479"/>
    </row>
    <row r="163" spans="3:35" x14ac:dyDescent="0.15">
      <c r="C163" s="490"/>
      <c r="D163" s="477"/>
      <c r="E163" s="491"/>
      <c r="F163" s="491"/>
      <c r="G163" s="491"/>
      <c r="H163" s="491"/>
      <c r="I163" s="491"/>
      <c r="J163" s="491"/>
      <c r="K163" s="477"/>
      <c r="L163" s="477"/>
      <c r="M163" s="477"/>
      <c r="N163" s="477"/>
      <c r="O163" s="477"/>
      <c r="P163" s="477"/>
      <c r="Q163" s="477"/>
      <c r="R163" s="477"/>
      <c r="S163" s="477"/>
      <c r="T163" s="478">
        <f t="shared" si="13"/>
        <v>0</v>
      </c>
      <c r="U163" s="478"/>
      <c r="V163" s="478"/>
      <c r="W163" s="477"/>
      <c r="X163" s="477"/>
      <c r="Y163" s="478">
        <f t="shared" si="12"/>
        <v>0</v>
      </c>
      <c r="Z163" s="478"/>
      <c r="AA163" s="479"/>
    </row>
    <row r="164" spans="3:35" x14ac:dyDescent="0.15">
      <c r="C164" s="490"/>
      <c r="D164" s="477"/>
      <c r="E164" s="491"/>
      <c r="F164" s="491"/>
      <c r="G164" s="491"/>
      <c r="H164" s="491"/>
      <c r="I164" s="491"/>
      <c r="J164" s="491"/>
      <c r="K164" s="477"/>
      <c r="L164" s="477"/>
      <c r="M164" s="477"/>
      <c r="N164" s="477"/>
      <c r="O164" s="477"/>
      <c r="P164" s="477"/>
      <c r="Q164" s="477"/>
      <c r="R164" s="477"/>
      <c r="S164" s="477"/>
      <c r="T164" s="478">
        <f t="shared" si="13"/>
        <v>0</v>
      </c>
      <c r="U164" s="478"/>
      <c r="V164" s="478"/>
      <c r="W164" s="477"/>
      <c r="X164" s="477"/>
      <c r="Y164" s="478">
        <f t="shared" si="12"/>
        <v>0</v>
      </c>
      <c r="Z164" s="478"/>
      <c r="AA164" s="479"/>
    </row>
    <row r="165" spans="3:35" x14ac:dyDescent="0.15">
      <c r="C165" s="490"/>
      <c r="D165" s="477"/>
      <c r="E165" s="491"/>
      <c r="F165" s="491"/>
      <c r="G165" s="491"/>
      <c r="H165" s="491"/>
      <c r="I165" s="491"/>
      <c r="J165" s="491"/>
      <c r="K165" s="477"/>
      <c r="L165" s="477"/>
      <c r="M165" s="477"/>
      <c r="N165" s="477"/>
      <c r="O165" s="477"/>
      <c r="P165" s="477"/>
      <c r="Q165" s="477"/>
      <c r="R165" s="477"/>
      <c r="S165" s="477"/>
      <c r="T165" s="478">
        <f t="shared" si="13"/>
        <v>0</v>
      </c>
      <c r="U165" s="478"/>
      <c r="V165" s="478"/>
      <c r="W165" s="477"/>
      <c r="X165" s="477"/>
      <c r="Y165" s="478">
        <f t="shared" si="12"/>
        <v>0</v>
      </c>
      <c r="Z165" s="478"/>
      <c r="AA165" s="479"/>
    </row>
    <row r="166" spans="3:35" x14ac:dyDescent="0.15">
      <c r="C166" s="490"/>
      <c r="D166" s="477"/>
      <c r="E166" s="491"/>
      <c r="F166" s="491"/>
      <c r="G166" s="491"/>
      <c r="H166" s="491"/>
      <c r="I166" s="491"/>
      <c r="J166" s="491"/>
      <c r="K166" s="477"/>
      <c r="L166" s="477"/>
      <c r="M166" s="477"/>
      <c r="N166" s="477"/>
      <c r="O166" s="477"/>
      <c r="P166" s="477"/>
      <c r="Q166" s="477"/>
      <c r="R166" s="477"/>
      <c r="S166" s="477"/>
      <c r="T166" s="478">
        <f t="shared" si="13"/>
        <v>0</v>
      </c>
      <c r="U166" s="478"/>
      <c r="V166" s="478"/>
      <c r="W166" s="477"/>
      <c r="X166" s="477"/>
      <c r="Y166" s="478">
        <f t="shared" si="12"/>
        <v>0</v>
      </c>
      <c r="Z166" s="478"/>
      <c r="AA166" s="479"/>
    </row>
    <row r="167" spans="3:35" x14ac:dyDescent="0.15">
      <c r="C167" s="490"/>
      <c r="D167" s="477"/>
      <c r="E167" s="491"/>
      <c r="F167" s="491"/>
      <c r="G167" s="491"/>
      <c r="H167" s="491"/>
      <c r="I167" s="491"/>
      <c r="J167" s="491"/>
      <c r="K167" s="477"/>
      <c r="L167" s="477"/>
      <c r="M167" s="477"/>
      <c r="N167" s="477"/>
      <c r="O167" s="477"/>
      <c r="P167" s="477"/>
      <c r="Q167" s="477"/>
      <c r="R167" s="477"/>
      <c r="S167" s="477"/>
      <c r="T167" s="478">
        <f t="shared" si="13"/>
        <v>0</v>
      </c>
      <c r="U167" s="478"/>
      <c r="V167" s="478"/>
      <c r="W167" s="477"/>
      <c r="X167" s="477"/>
      <c r="Y167" s="478">
        <f t="shared" si="12"/>
        <v>0</v>
      </c>
      <c r="Z167" s="478"/>
      <c r="AA167" s="479"/>
    </row>
    <row r="168" spans="3:35" x14ac:dyDescent="0.15">
      <c r="C168" s="490"/>
      <c r="D168" s="477"/>
      <c r="E168" s="491"/>
      <c r="F168" s="491"/>
      <c r="G168" s="491"/>
      <c r="H168" s="491"/>
      <c r="I168" s="491"/>
      <c r="J168" s="491"/>
      <c r="K168" s="477"/>
      <c r="L168" s="477"/>
      <c r="M168" s="477"/>
      <c r="N168" s="477"/>
      <c r="O168" s="477"/>
      <c r="P168" s="477"/>
      <c r="Q168" s="477"/>
      <c r="R168" s="477"/>
      <c r="S168" s="477"/>
      <c r="T168" s="478">
        <f t="shared" si="13"/>
        <v>0</v>
      </c>
      <c r="U168" s="478"/>
      <c r="V168" s="478"/>
      <c r="W168" s="477"/>
      <c r="X168" s="477"/>
      <c r="Y168" s="478">
        <f t="shared" si="12"/>
        <v>0</v>
      </c>
      <c r="Z168" s="478"/>
      <c r="AA168" s="479"/>
    </row>
    <row r="169" spans="3:35" x14ac:dyDescent="0.15">
      <c r="C169" s="490"/>
      <c r="D169" s="477"/>
      <c r="E169" s="491"/>
      <c r="F169" s="491"/>
      <c r="G169" s="491"/>
      <c r="H169" s="491"/>
      <c r="I169" s="491"/>
      <c r="J169" s="491"/>
      <c r="K169" s="477"/>
      <c r="L169" s="477"/>
      <c r="M169" s="477"/>
      <c r="N169" s="477"/>
      <c r="O169" s="477"/>
      <c r="P169" s="477"/>
      <c r="Q169" s="477"/>
      <c r="R169" s="477"/>
      <c r="S169" s="477"/>
      <c r="T169" s="478">
        <f t="shared" si="13"/>
        <v>0</v>
      </c>
      <c r="U169" s="478"/>
      <c r="V169" s="478"/>
      <c r="W169" s="477"/>
      <c r="X169" s="477"/>
      <c r="Y169" s="478">
        <f t="shared" si="12"/>
        <v>0</v>
      </c>
      <c r="Z169" s="478"/>
      <c r="AA169" s="479"/>
    </row>
    <row r="170" spans="3:35" ht="15" thickBot="1" x14ac:dyDescent="0.2">
      <c r="C170" s="492"/>
      <c r="D170" s="481"/>
      <c r="E170" s="493"/>
      <c r="F170" s="493"/>
      <c r="G170" s="493"/>
      <c r="H170" s="493"/>
      <c r="I170" s="493"/>
      <c r="J170" s="493"/>
      <c r="K170" s="481"/>
      <c r="L170" s="481"/>
      <c r="M170" s="481"/>
      <c r="N170" s="481"/>
      <c r="O170" s="481"/>
      <c r="P170" s="481"/>
      <c r="Q170" s="481"/>
      <c r="R170" s="481"/>
      <c r="S170" s="481"/>
      <c r="T170" s="482">
        <f t="shared" si="13"/>
        <v>0</v>
      </c>
      <c r="U170" s="482"/>
      <c r="V170" s="482"/>
      <c r="W170" s="481"/>
      <c r="X170" s="481"/>
      <c r="Y170" s="482">
        <f t="shared" si="12"/>
        <v>0</v>
      </c>
      <c r="Z170" s="482"/>
      <c r="AA170" s="483"/>
    </row>
    <row r="171" spans="3:35" ht="15" thickBot="1" x14ac:dyDescent="0.2">
      <c r="C171" s="484" t="s">
        <v>184</v>
      </c>
      <c r="D171" s="501"/>
      <c r="E171" s="485"/>
      <c r="F171" s="485"/>
      <c r="G171" s="485"/>
      <c r="H171" s="485"/>
      <c r="I171" s="485"/>
      <c r="J171" s="485"/>
      <c r="K171" s="485"/>
      <c r="L171" s="485"/>
      <c r="M171" s="485"/>
      <c r="N171" s="485"/>
      <c r="O171" s="485"/>
      <c r="P171" s="485"/>
      <c r="Q171" s="485"/>
      <c r="R171" s="485"/>
      <c r="S171" s="485"/>
      <c r="T171" s="485"/>
      <c r="U171" s="485"/>
      <c r="V171" s="485"/>
      <c r="W171" s="485"/>
      <c r="X171" s="486"/>
      <c r="Y171" s="390">
        <f>SUM(Y160:AA170)</f>
        <v>5400</v>
      </c>
      <c r="Z171" s="391"/>
      <c r="AA171" s="487"/>
    </row>
    <row r="179" spans="2:30" x14ac:dyDescent="0.15">
      <c r="B179" s="10" t="s">
        <v>208</v>
      </c>
      <c r="C179" s="7" t="s">
        <v>72</v>
      </c>
    </row>
    <row r="180" spans="2:30" ht="15" thickBot="1" x14ac:dyDescent="0.2">
      <c r="B180" s="10" t="s">
        <v>73</v>
      </c>
      <c r="D180" s="7" t="s">
        <v>292</v>
      </c>
      <c r="X180" s="7" t="s">
        <v>75</v>
      </c>
    </row>
    <row r="181" spans="2:30" ht="15" thickBot="1" x14ac:dyDescent="0.2">
      <c r="C181" s="494" t="s">
        <v>91</v>
      </c>
      <c r="D181" s="495"/>
      <c r="E181" s="495"/>
      <c r="F181" s="495"/>
      <c r="G181" s="495"/>
      <c r="H181" s="495"/>
      <c r="I181" s="495"/>
      <c r="J181" s="495"/>
      <c r="K181" s="495"/>
      <c r="L181" s="495" t="s">
        <v>74</v>
      </c>
      <c r="M181" s="495"/>
      <c r="N181" s="495"/>
      <c r="O181" s="495"/>
      <c r="P181" s="495" t="s">
        <v>148</v>
      </c>
      <c r="Q181" s="495"/>
      <c r="R181" s="495"/>
      <c r="S181" s="495"/>
      <c r="T181" s="495" t="s">
        <v>227</v>
      </c>
      <c r="U181" s="495"/>
      <c r="V181" s="495"/>
      <c r="W181" s="495"/>
      <c r="X181" s="495" t="s">
        <v>124</v>
      </c>
      <c r="Y181" s="495"/>
      <c r="Z181" s="495"/>
      <c r="AA181" s="502"/>
      <c r="AD181" s="118"/>
    </row>
    <row r="182" spans="2:30" ht="15" thickBot="1" x14ac:dyDescent="0.2">
      <c r="C182" s="494" t="s">
        <v>293</v>
      </c>
      <c r="D182" s="495"/>
      <c r="E182" s="495"/>
      <c r="F182" s="495"/>
      <c r="G182" s="495"/>
      <c r="H182" s="495"/>
      <c r="I182" s="495"/>
      <c r="J182" s="495"/>
      <c r="K182" s="495"/>
      <c r="L182" s="496">
        <f>P182*U116</f>
        <v>260000</v>
      </c>
      <c r="M182" s="496"/>
      <c r="N182" s="496"/>
      <c r="O182" s="496"/>
      <c r="P182" s="496">
        <f>T182*P184</f>
        <v>52000</v>
      </c>
      <c r="Q182" s="496"/>
      <c r="R182" s="496"/>
      <c r="S182" s="496"/>
      <c r="T182" s="496">
        <f>I225</f>
        <v>400</v>
      </c>
      <c r="U182" s="496"/>
      <c r="V182" s="496"/>
      <c r="W182" s="496"/>
      <c r="X182" s="497"/>
      <c r="Y182" s="497"/>
      <c r="Z182" s="497"/>
      <c r="AA182" s="498"/>
      <c r="AD182" s="118"/>
    </row>
    <row r="183" spans="2:30" ht="15" thickBot="1" x14ac:dyDescent="0.2">
      <c r="AD183" s="118"/>
    </row>
    <row r="184" spans="2:30" ht="15" thickBot="1" x14ac:dyDescent="0.2">
      <c r="B184" s="10" t="s">
        <v>213</v>
      </c>
      <c r="D184" s="7" t="s">
        <v>12</v>
      </c>
      <c r="M184" s="107" t="s">
        <v>149</v>
      </c>
      <c r="N184" s="107"/>
      <c r="O184" s="107"/>
      <c r="P184" s="499">
        <v>130</v>
      </c>
      <c r="Q184" s="500"/>
      <c r="R184" s="107" t="s">
        <v>150</v>
      </c>
      <c r="X184" s="7" t="s">
        <v>75</v>
      </c>
      <c r="AD184" s="118" t="s">
        <v>275</v>
      </c>
    </row>
    <row r="185" spans="2:30" ht="15" thickBot="1" x14ac:dyDescent="0.2">
      <c r="C185" s="503" t="s">
        <v>91</v>
      </c>
      <c r="D185" s="504"/>
      <c r="E185" s="504"/>
      <c r="F185" s="504"/>
      <c r="G185" s="504"/>
      <c r="H185" s="504"/>
      <c r="I185" s="504"/>
      <c r="J185" s="504"/>
      <c r="K185" s="505"/>
      <c r="L185" s="506" t="s">
        <v>74</v>
      </c>
      <c r="M185" s="504"/>
      <c r="N185" s="504"/>
      <c r="O185" s="505"/>
      <c r="P185" s="506" t="s">
        <v>148</v>
      </c>
      <c r="Q185" s="504"/>
      <c r="R185" s="504"/>
      <c r="S185" s="505"/>
      <c r="T185" s="506" t="s">
        <v>92</v>
      </c>
      <c r="U185" s="504"/>
      <c r="V185" s="504"/>
      <c r="W185" s="505"/>
      <c r="X185" s="506" t="s">
        <v>83</v>
      </c>
      <c r="Y185" s="504"/>
      <c r="Z185" s="504"/>
      <c r="AA185" s="507"/>
    </row>
    <row r="186" spans="2:30" ht="15" thickBot="1" x14ac:dyDescent="0.2">
      <c r="C186" s="508" t="s">
        <v>211</v>
      </c>
      <c r="D186" s="509"/>
      <c r="E186" s="509"/>
      <c r="F186" s="509"/>
      <c r="G186" s="509"/>
      <c r="H186" s="509"/>
      <c r="I186" s="509"/>
      <c r="J186" s="509"/>
      <c r="K186" s="510"/>
      <c r="L186" s="511">
        <f>SUM(L187:O192)</f>
        <v>0</v>
      </c>
      <c r="M186" s="512"/>
      <c r="N186" s="512"/>
      <c r="O186" s="513"/>
      <c r="P186" s="511">
        <f>SUM(P187:S192)</f>
        <v>13980.8</v>
      </c>
      <c r="Q186" s="512"/>
      <c r="R186" s="512"/>
      <c r="S186" s="513"/>
      <c r="T186" s="514">
        <f>SUM(T187:W192)</f>
        <v>107.54461538461538</v>
      </c>
      <c r="U186" s="509"/>
      <c r="V186" s="509"/>
      <c r="W186" s="510"/>
      <c r="X186" s="515">
        <f>SUM(X187:AA192)</f>
        <v>0.24231275853303447</v>
      </c>
      <c r="Y186" s="516"/>
      <c r="Z186" s="516"/>
      <c r="AA186" s="517"/>
    </row>
    <row r="187" spans="2:30" x14ac:dyDescent="0.15">
      <c r="C187" s="43"/>
      <c r="D187" s="44"/>
      <c r="E187" s="518" t="s">
        <v>178</v>
      </c>
      <c r="F187" s="519"/>
      <c r="G187" s="519"/>
      <c r="H187" s="519"/>
      <c r="I187" s="519"/>
      <c r="J187" s="519"/>
      <c r="K187" s="520"/>
      <c r="L187" s="521"/>
      <c r="M187" s="522"/>
      <c r="N187" s="522"/>
      <c r="O187" s="523"/>
      <c r="P187" s="524">
        <f>T75</f>
        <v>5000</v>
      </c>
      <c r="Q187" s="525"/>
      <c r="R187" s="525"/>
      <c r="S187" s="526"/>
      <c r="T187" s="527">
        <f>IF(ISERROR(P187/$P$184),0,P187/$P$184)</f>
        <v>38.46153846153846</v>
      </c>
      <c r="U187" s="519"/>
      <c r="V187" s="519"/>
      <c r="W187" s="520"/>
      <c r="X187" s="528">
        <f>IF(ISERROR(P187/$P$224),0,P187/$P$224)</f>
        <v>8.6659117694636384E-2</v>
      </c>
      <c r="Y187" s="529"/>
      <c r="Z187" s="529"/>
      <c r="AA187" s="530"/>
    </row>
    <row r="188" spans="2:30" x14ac:dyDescent="0.15">
      <c r="C188" s="43"/>
      <c r="D188" s="44"/>
      <c r="E188" s="531" t="s">
        <v>179</v>
      </c>
      <c r="F188" s="532"/>
      <c r="G188" s="532"/>
      <c r="H188" s="532"/>
      <c r="I188" s="532"/>
      <c r="J188" s="532"/>
      <c r="K188" s="533"/>
      <c r="L188" s="534"/>
      <c r="M188" s="535"/>
      <c r="N188" s="535"/>
      <c r="O188" s="536"/>
      <c r="P188" s="537">
        <f>T80</f>
        <v>1966</v>
      </c>
      <c r="Q188" s="538"/>
      <c r="R188" s="538"/>
      <c r="S188" s="539"/>
      <c r="T188" s="540">
        <f t="shared" ref="T188:T193" si="14">IF(ISERROR(P188/$P$184),0,P188/$P$184)</f>
        <v>15.123076923076923</v>
      </c>
      <c r="U188" s="532"/>
      <c r="V188" s="532"/>
      <c r="W188" s="533"/>
      <c r="X188" s="541">
        <f t="shared" ref="X188:X193" si="15">IF(ISERROR(P188/$P$224),0,P188/$P$224)</f>
        <v>3.4074365077531026E-2</v>
      </c>
      <c r="Y188" s="542"/>
      <c r="Z188" s="542"/>
      <c r="AA188" s="543"/>
    </row>
    <row r="189" spans="2:30" x14ac:dyDescent="0.15">
      <c r="C189" s="43"/>
      <c r="D189" s="44"/>
      <c r="E189" s="531" t="s">
        <v>180</v>
      </c>
      <c r="F189" s="532"/>
      <c r="G189" s="532"/>
      <c r="H189" s="532"/>
      <c r="I189" s="532"/>
      <c r="J189" s="532"/>
      <c r="K189" s="533"/>
      <c r="L189" s="544"/>
      <c r="M189" s="545"/>
      <c r="N189" s="545"/>
      <c r="O189" s="546"/>
      <c r="P189" s="537">
        <f>T85</f>
        <v>46.8</v>
      </c>
      <c r="Q189" s="538"/>
      <c r="R189" s="538"/>
      <c r="S189" s="539"/>
      <c r="T189" s="540">
        <f t="shared" si="14"/>
        <v>0.36</v>
      </c>
      <c r="U189" s="532"/>
      <c r="V189" s="532"/>
      <c r="W189" s="533"/>
      <c r="X189" s="541">
        <f t="shared" si="15"/>
        <v>8.1112934162179656E-4</v>
      </c>
      <c r="Y189" s="542"/>
      <c r="Z189" s="542"/>
      <c r="AA189" s="543"/>
    </row>
    <row r="190" spans="2:30" x14ac:dyDescent="0.15">
      <c r="C190" s="43"/>
      <c r="D190" s="44"/>
      <c r="E190" s="531" t="s">
        <v>181</v>
      </c>
      <c r="F190" s="532"/>
      <c r="G190" s="532"/>
      <c r="H190" s="532"/>
      <c r="I190" s="532"/>
      <c r="J190" s="532"/>
      <c r="K190" s="533"/>
      <c r="L190" s="544"/>
      <c r="M190" s="545"/>
      <c r="N190" s="545"/>
      <c r="O190" s="546"/>
      <c r="P190" s="537">
        <f>T89</f>
        <v>6968</v>
      </c>
      <c r="Q190" s="538"/>
      <c r="R190" s="538"/>
      <c r="S190" s="539"/>
      <c r="T190" s="540">
        <f t="shared" si="14"/>
        <v>53.6</v>
      </c>
      <c r="U190" s="532"/>
      <c r="V190" s="532"/>
      <c r="W190" s="533"/>
      <c r="X190" s="541">
        <f t="shared" si="15"/>
        <v>0.12076814641924527</v>
      </c>
      <c r="Y190" s="542"/>
      <c r="Z190" s="542"/>
      <c r="AA190" s="543"/>
    </row>
    <row r="191" spans="2:30" x14ac:dyDescent="0.15">
      <c r="C191" s="43"/>
      <c r="D191" s="44"/>
      <c r="E191" s="547"/>
      <c r="F191" s="548"/>
      <c r="G191" s="548"/>
      <c r="H191" s="548"/>
      <c r="I191" s="548"/>
      <c r="J191" s="548"/>
      <c r="K191" s="549"/>
      <c r="L191" s="544"/>
      <c r="M191" s="545"/>
      <c r="N191" s="545"/>
      <c r="O191" s="546"/>
      <c r="P191" s="550"/>
      <c r="Q191" s="551"/>
      <c r="R191" s="551"/>
      <c r="S191" s="552"/>
      <c r="T191" s="540">
        <f t="shared" si="14"/>
        <v>0</v>
      </c>
      <c r="U191" s="532"/>
      <c r="V191" s="532"/>
      <c r="W191" s="533"/>
      <c r="X191" s="541">
        <f t="shared" si="15"/>
        <v>0</v>
      </c>
      <c r="Y191" s="542"/>
      <c r="Z191" s="542"/>
      <c r="AA191" s="543"/>
    </row>
    <row r="192" spans="2:30" ht="15" thickBot="1" x14ac:dyDescent="0.2">
      <c r="C192" s="43"/>
      <c r="D192" s="44"/>
      <c r="E192" s="553"/>
      <c r="F192" s="554"/>
      <c r="G192" s="554"/>
      <c r="H192" s="554"/>
      <c r="I192" s="554"/>
      <c r="J192" s="554"/>
      <c r="K192" s="555"/>
      <c r="L192" s="556"/>
      <c r="M192" s="557"/>
      <c r="N192" s="557"/>
      <c r="O192" s="558"/>
      <c r="P192" s="559"/>
      <c r="Q192" s="560"/>
      <c r="R192" s="560"/>
      <c r="S192" s="561"/>
      <c r="T192" s="562">
        <f t="shared" si="14"/>
        <v>0</v>
      </c>
      <c r="U192" s="563"/>
      <c r="V192" s="563"/>
      <c r="W192" s="564"/>
      <c r="X192" s="565">
        <f t="shared" si="15"/>
        <v>0</v>
      </c>
      <c r="Y192" s="566"/>
      <c r="Z192" s="566"/>
      <c r="AA192" s="567"/>
      <c r="AC192" s="7" t="s">
        <v>154</v>
      </c>
    </row>
    <row r="193" spans="2:30" ht="15" thickBot="1" x14ac:dyDescent="0.2">
      <c r="C193" s="568" t="s">
        <v>195</v>
      </c>
      <c r="D193" s="569"/>
      <c r="E193" s="569"/>
      <c r="F193" s="569"/>
      <c r="G193" s="569"/>
      <c r="H193" s="569"/>
      <c r="I193" s="569"/>
      <c r="J193" s="569"/>
      <c r="K193" s="570"/>
      <c r="L193" s="571"/>
      <c r="M193" s="572"/>
      <c r="N193" s="572"/>
      <c r="O193" s="573"/>
      <c r="P193" s="571">
        <f>X141*Z141*AC193</f>
        <v>9600</v>
      </c>
      <c r="Q193" s="572"/>
      <c r="R193" s="572"/>
      <c r="S193" s="573"/>
      <c r="T193" s="562">
        <f t="shared" si="14"/>
        <v>73.84615384615384</v>
      </c>
      <c r="U193" s="563"/>
      <c r="V193" s="563"/>
      <c r="W193" s="564"/>
      <c r="X193" s="528">
        <f t="shared" si="15"/>
        <v>0.16638550597370186</v>
      </c>
      <c r="Y193" s="529"/>
      <c r="Z193" s="529"/>
      <c r="AA193" s="530"/>
      <c r="AC193" s="148">
        <v>800</v>
      </c>
      <c r="AD193" s="7" t="s">
        <v>155</v>
      </c>
    </row>
    <row r="194" spans="2:30" ht="15" thickBot="1" x14ac:dyDescent="0.2">
      <c r="C194" s="574" t="s">
        <v>212</v>
      </c>
      <c r="D194" s="575"/>
      <c r="E194" s="575"/>
      <c r="F194" s="575"/>
      <c r="G194" s="575"/>
      <c r="H194" s="575"/>
      <c r="I194" s="575"/>
      <c r="J194" s="575"/>
      <c r="K194" s="576"/>
      <c r="L194" s="511">
        <f>SUM(L195:O203)</f>
        <v>95582.666666666672</v>
      </c>
      <c r="M194" s="512"/>
      <c r="N194" s="512"/>
      <c r="O194" s="513"/>
      <c r="P194" s="511">
        <f>SUM(P195:S203)</f>
        <v>19116.533333333333</v>
      </c>
      <c r="Q194" s="512"/>
      <c r="R194" s="512"/>
      <c r="S194" s="513"/>
      <c r="T194" s="514">
        <f>SUM(T195:W203)</f>
        <v>147.05025641025642</v>
      </c>
      <c r="U194" s="509"/>
      <c r="V194" s="509"/>
      <c r="W194" s="510"/>
      <c r="X194" s="528">
        <f>SUM(X195:AA203)</f>
        <v>0.33132438240935463</v>
      </c>
      <c r="Y194" s="529"/>
      <c r="Z194" s="529"/>
      <c r="AA194" s="530"/>
    </row>
    <row r="195" spans="2:30" x14ac:dyDescent="0.15">
      <c r="C195" s="43"/>
      <c r="D195" s="44"/>
      <c r="E195" s="518" t="s">
        <v>78</v>
      </c>
      <c r="F195" s="519"/>
      <c r="G195" s="519"/>
      <c r="H195" s="519"/>
      <c r="I195" s="519"/>
      <c r="J195" s="519"/>
      <c r="K195" s="520"/>
      <c r="L195" s="577">
        <f>K117</f>
        <v>33516</v>
      </c>
      <c r="M195" s="578"/>
      <c r="N195" s="578"/>
      <c r="O195" s="579"/>
      <c r="P195" s="577">
        <f>IF(ISERROR(K117/U116),0,K117/U116)</f>
        <v>6703.2</v>
      </c>
      <c r="Q195" s="578"/>
      <c r="R195" s="578"/>
      <c r="S195" s="579"/>
      <c r="T195" s="527">
        <f t="shared" ref="T195:T203" si="16">IF(ISERROR(P195/$P$184),0,P195/$P$184)</f>
        <v>51.56307692307692</v>
      </c>
      <c r="U195" s="519"/>
      <c r="V195" s="519"/>
      <c r="W195" s="520"/>
      <c r="X195" s="528">
        <f t="shared" ref="X195:X203" si="17">IF(ISERROR(P195/$P$224),0,P195/$P$224)</f>
        <v>0.11617867954613732</v>
      </c>
      <c r="Y195" s="529"/>
      <c r="Z195" s="529"/>
      <c r="AA195" s="530"/>
      <c r="AD195" s="11"/>
    </row>
    <row r="196" spans="2:30" x14ac:dyDescent="0.15">
      <c r="C196" s="43"/>
      <c r="D196" s="44"/>
      <c r="E196" s="531" t="s">
        <v>81</v>
      </c>
      <c r="F196" s="532"/>
      <c r="G196" s="532"/>
      <c r="H196" s="532"/>
      <c r="I196" s="532"/>
      <c r="J196" s="532"/>
      <c r="K196" s="533"/>
      <c r="L196" s="537">
        <f>Y156</f>
        <v>56666.666666666672</v>
      </c>
      <c r="M196" s="538"/>
      <c r="N196" s="538"/>
      <c r="O196" s="539"/>
      <c r="P196" s="537">
        <f>IF(ISERROR(Y171/U116),0,Y156/U116)</f>
        <v>11333.333333333334</v>
      </c>
      <c r="Q196" s="538"/>
      <c r="R196" s="538"/>
      <c r="S196" s="539"/>
      <c r="T196" s="580">
        <f t="shared" si="16"/>
        <v>87.179487179487182</v>
      </c>
      <c r="U196" s="581"/>
      <c r="V196" s="581"/>
      <c r="W196" s="582"/>
      <c r="X196" s="541">
        <f t="shared" si="17"/>
        <v>0.19642733344117583</v>
      </c>
      <c r="Y196" s="542"/>
      <c r="Z196" s="542"/>
      <c r="AA196" s="543"/>
    </row>
    <row r="197" spans="2:30" x14ac:dyDescent="0.15">
      <c r="C197" s="43"/>
      <c r="D197" s="44"/>
      <c r="E197" s="531" t="s">
        <v>79</v>
      </c>
      <c r="F197" s="532"/>
      <c r="G197" s="532"/>
      <c r="H197" s="532"/>
      <c r="I197" s="532"/>
      <c r="J197" s="532"/>
      <c r="K197" s="533"/>
      <c r="L197" s="583">
        <f>Y171</f>
        <v>5400</v>
      </c>
      <c r="M197" s="584"/>
      <c r="N197" s="584"/>
      <c r="O197" s="585"/>
      <c r="P197" s="537">
        <f>IF(ISERROR(Y171/U116),0,Y171/U116)</f>
        <v>1080</v>
      </c>
      <c r="Q197" s="538"/>
      <c r="R197" s="538"/>
      <c r="S197" s="539"/>
      <c r="T197" s="580">
        <f t="shared" si="16"/>
        <v>8.3076923076923084</v>
      </c>
      <c r="U197" s="581"/>
      <c r="V197" s="581"/>
      <c r="W197" s="582"/>
      <c r="X197" s="541">
        <f t="shared" si="17"/>
        <v>1.8718369422041459E-2</v>
      </c>
      <c r="Y197" s="542"/>
      <c r="Z197" s="542"/>
      <c r="AA197" s="543"/>
    </row>
    <row r="198" spans="2:30" x14ac:dyDescent="0.15">
      <c r="C198" s="43"/>
      <c r="D198" s="44"/>
      <c r="E198" s="547" t="s">
        <v>80</v>
      </c>
      <c r="F198" s="548"/>
      <c r="G198" s="548"/>
      <c r="H198" s="548"/>
      <c r="I198" s="548"/>
      <c r="J198" s="548"/>
      <c r="K198" s="549"/>
      <c r="L198" s="534"/>
      <c r="M198" s="535"/>
      <c r="N198" s="535"/>
      <c r="O198" s="536"/>
      <c r="P198" s="534"/>
      <c r="Q198" s="535"/>
      <c r="R198" s="535"/>
      <c r="S198" s="536"/>
      <c r="T198" s="580">
        <f t="shared" si="16"/>
        <v>0</v>
      </c>
      <c r="U198" s="581"/>
      <c r="V198" s="581"/>
      <c r="W198" s="582"/>
      <c r="X198" s="541">
        <f t="shared" si="17"/>
        <v>0</v>
      </c>
      <c r="Y198" s="542"/>
      <c r="Z198" s="542"/>
      <c r="AA198" s="543"/>
    </row>
    <row r="199" spans="2:30" x14ac:dyDescent="0.15">
      <c r="C199" s="43"/>
      <c r="D199" s="44"/>
      <c r="E199" s="547" t="s">
        <v>209</v>
      </c>
      <c r="F199" s="548"/>
      <c r="G199" s="548"/>
      <c r="H199" s="548"/>
      <c r="I199" s="548"/>
      <c r="J199" s="548"/>
      <c r="K199" s="549"/>
      <c r="L199" s="534"/>
      <c r="M199" s="535"/>
      <c r="N199" s="535"/>
      <c r="O199" s="536"/>
      <c r="P199" s="534"/>
      <c r="Q199" s="535"/>
      <c r="R199" s="535"/>
      <c r="S199" s="536"/>
      <c r="T199" s="580">
        <f t="shared" si="16"/>
        <v>0</v>
      </c>
      <c r="U199" s="581"/>
      <c r="V199" s="581"/>
      <c r="W199" s="582"/>
      <c r="X199" s="541">
        <f t="shared" si="17"/>
        <v>0</v>
      </c>
      <c r="Y199" s="542"/>
      <c r="Z199" s="542"/>
      <c r="AA199" s="543"/>
    </row>
    <row r="200" spans="2:30" x14ac:dyDescent="0.15">
      <c r="C200" s="43"/>
      <c r="D200" s="44"/>
      <c r="E200" s="547" t="s">
        <v>210</v>
      </c>
      <c r="F200" s="548"/>
      <c r="G200" s="548"/>
      <c r="H200" s="548"/>
      <c r="I200" s="548"/>
      <c r="J200" s="548"/>
      <c r="K200" s="549"/>
      <c r="L200" s="534"/>
      <c r="M200" s="535"/>
      <c r="N200" s="535"/>
      <c r="O200" s="536"/>
      <c r="P200" s="534"/>
      <c r="Q200" s="535"/>
      <c r="R200" s="535"/>
      <c r="S200" s="536"/>
      <c r="T200" s="580">
        <f t="shared" si="16"/>
        <v>0</v>
      </c>
      <c r="U200" s="581"/>
      <c r="V200" s="581"/>
      <c r="W200" s="582"/>
      <c r="X200" s="541">
        <f t="shared" si="17"/>
        <v>0</v>
      </c>
      <c r="Y200" s="542"/>
      <c r="Z200" s="542"/>
      <c r="AA200" s="543"/>
    </row>
    <row r="201" spans="2:30" x14ac:dyDescent="0.15">
      <c r="C201" s="43"/>
      <c r="D201" s="44"/>
      <c r="E201" s="547" t="s">
        <v>82</v>
      </c>
      <c r="F201" s="548"/>
      <c r="G201" s="548"/>
      <c r="H201" s="548"/>
      <c r="I201" s="548"/>
      <c r="J201" s="548"/>
      <c r="K201" s="549"/>
      <c r="L201" s="534"/>
      <c r="M201" s="535"/>
      <c r="N201" s="535"/>
      <c r="O201" s="536"/>
      <c r="P201" s="534"/>
      <c r="Q201" s="535"/>
      <c r="R201" s="535"/>
      <c r="S201" s="536"/>
      <c r="T201" s="580">
        <f t="shared" si="16"/>
        <v>0</v>
      </c>
      <c r="U201" s="581"/>
      <c r="V201" s="581"/>
      <c r="W201" s="582"/>
      <c r="X201" s="541">
        <f t="shared" si="17"/>
        <v>0</v>
      </c>
      <c r="Y201" s="542"/>
      <c r="Z201" s="542"/>
      <c r="AA201" s="543"/>
    </row>
    <row r="202" spans="2:30" x14ac:dyDescent="0.15">
      <c r="C202" s="43"/>
      <c r="D202" s="44"/>
      <c r="E202" s="547"/>
      <c r="F202" s="548"/>
      <c r="G202" s="548"/>
      <c r="H202" s="548"/>
      <c r="I202" s="548"/>
      <c r="J202" s="548"/>
      <c r="K202" s="549"/>
      <c r="L202" s="534"/>
      <c r="M202" s="535"/>
      <c r="N202" s="535"/>
      <c r="O202" s="536"/>
      <c r="P202" s="534"/>
      <c r="Q202" s="535"/>
      <c r="R202" s="535"/>
      <c r="S202" s="536"/>
      <c r="T202" s="580">
        <f t="shared" si="16"/>
        <v>0</v>
      </c>
      <c r="U202" s="581"/>
      <c r="V202" s="581"/>
      <c r="W202" s="582"/>
      <c r="X202" s="541">
        <f t="shared" si="17"/>
        <v>0</v>
      </c>
      <c r="Y202" s="542"/>
      <c r="Z202" s="542"/>
      <c r="AA202" s="543"/>
    </row>
    <row r="203" spans="2:30" ht="15" thickBot="1" x14ac:dyDescent="0.2">
      <c r="C203" s="43"/>
      <c r="D203" s="44"/>
      <c r="E203" s="588"/>
      <c r="F203" s="589"/>
      <c r="G203" s="589"/>
      <c r="H203" s="589"/>
      <c r="I203" s="589"/>
      <c r="J203" s="589"/>
      <c r="K203" s="590"/>
      <c r="L203" s="591"/>
      <c r="M203" s="592"/>
      <c r="N203" s="592"/>
      <c r="O203" s="593"/>
      <c r="P203" s="591"/>
      <c r="Q203" s="592"/>
      <c r="R203" s="592"/>
      <c r="S203" s="593"/>
      <c r="T203" s="514">
        <f t="shared" si="16"/>
        <v>0</v>
      </c>
      <c r="U203" s="509"/>
      <c r="V203" s="509"/>
      <c r="W203" s="510"/>
      <c r="X203" s="565">
        <f t="shared" si="17"/>
        <v>0</v>
      </c>
      <c r="Y203" s="566"/>
      <c r="Z203" s="566"/>
      <c r="AA203" s="567"/>
      <c r="AB203" s="11"/>
    </row>
    <row r="204" spans="2:30" ht="15" thickBot="1" x14ac:dyDescent="0.2">
      <c r="C204" s="389" t="s">
        <v>294</v>
      </c>
      <c r="D204" s="229"/>
      <c r="E204" s="229"/>
      <c r="F204" s="229"/>
      <c r="G204" s="229"/>
      <c r="H204" s="229"/>
      <c r="I204" s="229"/>
      <c r="J204" s="229"/>
      <c r="K204" s="594"/>
      <c r="L204" s="571">
        <f>SUM(L186,L193,L194,)</f>
        <v>95582.666666666672</v>
      </c>
      <c r="M204" s="572"/>
      <c r="N204" s="572"/>
      <c r="O204" s="573"/>
      <c r="P204" s="571">
        <f t="shared" ref="P204" si="18">SUM(P186,P193,P194,)</f>
        <v>42697.333333333328</v>
      </c>
      <c r="Q204" s="572"/>
      <c r="R204" s="572"/>
      <c r="S204" s="573"/>
      <c r="T204" s="595">
        <f t="shared" ref="T204" si="19">SUM(T186,T193,T194,)</f>
        <v>328.44102564102565</v>
      </c>
      <c r="U204" s="569"/>
      <c r="V204" s="569"/>
      <c r="W204" s="570"/>
      <c r="X204" s="596">
        <f>SUM(X186,X193,X194)</f>
        <v>0.74002264691609088</v>
      </c>
      <c r="Y204" s="597"/>
      <c r="Z204" s="597"/>
      <c r="AA204" s="598"/>
    </row>
    <row r="205" spans="2:30" ht="8.25" customHeight="1" x14ac:dyDescent="0.15">
      <c r="T205" s="586"/>
      <c r="U205" s="586"/>
      <c r="V205" s="586"/>
      <c r="W205" s="586"/>
      <c r="X205" s="587"/>
    </row>
    <row r="206" spans="2:30" ht="15" thickBot="1" x14ac:dyDescent="0.2">
      <c r="B206" s="10" t="s">
        <v>214</v>
      </c>
      <c r="D206" s="7" t="s">
        <v>186</v>
      </c>
      <c r="X206" s="7" t="s">
        <v>75</v>
      </c>
    </row>
    <row r="207" spans="2:30" ht="15" thickBot="1" x14ac:dyDescent="0.2">
      <c r="C207" s="503" t="s">
        <v>91</v>
      </c>
      <c r="D207" s="504"/>
      <c r="E207" s="504"/>
      <c r="F207" s="504"/>
      <c r="G207" s="504"/>
      <c r="H207" s="504"/>
      <c r="I207" s="504"/>
      <c r="J207" s="504"/>
      <c r="K207" s="505"/>
      <c r="L207" s="506" t="s">
        <v>74</v>
      </c>
      <c r="M207" s="504"/>
      <c r="N207" s="504"/>
      <c r="O207" s="505"/>
      <c r="P207" s="506" t="s">
        <v>148</v>
      </c>
      <c r="Q207" s="504"/>
      <c r="R207" s="504"/>
      <c r="S207" s="505"/>
      <c r="T207" s="506" t="s">
        <v>92</v>
      </c>
      <c r="U207" s="504"/>
      <c r="V207" s="504"/>
      <c r="W207" s="505"/>
      <c r="X207" s="506" t="s">
        <v>226</v>
      </c>
      <c r="Y207" s="504"/>
      <c r="Z207" s="504"/>
      <c r="AA207" s="507"/>
    </row>
    <row r="208" spans="2:30" ht="15" thickBot="1" x14ac:dyDescent="0.2">
      <c r="C208" s="508" t="s">
        <v>186</v>
      </c>
      <c r="D208" s="509"/>
      <c r="E208" s="509"/>
      <c r="F208" s="509"/>
      <c r="G208" s="509"/>
      <c r="H208" s="509"/>
      <c r="I208" s="509"/>
      <c r="J208" s="509"/>
      <c r="K208" s="510"/>
      <c r="L208" s="511">
        <f>SUM(L209:O222)</f>
        <v>0</v>
      </c>
      <c r="M208" s="512"/>
      <c r="N208" s="512"/>
      <c r="O208" s="513"/>
      <c r="P208" s="511">
        <f>SUM(P209:S222)</f>
        <v>15000</v>
      </c>
      <c r="Q208" s="512"/>
      <c r="R208" s="512"/>
      <c r="S208" s="513"/>
      <c r="T208" s="514">
        <f>SUM(T209:W222)</f>
        <v>115.38461538461539</v>
      </c>
      <c r="U208" s="509"/>
      <c r="V208" s="509"/>
      <c r="W208" s="510"/>
      <c r="X208" s="515">
        <f>SUM(X209:AA222)</f>
        <v>0.25997735308390912</v>
      </c>
      <c r="Y208" s="516"/>
      <c r="Z208" s="516"/>
      <c r="AA208" s="517"/>
    </row>
    <row r="209" spans="3:30" x14ac:dyDescent="0.15">
      <c r="C209" s="43"/>
      <c r="D209" s="44"/>
      <c r="E209" s="599" t="s">
        <v>324</v>
      </c>
      <c r="F209" s="600"/>
      <c r="G209" s="600"/>
      <c r="H209" s="600"/>
      <c r="I209" s="600"/>
      <c r="J209" s="600"/>
      <c r="K209" s="601"/>
      <c r="L209" s="521"/>
      <c r="M209" s="522"/>
      <c r="N209" s="522"/>
      <c r="O209" s="523"/>
      <c r="P209" s="521">
        <v>13000</v>
      </c>
      <c r="Q209" s="522"/>
      <c r="R209" s="522"/>
      <c r="S209" s="523"/>
      <c r="T209" s="527">
        <f t="shared" ref="T209:T222" si="20">IF(ISERROR(P209/$P$184),0,P209/$P$184)</f>
        <v>100</v>
      </c>
      <c r="U209" s="519"/>
      <c r="V209" s="519"/>
      <c r="W209" s="520"/>
      <c r="X209" s="528">
        <f>IF(ISERROR(T209/$T$224),0,T209/$T$224)</f>
        <v>0.22531370600605458</v>
      </c>
      <c r="Y209" s="529"/>
      <c r="Z209" s="529"/>
      <c r="AA209" s="530"/>
      <c r="AD209" s="143" t="s">
        <v>295</v>
      </c>
    </row>
    <row r="210" spans="3:30" x14ac:dyDescent="0.15">
      <c r="C210" s="43"/>
      <c r="D210" s="44"/>
      <c r="E210" s="547" t="s">
        <v>325</v>
      </c>
      <c r="F210" s="548"/>
      <c r="G210" s="548"/>
      <c r="H210" s="548"/>
      <c r="I210" s="548"/>
      <c r="J210" s="548"/>
      <c r="K210" s="549"/>
      <c r="L210" s="534"/>
      <c r="M210" s="535"/>
      <c r="N210" s="535"/>
      <c r="O210" s="536"/>
      <c r="P210" s="534">
        <v>2000</v>
      </c>
      <c r="Q210" s="535"/>
      <c r="R210" s="535"/>
      <c r="S210" s="536"/>
      <c r="T210" s="540">
        <f t="shared" si="20"/>
        <v>15.384615384615385</v>
      </c>
      <c r="U210" s="532"/>
      <c r="V210" s="532"/>
      <c r="W210" s="533"/>
      <c r="X210" s="541">
        <f t="shared" ref="X210:X222" si="21">IF(ISERROR(T210/$T$224),0,T210/$T$224)</f>
        <v>3.4663647077854548E-2</v>
      </c>
      <c r="Y210" s="542"/>
      <c r="Z210" s="542"/>
      <c r="AA210" s="543"/>
      <c r="AD210" s="143" t="s">
        <v>170</v>
      </c>
    </row>
    <row r="211" spans="3:30" x14ac:dyDescent="0.15">
      <c r="C211" s="43"/>
      <c r="D211" s="44"/>
      <c r="E211" s="547"/>
      <c r="F211" s="548"/>
      <c r="G211" s="548"/>
      <c r="H211" s="548"/>
      <c r="I211" s="548"/>
      <c r="J211" s="548"/>
      <c r="K211" s="549"/>
      <c r="L211" s="534"/>
      <c r="M211" s="535"/>
      <c r="N211" s="535"/>
      <c r="O211" s="536"/>
      <c r="P211" s="534"/>
      <c r="Q211" s="535"/>
      <c r="R211" s="535"/>
      <c r="S211" s="536"/>
      <c r="T211" s="540">
        <f t="shared" si="20"/>
        <v>0</v>
      </c>
      <c r="U211" s="532"/>
      <c r="V211" s="532"/>
      <c r="W211" s="533"/>
      <c r="X211" s="541">
        <f t="shared" si="21"/>
        <v>0</v>
      </c>
      <c r="Y211" s="542"/>
      <c r="Z211" s="542"/>
      <c r="AA211" s="543"/>
      <c r="AD211" s="143" t="s">
        <v>171</v>
      </c>
    </row>
    <row r="212" spans="3:30" x14ac:dyDescent="0.15">
      <c r="C212" s="43"/>
      <c r="D212" s="44"/>
      <c r="E212" s="547"/>
      <c r="F212" s="548"/>
      <c r="G212" s="548"/>
      <c r="H212" s="548"/>
      <c r="I212" s="548"/>
      <c r="J212" s="548"/>
      <c r="K212" s="549"/>
      <c r="L212" s="534"/>
      <c r="M212" s="535"/>
      <c r="N212" s="535"/>
      <c r="O212" s="536"/>
      <c r="P212" s="534"/>
      <c r="Q212" s="535"/>
      <c r="R212" s="535"/>
      <c r="S212" s="536"/>
      <c r="T212" s="540">
        <f t="shared" si="20"/>
        <v>0</v>
      </c>
      <c r="U212" s="532"/>
      <c r="V212" s="532"/>
      <c r="W212" s="533"/>
      <c r="X212" s="541">
        <f t="shared" si="21"/>
        <v>0</v>
      </c>
      <c r="Y212" s="542"/>
      <c r="Z212" s="542"/>
      <c r="AA212" s="543"/>
      <c r="AD212" s="143" t="s">
        <v>172</v>
      </c>
    </row>
    <row r="213" spans="3:30" x14ac:dyDescent="0.15">
      <c r="C213" s="43"/>
      <c r="D213" s="44"/>
      <c r="E213" s="547"/>
      <c r="F213" s="548"/>
      <c r="G213" s="548"/>
      <c r="H213" s="548"/>
      <c r="I213" s="548"/>
      <c r="J213" s="548"/>
      <c r="K213" s="549"/>
      <c r="L213" s="534"/>
      <c r="M213" s="535"/>
      <c r="N213" s="535"/>
      <c r="O213" s="536"/>
      <c r="P213" s="534"/>
      <c r="Q213" s="535"/>
      <c r="R213" s="535"/>
      <c r="S213" s="536"/>
      <c r="T213" s="540">
        <f t="shared" si="20"/>
        <v>0</v>
      </c>
      <c r="U213" s="532"/>
      <c r="V213" s="532"/>
      <c r="W213" s="533"/>
      <c r="X213" s="541">
        <f t="shared" si="21"/>
        <v>0</v>
      </c>
      <c r="Y213" s="542"/>
      <c r="Z213" s="542"/>
      <c r="AA213" s="543"/>
      <c r="AD213" s="143" t="s">
        <v>173</v>
      </c>
    </row>
    <row r="214" spans="3:30" x14ac:dyDescent="0.15">
      <c r="C214" s="43"/>
      <c r="D214" s="44"/>
      <c r="E214" s="547"/>
      <c r="F214" s="548"/>
      <c r="G214" s="548"/>
      <c r="H214" s="548"/>
      <c r="I214" s="548"/>
      <c r="J214" s="548"/>
      <c r="K214" s="549"/>
      <c r="L214" s="534"/>
      <c r="M214" s="535"/>
      <c r="N214" s="535"/>
      <c r="O214" s="536"/>
      <c r="P214" s="534"/>
      <c r="Q214" s="535"/>
      <c r="R214" s="535"/>
      <c r="S214" s="536"/>
      <c r="T214" s="540">
        <f t="shared" si="20"/>
        <v>0</v>
      </c>
      <c r="U214" s="532"/>
      <c r="V214" s="532"/>
      <c r="W214" s="533"/>
      <c r="X214" s="541">
        <f t="shared" si="21"/>
        <v>0</v>
      </c>
      <c r="Y214" s="542"/>
      <c r="Z214" s="542"/>
      <c r="AA214" s="543"/>
    </row>
    <row r="215" spans="3:30" x14ac:dyDescent="0.15">
      <c r="C215" s="43"/>
      <c r="D215" s="44"/>
      <c r="E215" s="547"/>
      <c r="F215" s="548"/>
      <c r="G215" s="548"/>
      <c r="H215" s="548"/>
      <c r="I215" s="548"/>
      <c r="J215" s="548"/>
      <c r="K215" s="549"/>
      <c r="L215" s="534"/>
      <c r="M215" s="535"/>
      <c r="N215" s="535"/>
      <c r="O215" s="536"/>
      <c r="P215" s="534"/>
      <c r="Q215" s="535"/>
      <c r="R215" s="535"/>
      <c r="S215" s="536"/>
      <c r="T215" s="540">
        <f t="shared" si="20"/>
        <v>0</v>
      </c>
      <c r="U215" s="532"/>
      <c r="V215" s="532"/>
      <c r="W215" s="533"/>
      <c r="X215" s="541">
        <f t="shared" si="21"/>
        <v>0</v>
      </c>
      <c r="Y215" s="542"/>
      <c r="Z215" s="542"/>
      <c r="AA215" s="543"/>
    </row>
    <row r="216" spans="3:30" x14ac:dyDescent="0.15">
      <c r="C216" s="43"/>
      <c r="D216" s="44"/>
      <c r="E216" s="547"/>
      <c r="F216" s="548"/>
      <c r="G216" s="548"/>
      <c r="H216" s="548"/>
      <c r="I216" s="548"/>
      <c r="J216" s="548"/>
      <c r="K216" s="549"/>
      <c r="L216" s="534"/>
      <c r="M216" s="535"/>
      <c r="N216" s="535"/>
      <c r="O216" s="536"/>
      <c r="P216" s="534"/>
      <c r="Q216" s="535"/>
      <c r="R216" s="535"/>
      <c r="S216" s="536"/>
      <c r="T216" s="540">
        <f t="shared" si="20"/>
        <v>0</v>
      </c>
      <c r="U216" s="532"/>
      <c r="V216" s="532"/>
      <c r="W216" s="533"/>
      <c r="X216" s="541">
        <f t="shared" si="21"/>
        <v>0</v>
      </c>
      <c r="Y216" s="542"/>
      <c r="Z216" s="542"/>
      <c r="AA216" s="543"/>
    </row>
    <row r="217" spans="3:30" x14ac:dyDescent="0.15">
      <c r="C217" s="43"/>
      <c r="D217" s="44"/>
      <c r="E217" s="547"/>
      <c r="F217" s="548"/>
      <c r="G217" s="548"/>
      <c r="H217" s="548"/>
      <c r="I217" s="548"/>
      <c r="J217" s="548"/>
      <c r="K217" s="549"/>
      <c r="L217" s="534"/>
      <c r="M217" s="535"/>
      <c r="N217" s="535"/>
      <c r="O217" s="536"/>
      <c r="P217" s="534"/>
      <c r="Q217" s="535"/>
      <c r="R217" s="535"/>
      <c r="S217" s="536"/>
      <c r="T217" s="540">
        <f t="shared" si="20"/>
        <v>0</v>
      </c>
      <c r="U217" s="532"/>
      <c r="V217" s="532"/>
      <c r="W217" s="533"/>
      <c r="X217" s="541">
        <f t="shared" si="21"/>
        <v>0</v>
      </c>
      <c r="Y217" s="542"/>
      <c r="Z217" s="542"/>
      <c r="AA217" s="543"/>
    </row>
    <row r="218" spans="3:30" x14ac:dyDescent="0.15">
      <c r="C218" s="43"/>
      <c r="D218" s="44"/>
      <c r="E218" s="547"/>
      <c r="F218" s="548"/>
      <c r="G218" s="548"/>
      <c r="H218" s="548"/>
      <c r="I218" s="548"/>
      <c r="J218" s="548"/>
      <c r="K218" s="549"/>
      <c r="L218" s="534"/>
      <c r="M218" s="535"/>
      <c r="N218" s="535"/>
      <c r="O218" s="536"/>
      <c r="P218" s="534"/>
      <c r="Q218" s="535"/>
      <c r="R218" s="535"/>
      <c r="S218" s="536"/>
      <c r="T218" s="540">
        <f t="shared" si="20"/>
        <v>0</v>
      </c>
      <c r="U218" s="532"/>
      <c r="V218" s="532"/>
      <c r="W218" s="533"/>
      <c r="X218" s="541">
        <f t="shared" si="21"/>
        <v>0</v>
      </c>
      <c r="Y218" s="542"/>
      <c r="Z218" s="542"/>
      <c r="AA218" s="543"/>
    </row>
    <row r="219" spans="3:30" x14ac:dyDescent="0.15">
      <c r="C219" s="43"/>
      <c r="D219" s="44"/>
      <c r="E219" s="547"/>
      <c r="F219" s="548"/>
      <c r="G219" s="548"/>
      <c r="H219" s="548"/>
      <c r="I219" s="548"/>
      <c r="J219" s="548"/>
      <c r="K219" s="549"/>
      <c r="L219" s="534"/>
      <c r="M219" s="535"/>
      <c r="N219" s="535"/>
      <c r="O219" s="536"/>
      <c r="P219" s="534"/>
      <c r="Q219" s="535"/>
      <c r="R219" s="535"/>
      <c r="S219" s="536"/>
      <c r="T219" s="540">
        <f t="shared" si="20"/>
        <v>0</v>
      </c>
      <c r="U219" s="532"/>
      <c r="V219" s="532"/>
      <c r="W219" s="533"/>
      <c r="X219" s="541">
        <f t="shared" si="21"/>
        <v>0</v>
      </c>
      <c r="Y219" s="542"/>
      <c r="Z219" s="542"/>
      <c r="AA219" s="543"/>
    </row>
    <row r="220" spans="3:30" x14ac:dyDescent="0.15">
      <c r="C220" s="43"/>
      <c r="D220" s="44"/>
      <c r="E220" s="547"/>
      <c r="F220" s="548"/>
      <c r="G220" s="548"/>
      <c r="H220" s="548"/>
      <c r="I220" s="548"/>
      <c r="J220" s="548"/>
      <c r="K220" s="549"/>
      <c r="L220" s="534"/>
      <c r="M220" s="535"/>
      <c r="N220" s="535"/>
      <c r="O220" s="536"/>
      <c r="P220" s="534"/>
      <c r="Q220" s="535"/>
      <c r="R220" s="535"/>
      <c r="S220" s="536"/>
      <c r="T220" s="540">
        <f t="shared" si="20"/>
        <v>0</v>
      </c>
      <c r="U220" s="532"/>
      <c r="V220" s="532"/>
      <c r="W220" s="533"/>
      <c r="X220" s="541">
        <f t="shared" si="21"/>
        <v>0</v>
      </c>
      <c r="Y220" s="542"/>
      <c r="Z220" s="542"/>
      <c r="AA220" s="543"/>
      <c r="AD220" s="13"/>
    </row>
    <row r="221" spans="3:30" x14ac:dyDescent="0.15">
      <c r="C221" s="43"/>
      <c r="D221" s="44"/>
      <c r="E221" s="547"/>
      <c r="F221" s="548"/>
      <c r="G221" s="548"/>
      <c r="H221" s="548"/>
      <c r="I221" s="548"/>
      <c r="J221" s="548"/>
      <c r="K221" s="549"/>
      <c r="L221" s="534"/>
      <c r="M221" s="535"/>
      <c r="N221" s="535"/>
      <c r="O221" s="536"/>
      <c r="P221" s="534"/>
      <c r="Q221" s="535"/>
      <c r="R221" s="535"/>
      <c r="S221" s="536"/>
      <c r="T221" s="540">
        <f t="shared" si="20"/>
        <v>0</v>
      </c>
      <c r="U221" s="532"/>
      <c r="V221" s="532"/>
      <c r="W221" s="533"/>
      <c r="X221" s="541">
        <f t="shared" si="21"/>
        <v>0</v>
      </c>
      <c r="Y221" s="542"/>
      <c r="Z221" s="542"/>
      <c r="AA221" s="543"/>
    </row>
    <row r="222" spans="3:30" ht="15" thickBot="1" x14ac:dyDescent="0.2">
      <c r="C222" s="43"/>
      <c r="D222" s="44"/>
      <c r="E222" s="588"/>
      <c r="F222" s="589"/>
      <c r="G222" s="589"/>
      <c r="H222" s="589"/>
      <c r="I222" s="589"/>
      <c r="J222" s="589"/>
      <c r="K222" s="590"/>
      <c r="L222" s="591"/>
      <c r="M222" s="592"/>
      <c r="N222" s="592"/>
      <c r="O222" s="593"/>
      <c r="P222" s="591"/>
      <c r="Q222" s="592"/>
      <c r="R222" s="592"/>
      <c r="S222" s="593"/>
      <c r="T222" s="602">
        <f t="shared" si="20"/>
        <v>0</v>
      </c>
      <c r="U222" s="603"/>
      <c r="V222" s="603"/>
      <c r="W222" s="604"/>
      <c r="X222" s="565">
        <f t="shared" si="21"/>
        <v>0</v>
      </c>
      <c r="Y222" s="566"/>
      <c r="Z222" s="566"/>
      <c r="AA222" s="567"/>
    </row>
    <row r="223" spans="3:30" ht="5.25" customHeight="1" thickBot="1" x14ac:dyDescent="0.2">
      <c r="C223" s="22"/>
      <c r="D223" s="22"/>
      <c r="E223" s="49"/>
      <c r="F223" s="49"/>
      <c r="G223" s="49"/>
      <c r="H223" s="49"/>
      <c r="I223" s="49"/>
      <c r="J223" s="49"/>
      <c r="K223" s="49"/>
      <c r="L223" s="23"/>
      <c r="M223" s="23"/>
      <c r="N223" s="23"/>
      <c r="O223" s="23"/>
      <c r="P223" s="23"/>
      <c r="Q223" s="23"/>
      <c r="R223" s="23"/>
      <c r="S223" s="23"/>
      <c r="T223" s="49"/>
      <c r="U223" s="49"/>
      <c r="V223" s="49"/>
      <c r="W223" s="49"/>
      <c r="X223" s="49"/>
      <c r="Y223" s="49"/>
      <c r="Z223" s="49"/>
      <c r="AA223" s="49"/>
    </row>
    <row r="224" spans="3:30" ht="15" thickBot="1" x14ac:dyDescent="0.2">
      <c r="C224" s="568" t="s">
        <v>215</v>
      </c>
      <c r="D224" s="569"/>
      <c r="E224" s="569"/>
      <c r="F224" s="569"/>
      <c r="G224" s="569"/>
      <c r="H224" s="569"/>
      <c r="I224" s="569"/>
      <c r="J224" s="569"/>
      <c r="K224" s="570"/>
      <c r="L224" s="571">
        <f>SUM(L204,L208)</f>
        <v>95582.666666666672</v>
      </c>
      <c r="M224" s="572"/>
      <c r="N224" s="572"/>
      <c r="O224" s="573"/>
      <c r="P224" s="571">
        <f>SUM(P204,P208)</f>
        <v>57697.333333333328</v>
      </c>
      <c r="Q224" s="572"/>
      <c r="R224" s="572"/>
      <c r="S224" s="573"/>
      <c r="T224" s="595">
        <f>SUM(T204,T208)</f>
        <v>443.82564102564106</v>
      </c>
      <c r="U224" s="569"/>
      <c r="V224" s="569"/>
      <c r="W224" s="570"/>
      <c r="X224" s="605">
        <f>SUM(X204,X208)</f>
        <v>1</v>
      </c>
      <c r="Y224" s="606"/>
      <c r="Z224" s="606"/>
      <c r="AA224" s="607"/>
    </row>
    <row r="225" spans="2:30" ht="15" thickBot="1" x14ac:dyDescent="0.2">
      <c r="C225" s="389" t="s">
        <v>216</v>
      </c>
      <c r="D225" s="229"/>
      <c r="E225" s="229"/>
      <c r="F225" s="229"/>
      <c r="G225" s="229"/>
      <c r="H225" s="594"/>
      <c r="I225" s="616">
        <v>400</v>
      </c>
      <c r="J225" s="617"/>
      <c r="K225" s="617"/>
      <c r="L225" s="617"/>
      <c r="M225" s="617"/>
      <c r="N225" s="229" t="s">
        <v>152</v>
      </c>
      <c r="O225" s="618"/>
      <c r="P225" s="389" t="s">
        <v>151</v>
      </c>
      <c r="Q225" s="229"/>
      <c r="R225" s="229"/>
      <c r="S225" s="229"/>
      <c r="T225" s="229"/>
      <c r="U225" s="594"/>
      <c r="V225" s="616">
        <v>500</v>
      </c>
      <c r="W225" s="617"/>
      <c r="X225" s="617"/>
      <c r="Y225" s="617"/>
      <c r="Z225" s="229" t="s">
        <v>152</v>
      </c>
      <c r="AA225" s="618"/>
      <c r="AD225" s="118" t="s">
        <v>276</v>
      </c>
    </row>
    <row r="226" spans="2:30" x14ac:dyDescent="0.15">
      <c r="AD226" s="118" t="s">
        <v>277</v>
      </c>
    </row>
    <row r="227" spans="2:30" ht="15" thickBot="1" x14ac:dyDescent="0.2">
      <c r="B227" s="10" t="s">
        <v>84</v>
      </c>
      <c r="D227" s="7" t="s">
        <v>242</v>
      </c>
    </row>
    <row r="228" spans="2:30" ht="15" thickBot="1" x14ac:dyDescent="0.2">
      <c r="C228" s="608" t="s">
        <v>85</v>
      </c>
      <c r="D228" s="609"/>
      <c r="E228" s="609"/>
      <c r="F228" s="609"/>
      <c r="G228" s="609"/>
      <c r="H228" s="609"/>
      <c r="I228" s="609"/>
      <c r="J228" s="609"/>
      <c r="K228" s="609"/>
      <c r="L228" s="610">
        <f>I225-T204</f>
        <v>71.558974358974353</v>
      </c>
      <c r="M228" s="611"/>
      <c r="N228" s="611"/>
      <c r="O228" s="611"/>
      <c r="P228" s="611"/>
      <c r="Q228" s="611"/>
      <c r="R228" s="611"/>
      <c r="S228" s="114" t="s">
        <v>152</v>
      </c>
      <c r="T228" s="612" t="s">
        <v>89</v>
      </c>
      <c r="U228" s="609"/>
      <c r="V228" s="609"/>
      <c r="W228" s="609"/>
      <c r="X228" s="609"/>
      <c r="Y228" s="609"/>
      <c r="Z228" s="609"/>
      <c r="AA228" s="613"/>
    </row>
    <row r="229" spans="2:30" ht="15" thickBot="1" x14ac:dyDescent="0.2">
      <c r="C229" s="608" t="s">
        <v>86</v>
      </c>
      <c r="D229" s="609"/>
      <c r="E229" s="609"/>
      <c r="F229" s="609"/>
      <c r="G229" s="609"/>
      <c r="H229" s="609"/>
      <c r="I229" s="609"/>
      <c r="J229" s="609"/>
      <c r="K229" s="609"/>
      <c r="L229" s="614">
        <f>IF(ISERROR(L228/I225*100),0,L228/I225*100)</f>
        <v>17.889743589743588</v>
      </c>
      <c r="M229" s="615"/>
      <c r="N229" s="615"/>
      <c r="O229" s="615"/>
      <c r="P229" s="615"/>
      <c r="Q229" s="615"/>
      <c r="R229" s="615"/>
      <c r="S229" s="115" t="s">
        <v>244</v>
      </c>
      <c r="T229" s="612" t="s">
        <v>190</v>
      </c>
      <c r="U229" s="609"/>
      <c r="V229" s="609"/>
      <c r="W229" s="609"/>
      <c r="X229" s="609"/>
      <c r="Y229" s="609"/>
      <c r="Z229" s="609"/>
      <c r="AA229" s="613"/>
    </row>
    <row r="230" spans="2:30" ht="15" thickBot="1" x14ac:dyDescent="0.2">
      <c r="C230" s="608" t="s">
        <v>87</v>
      </c>
      <c r="D230" s="609"/>
      <c r="E230" s="609"/>
      <c r="F230" s="609"/>
      <c r="G230" s="609"/>
      <c r="H230" s="609"/>
      <c r="I230" s="609"/>
      <c r="J230" s="609"/>
      <c r="K230" s="609"/>
      <c r="L230" s="610">
        <f>T204</f>
        <v>328.44102564102565</v>
      </c>
      <c r="M230" s="611"/>
      <c r="N230" s="611"/>
      <c r="O230" s="611"/>
      <c r="P230" s="611"/>
      <c r="Q230" s="611"/>
      <c r="R230" s="611"/>
      <c r="S230" s="114" t="s">
        <v>152</v>
      </c>
      <c r="T230" s="612" t="s">
        <v>93</v>
      </c>
      <c r="U230" s="609"/>
      <c r="V230" s="609"/>
      <c r="W230" s="609"/>
      <c r="X230" s="609"/>
      <c r="Y230" s="609"/>
      <c r="Z230" s="609"/>
      <c r="AA230" s="613"/>
    </row>
    <row r="231" spans="2:30" ht="15" thickBot="1" x14ac:dyDescent="0.2">
      <c r="C231" s="608" t="s">
        <v>95</v>
      </c>
      <c r="D231" s="609"/>
      <c r="E231" s="609"/>
      <c r="F231" s="609"/>
      <c r="G231" s="609"/>
      <c r="H231" s="609"/>
      <c r="I231" s="609"/>
      <c r="J231" s="609"/>
      <c r="K231" s="609"/>
      <c r="L231" s="610">
        <f>T224</f>
        <v>443.82564102564106</v>
      </c>
      <c r="M231" s="611"/>
      <c r="N231" s="611"/>
      <c r="O231" s="611"/>
      <c r="P231" s="611"/>
      <c r="Q231" s="611"/>
      <c r="R231" s="611"/>
      <c r="S231" s="114" t="s">
        <v>152</v>
      </c>
      <c r="T231" s="612" t="s">
        <v>94</v>
      </c>
      <c r="U231" s="609"/>
      <c r="V231" s="609"/>
      <c r="W231" s="609"/>
      <c r="X231" s="609"/>
      <c r="Y231" s="609"/>
      <c r="Z231" s="609"/>
      <c r="AA231" s="613"/>
    </row>
    <row r="232" spans="2:30" ht="15" thickBot="1" x14ac:dyDescent="0.2">
      <c r="C232" s="608" t="s">
        <v>217</v>
      </c>
      <c r="D232" s="609"/>
      <c r="E232" s="609"/>
      <c r="F232" s="609"/>
      <c r="G232" s="609"/>
      <c r="H232" s="609"/>
      <c r="I232" s="609"/>
      <c r="J232" s="609"/>
      <c r="K232" s="609"/>
      <c r="L232" s="619">
        <f>I225-T224</f>
        <v>-43.825641025641062</v>
      </c>
      <c r="M232" s="620"/>
      <c r="N232" s="620"/>
      <c r="O232" s="620"/>
      <c r="P232" s="620"/>
      <c r="Q232" s="620"/>
      <c r="R232" s="620"/>
      <c r="S232" s="116" t="s">
        <v>152</v>
      </c>
      <c r="T232" s="612" t="s">
        <v>218</v>
      </c>
      <c r="U232" s="609"/>
      <c r="V232" s="609"/>
      <c r="W232" s="609"/>
      <c r="X232" s="609"/>
      <c r="Y232" s="609"/>
      <c r="Z232" s="609"/>
      <c r="AA232" s="613"/>
    </row>
    <row r="233" spans="2:30" ht="15" thickBot="1" x14ac:dyDescent="0.2">
      <c r="C233" s="608" t="s">
        <v>88</v>
      </c>
      <c r="D233" s="609"/>
      <c r="E233" s="609"/>
      <c r="F233" s="609"/>
      <c r="G233" s="609"/>
      <c r="H233" s="609"/>
      <c r="I233" s="609"/>
      <c r="J233" s="609"/>
      <c r="K233" s="609"/>
      <c r="L233" s="614">
        <f>IF(ISERROR(L232/V225*100),0,L232/V225*100)</f>
        <v>-8.765128205128212</v>
      </c>
      <c r="M233" s="615"/>
      <c r="N233" s="615"/>
      <c r="O233" s="615"/>
      <c r="P233" s="615"/>
      <c r="Q233" s="615"/>
      <c r="R233" s="615"/>
      <c r="S233" s="115" t="s">
        <v>244</v>
      </c>
      <c r="T233" s="612" t="s">
        <v>90</v>
      </c>
      <c r="U233" s="609"/>
      <c r="V233" s="609"/>
      <c r="W233" s="609"/>
      <c r="X233" s="609"/>
      <c r="Y233" s="609"/>
      <c r="Z233" s="609"/>
      <c r="AA233" s="613"/>
    </row>
  </sheetData>
  <sheetProtection algorithmName="SHA-512" hashValue="KeUoFZIxs/SS280EF/M13TXdKYSvjh13ePBoFGMOYcTpsHY3yO6ZU1h37AQaMfCc5SRM4PhuMWBeLEWAWwPdBw==" saltValue="hb9z6XqGa/+B4hWg44TnRQ==" spinCount="100000" sheet="1" objects="1" scenarios="1"/>
  <mergeCells count="869">
    <mergeCell ref="C232:K232"/>
    <mergeCell ref="L232:R232"/>
    <mergeCell ref="T232:AA232"/>
    <mergeCell ref="C233:K233"/>
    <mergeCell ref="L233:R233"/>
    <mergeCell ref="T233:AA233"/>
    <mergeCell ref="C230:K230"/>
    <mergeCell ref="L230:R230"/>
    <mergeCell ref="T230:AA230"/>
    <mergeCell ref="C231:K231"/>
    <mergeCell ref="L231:R231"/>
    <mergeCell ref="T231:AA231"/>
    <mergeCell ref="C228:K228"/>
    <mergeCell ref="L228:R228"/>
    <mergeCell ref="T228:AA228"/>
    <mergeCell ref="C229:K229"/>
    <mergeCell ref="L229:R229"/>
    <mergeCell ref="T229:AA229"/>
    <mergeCell ref="C225:H225"/>
    <mergeCell ref="I225:M225"/>
    <mergeCell ref="N225:O225"/>
    <mergeCell ref="P225:U225"/>
    <mergeCell ref="V225:Y225"/>
    <mergeCell ref="Z225:AA225"/>
    <mergeCell ref="E222:K222"/>
    <mergeCell ref="L222:O222"/>
    <mergeCell ref="P222:S222"/>
    <mergeCell ref="T222:W222"/>
    <mergeCell ref="X222:AA222"/>
    <mergeCell ref="C224:K224"/>
    <mergeCell ref="L224:O224"/>
    <mergeCell ref="P224:S224"/>
    <mergeCell ref="T224:W224"/>
    <mergeCell ref="X224:AA224"/>
    <mergeCell ref="E220:K220"/>
    <mergeCell ref="L220:O220"/>
    <mergeCell ref="P220:S220"/>
    <mergeCell ref="T220:W220"/>
    <mergeCell ref="X220:AA220"/>
    <mergeCell ref="E221:K221"/>
    <mergeCell ref="L221:O221"/>
    <mergeCell ref="P221:S221"/>
    <mergeCell ref="T221:W221"/>
    <mergeCell ref="X221:AA221"/>
    <mergeCell ref="E218:K218"/>
    <mergeCell ref="L218:O218"/>
    <mergeCell ref="P218:S218"/>
    <mergeCell ref="T218:W218"/>
    <mergeCell ref="X218:AA218"/>
    <mergeCell ref="E219:K219"/>
    <mergeCell ref="L219:O219"/>
    <mergeCell ref="P219:S219"/>
    <mergeCell ref="T219:W219"/>
    <mergeCell ref="X219:AA219"/>
    <mergeCell ref="E216:K216"/>
    <mergeCell ref="L216:O216"/>
    <mergeCell ref="P216:S216"/>
    <mergeCell ref="T216:W216"/>
    <mergeCell ref="X216:AA216"/>
    <mergeCell ref="E217:K217"/>
    <mergeCell ref="L217:O217"/>
    <mergeCell ref="P217:S217"/>
    <mergeCell ref="T217:W217"/>
    <mergeCell ref="X217:AA217"/>
    <mergeCell ref="E214:K214"/>
    <mergeCell ref="L214:O214"/>
    <mergeCell ref="P214:S214"/>
    <mergeCell ref="T214:W214"/>
    <mergeCell ref="X214:AA214"/>
    <mergeCell ref="E215:K215"/>
    <mergeCell ref="L215:O215"/>
    <mergeCell ref="P215:S215"/>
    <mergeCell ref="T215:W215"/>
    <mergeCell ref="X215:AA215"/>
    <mergeCell ref="E212:K212"/>
    <mergeCell ref="L212:O212"/>
    <mergeCell ref="P212:S212"/>
    <mergeCell ref="T212:W212"/>
    <mergeCell ref="X212:AA212"/>
    <mergeCell ref="E213:K213"/>
    <mergeCell ref="L213:O213"/>
    <mergeCell ref="P213:S213"/>
    <mergeCell ref="T213:W213"/>
    <mergeCell ref="X213:AA213"/>
    <mergeCell ref="E210:K210"/>
    <mergeCell ref="L210:O210"/>
    <mergeCell ref="P210:S210"/>
    <mergeCell ref="T210:W210"/>
    <mergeCell ref="X210:AA210"/>
    <mergeCell ref="E211:K211"/>
    <mergeCell ref="L211:O211"/>
    <mergeCell ref="P211:S211"/>
    <mergeCell ref="T211:W211"/>
    <mergeCell ref="X211:AA211"/>
    <mergeCell ref="C208:K208"/>
    <mergeCell ref="L208:O208"/>
    <mergeCell ref="P208:S208"/>
    <mergeCell ref="T208:W208"/>
    <mergeCell ref="X208:AA208"/>
    <mergeCell ref="E209:K209"/>
    <mergeCell ref="L209:O209"/>
    <mergeCell ref="P209:S209"/>
    <mergeCell ref="T209:W209"/>
    <mergeCell ref="X209:AA209"/>
    <mergeCell ref="T205:X205"/>
    <mergeCell ref="C207:K207"/>
    <mergeCell ref="L207:O207"/>
    <mergeCell ref="P207:S207"/>
    <mergeCell ref="T207:W207"/>
    <mergeCell ref="X207:AA207"/>
    <mergeCell ref="E203:K203"/>
    <mergeCell ref="L203:O203"/>
    <mergeCell ref="P203:S203"/>
    <mergeCell ref="T203:W203"/>
    <mergeCell ref="X203:AA203"/>
    <mergeCell ref="C204:K204"/>
    <mergeCell ref="L204:O204"/>
    <mergeCell ref="P204:S204"/>
    <mergeCell ref="T204:W204"/>
    <mergeCell ref="X204:AA204"/>
    <mergeCell ref="E201:K201"/>
    <mergeCell ref="L201:O201"/>
    <mergeCell ref="P201:S201"/>
    <mergeCell ref="T201:W201"/>
    <mergeCell ref="X201:AA201"/>
    <mergeCell ref="E202:K202"/>
    <mergeCell ref="L202:O202"/>
    <mergeCell ref="P202:S202"/>
    <mergeCell ref="T202:W202"/>
    <mergeCell ref="X202:AA202"/>
    <mergeCell ref="E199:K199"/>
    <mergeCell ref="L199:O199"/>
    <mergeCell ref="P199:S199"/>
    <mergeCell ref="T199:W199"/>
    <mergeCell ref="X199:AA199"/>
    <mergeCell ref="E200:K200"/>
    <mergeCell ref="L200:O200"/>
    <mergeCell ref="P200:S200"/>
    <mergeCell ref="T200:W200"/>
    <mergeCell ref="X200:AA200"/>
    <mergeCell ref="E197:K197"/>
    <mergeCell ref="L197:O197"/>
    <mergeCell ref="P197:S197"/>
    <mergeCell ref="T197:W197"/>
    <mergeCell ref="X197:AA197"/>
    <mergeCell ref="E198:K198"/>
    <mergeCell ref="L198:O198"/>
    <mergeCell ref="P198:S198"/>
    <mergeCell ref="T198:W198"/>
    <mergeCell ref="X198:AA198"/>
    <mergeCell ref="E195:K195"/>
    <mergeCell ref="L195:O195"/>
    <mergeCell ref="P195:S195"/>
    <mergeCell ref="T195:W195"/>
    <mergeCell ref="X195:AA195"/>
    <mergeCell ref="E196:K196"/>
    <mergeCell ref="L196:O196"/>
    <mergeCell ref="P196:S196"/>
    <mergeCell ref="T196:W196"/>
    <mergeCell ref="X196:AA196"/>
    <mergeCell ref="C193:K193"/>
    <mergeCell ref="L193:O193"/>
    <mergeCell ref="P193:S193"/>
    <mergeCell ref="T193:W193"/>
    <mergeCell ref="X193:AA193"/>
    <mergeCell ref="C194:K194"/>
    <mergeCell ref="L194:O194"/>
    <mergeCell ref="P194:S194"/>
    <mergeCell ref="T194:W194"/>
    <mergeCell ref="X194:AA194"/>
    <mergeCell ref="E191:K191"/>
    <mergeCell ref="L191:O191"/>
    <mergeCell ref="P191:S191"/>
    <mergeCell ref="T191:W191"/>
    <mergeCell ref="X191:AA191"/>
    <mergeCell ref="E192:K192"/>
    <mergeCell ref="L192:O192"/>
    <mergeCell ref="P192:S192"/>
    <mergeCell ref="T192:W192"/>
    <mergeCell ref="X192:AA192"/>
    <mergeCell ref="E189:K189"/>
    <mergeCell ref="L189:O189"/>
    <mergeCell ref="P189:S189"/>
    <mergeCell ref="T189:W189"/>
    <mergeCell ref="X189:AA189"/>
    <mergeCell ref="E190:K190"/>
    <mergeCell ref="L190:O190"/>
    <mergeCell ref="P190:S190"/>
    <mergeCell ref="T190:W190"/>
    <mergeCell ref="X190:AA190"/>
    <mergeCell ref="E187:K187"/>
    <mergeCell ref="L187:O187"/>
    <mergeCell ref="P187:S187"/>
    <mergeCell ref="T187:W187"/>
    <mergeCell ref="X187:AA187"/>
    <mergeCell ref="E188:K188"/>
    <mergeCell ref="L188:O188"/>
    <mergeCell ref="P188:S188"/>
    <mergeCell ref="T188:W188"/>
    <mergeCell ref="X188:AA188"/>
    <mergeCell ref="C185:K185"/>
    <mergeCell ref="L185:O185"/>
    <mergeCell ref="P185:S185"/>
    <mergeCell ref="T185:W185"/>
    <mergeCell ref="X185:AA185"/>
    <mergeCell ref="C186:K186"/>
    <mergeCell ref="L186:O186"/>
    <mergeCell ref="P186:S186"/>
    <mergeCell ref="T186:W186"/>
    <mergeCell ref="X186:AA186"/>
    <mergeCell ref="C182:K182"/>
    <mergeCell ref="L182:O182"/>
    <mergeCell ref="P182:S182"/>
    <mergeCell ref="T182:W182"/>
    <mergeCell ref="X182:AA182"/>
    <mergeCell ref="P184:Q184"/>
    <mergeCell ref="W170:X170"/>
    <mergeCell ref="Y170:AA170"/>
    <mergeCell ref="C171:X171"/>
    <mergeCell ref="Y171:AA171"/>
    <mergeCell ref="C181:K181"/>
    <mergeCell ref="L181:O181"/>
    <mergeCell ref="P181:S181"/>
    <mergeCell ref="T181:W181"/>
    <mergeCell ref="X181:AA181"/>
    <mergeCell ref="T169:V169"/>
    <mergeCell ref="W169:X169"/>
    <mergeCell ref="Y169:AA169"/>
    <mergeCell ref="C170:D170"/>
    <mergeCell ref="E170:J170"/>
    <mergeCell ref="K170:M170"/>
    <mergeCell ref="N170:O170"/>
    <mergeCell ref="P170:Q170"/>
    <mergeCell ref="R170:S170"/>
    <mergeCell ref="T170:V170"/>
    <mergeCell ref="C169:D169"/>
    <mergeCell ref="E169:J169"/>
    <mergeCell ref="K169:M169"/>
    <mergeCell ref="N169:O169"/>
    <mergeCell ref="P169:Q169"/>
    <mergeCell ref="R169:S169"/>
    <mergeCell ref="C168:D168"/>
    <mergeCell ref="E168:J168"/>
    <mergeCell ref="K168:M168"/>
    <mergeCell ref="N168:O168"/>
    <mergeCell ref="P168:Q168"/>
    <mergeCell ref="R168:S168"/>
    <mergeCell ref="T168:V168"/>
    <mergeCell ref="W168:X168"/>
    <mergeCell ref="Y168:AA168"/>
    <mergeCell ref="C167:D167"/>
    <mergeCell ref="E167:J167"/>
    <mergeCell ref="K167:M167"/>
    <mergeCell ref="N167:O167"/>
    <mergeCell ref="P167:Q167"/>
    <mergeCell ref="R167:S167"/>
    <mergeCell ref="T167:V167"/>
    <mergeCell ref="W167:X167"/>
    <mergeCell ref="Y167:AA167"/>
    <mergeCell ref="T165:V165"/>
    <mergeCell ref="W165:X165"/>
    <mergeCell ref="Y165:AA165"/>
    <mergeCell ref="C166:D166"/>
    <mergeCell ref="E166:J166"/>
    <mergeCell ref="K166:M166"/>
    <mergeCell ref="N166:O166"/>
    <mergeCell ref="P166:Q166"/>
    <mergeCell ref="R166:S166"/>
    <mergeCell ref="T166:V166"/>
    <mergeCell ref="C165:D165"/>
    <mergeCell ref="E165:J165"/>
    <mergeCell ref="K165:M165"/>
    <mergeCell ref="N165:O165"/>
    <mergeCell ref="P165:Q165"/>
    <mergeCell ref="R165:S165"/>
    <mergeCell ref="W166:X166"/>
    <mergeCell ref="Y166:AA166"/>
    <mergeCell ref="C164:D164"/>
    <mergeCell ref="E164:J164"/>
    <mergeCell ref="K164:M164"/>
    <mergeCell ref="N164:O164"/>
    <mergeCell ref="P164:Q164"/>
    <mergeCell ref="R164:S164"/>
    <mergeCell ref="T164:V164"/>
    <mergeCell ref="W164:X164"/>
    <mergeCell ref="Y164:AA164"/>
    <mergeCell ref="C163:D163"/>
    <mergeCell ref="E163:J163"/>
    <mergeCell ref="K163:M163"/>
    <mergeCell ref="N163:O163"/>
    <mergeCell ref="P163:Q163"/>
    <mergeCell ref="R163:S163"/>
    <mergeCell ref="T163:V163"/>
    <mergeCell ref="W163:X163"/>
    <mergeCell ref="Y163:AA163"/>
    <mergeCell ref="T161:V161"/>
    <mergeCell ref="W161:X161"/>
    <mergeCell ref="Y161:AA161"/>
    <mergeCell ref="C162:D162"/>
    <mergeCell ref="E162:J162"/>
    <mergeCell ref="K162:M162"/>
    <mergeCell ref="N162:O162"/>
    <mergeCell ref="P162:Q162"/>
    <mergeCell ref="R162:S162"/>
    <mergeCell ref="T162:V162"/>
    <mergeCell ref="C161:D161"/>
    <mergeCell ref="E161:J161"/>
    <mergeCell ref="K161:M161"/>
    <mergeCell ref="N161:O161"/>
    <mergeCell ref="P161:Q161"/>
    <mergeCell ref="R161:S161"/>
    <mergeCell ref="W162:X162"/>
    <mergeCell ref="Y162:AA162"/>
    <mergeCell ref="C160:D160"/>
    <mergeCell ref="E160:J160"/>
    <mergeCell ref="K160:M160"/>
    <mergeCell ref="N160:O160"/>
    <mergeCell ref="P160:Q160"/>
    <mergeCell ref="R160:S160"/>
    <mergeCell ref="T160:V160"/>
    <mergeCell ref="W160:X160"/>
    <mergeCell ref="Y160:AA160"/>
    <mergeCell ref="C156:X156"/>
    <mergeCell ref="Y156:AA156"/>
    <mergeCell ref="C159:D159"/>
    <mergeCell ref="E159:J159"/>
    <mergeCell ref="K159:M159"/>
    <mergeCell ref="N159:O159"/>
    <mergeCell ref="P159:Q159"/>
    <mergeCell ref="R159:S159"/>
    <mergeCell ref="T159:V159"/>
    <mergeCell ref="W159:X159"/>
    <mergeCell ref="Y159:AA159"/>
    <mergeCell ref="C155:D155"/>
    <mergeCell ref="E155:J155"/>
    <mergeCell ref="K155:M155"/>
    <mergeCell ref="N155:O155"/>
    <mergeCell ref="P155:Q155"/>
    <mergeCell ref="R155:S155"/>
    <mergeCell ref="T155:V155"/>
    <mergeCell ref="W155:X155"/>
    <mergeCell ref="Y155:AA155"/>
    <mergeCell ref="C154:D154"/>
    <mergeCell ref="E154:J154"/>
    <mergeCell ref="K154:M154"/>
    <mergeCell ref="N154:O154"/>
    <mergeCell ref="P154:Q154"/>
    <mergeCell ref="R154:S154"/>
    <mergeCell ref="T154:V154"/>
    <mergeCell ref="W154:X154"/>
    <mergeCell ref="Y154:AA154"/>
    <mergeCell ref="T152:V152"/>
    <mergeCell ref="W152:X152"/>
    <mergeCell ref="Y152:AA152"/>
    <mergeCell ref="C153:D153"/>
    <mergeCell ref="E153:J153"/>
    <mergeCell ref="K153:M153"/>
    <mergeCell ref="N153:O153"/>
    <mergeCell ref="P153:Q153"/>
    <mergeCell ref="R153:S153"/>
    <mergeCell ref="T153:V153"/>
    <mergeCell ref="C152:D152"/>
    <mergeCell ref="E152:J152"/>
    <mergeCell ref="K152:M152"/>
    <mergeCell ref="N152:O152"/>
    <mergeCell ref="P152:Q152"/>
    <mergeCell ref="R152:S152"/>
    <mergeCell ref="W153:X153"/>
    <mergeCell ref="Y153:AA153"/>
    <mergeCell ref="C151:D151"/>
    <mergeCell ref="E151:J151"/>
    <mergeCell ref="K151:M151"/>
    <mergeCell ref="N151:O151"/>
    <mergeCell ref="P151:Q151"/>
    <mergeCell ref="R151:S151"/>
    <mergeCell ref="T151:V151"/>
    <mergeCell ref="W151:X151"/>
    <mergeCell ref="Y151:AA151"/>
    <mergeCell ref="C150:D150"/>
    <mergeCell ref="E150:J150"/>
    <mergeCell ref="K150:M150"/>
    <mergeCell ref="N150:O150"/>
    <mergeCell ref="P150:Q150"/>
    <mergeCell ref="R150:S150"/>
    <mergeCell ref="T150:V150"/>
    <mergeCell ref="W150:X150"/>
    <mergeCell ref="Y150:AA150"/>
    <mergeCell ref="T148:V148"/>
    <mergeCell ref="W148:X148"/>
    <mergeCell ref="Y148:AA148"/>
    <mergeCell ref="C149:D149"/>
    <mergeCell ref="E149:J149"/>
    <mergeCell ref="K149:M149"/>
    <mergeCell ref="N149:O149"/>
    <mergeCell ref="P149:Q149"/>
    <mergeCell ref="R149:S149"/>
    <mergeCell ref="T149:V149"/>
    <mergeCell ref="C148:D148"/>
    <mergeCell ref="E148:J148"/>
    <mergeCell ref="K148:M148"/>
    <mergeCell ref="N148:O148"/>
    <mergeCell ref="P148:Q148"/>
    <mergeCell ref="R148:S148"/>
    <mergeCell ref="W149:X149"/>
    <mergeCell ref="Y149:AA149"/>
    <mergeCell ref="C147:D147"/>
    <mergeCell ref="E147:J147"/>
    <mergeCell ref="K147:M147"/>
    <mergeCell ref="N147:O147"/>
    <mergeCell ref="P147:Q147"/>
    <mergeCell ref="R147:S147"/>
    <mergeCell ref="T147:V147"/>
    <mergeCell ref="W147:X147"/>
    <mergeCell ref="Y147:AA147"/>
    <mergeCell ref="C146:D146"/>
    <mergeCell ref="E146:J146"/>
    <mergeCell ref="K146:M146"/>
    <mergeCell ref="N146:O146"/>
    <mergeCell ref="P146:Q146"/>
    <mergeCell ref="R146:S146"/>
    <mergeCell ref="T146:V146"/>
    <mergeCell ref="W146:X146"/>
    <mergeCell ref="Y146:AA146"/>
    <mergeCell ref="C141:W141"/>
    <mergeCell ref="X141:Y141"/>
    <mergeCell ref="Z141:AA141"/>
    <mergeCell ref="C145:D145"/>
    <mergeCell ref="E145:J145"/>
    <mergeCell ref="K145:M145"/>
    <mergeCell ref="N145:O145"/>
    <mergeCell ref="P145:Q145"/>
    <mergeCell ref="R145:S145"/>
    <mergeCell ref="T145:V145"/>
    <mergeCell ref="W145:X145"/>
    <mergeCell ref="Y145:AA145"/>
    <mergeCell ref="C125:C130"/>
    <mergeCell ref="D125:G125"/>
    <mergeCell ref="C136:C140"/>
    <mergeCell ref="D136:G136"/>
    <mergeCell ref="H136:W136"/>
    <mergeCell ref="X136:Y136"/>
    <mergeCell ref="Z136:AA136"/>
    <mergeCell ref="D137:G137"/>
    <mergeCell ref="D139:G139"/>
    <mergeCell ref="H139:W139"/>
    <mergeCell ref="X139:Y139"/>
    <mergeCell ref="Z139:AA139"/>
    <mergeCell ref="D140:G140"/>
    <mergeCell ref="H140:W140"/>
    <mergeCell ref="X140:Y140"/>
    <mergeCell ref="Z140:AA140"/>
    <mergeCell ref="H137:W137"/>
    <mergeCell ref="X137:Y137"/>
    <mergeCell ref="Z137:AA137"/>
    <mergeCell ref="D138:G138"/>
    <mergeCell ref="H138:W138"/>
    <mergeCell ref="X138:Y138"/>
    <mergeCell ref="Z138:AA138"/>
    <mergeCell ref="H133:W133"/>
    <mergeCell ref="X133:Y133"/>
    <mergeCell ref="Z133:AA133"/>
    <mergeCell ref="D134:G134"/>
    <mergeCell ref="H134:W134"/>
    <mergeCell ref="X134:Y134"/>
    <mergeCell ref="Z134:AA134"/>
    <mergeCell ref="C131:C135"/>
    <mergeCell ref="D131:G131"/>
    <mergeCell ref="H131:W131"/>
    <mergeCell ref="X131:Y131"/>
    <mergeCell ref="Z131:AA131"/>
    <mergeCell ref="D132:G132"/>
    <mergeCell ref="H132:W132"/>
    <mergeCell ref="X132:Y132"/>
    <mergeCell ref="Z132:AA132"/>
    <mergeCell ref="D133:G133"/>
    <mergeCell ref="D135:G135"/>
    <mergeCell ref="H135:W135"/>
    <mergeCell ref="X135:Y135"/>
    <mergeCell ref="Z135:AA135"/>
    <mergeCell ref="H125:W125"/>
    <mergeCell ref="X125:Y125"/>
    <mergeCell ref="Z125:AA125"/>
    <mergeCell ref="D126:G126"/>
    <mergeCell ref="H126:W126"/>
    <mergeCell ref="X126:Y126"/>
    <mergeCell ref="Z126:AA126"/>
    <mergeCell ref="D127:G127"/>
    <mergeCell ref="D129:G129"/>
    <mergeCell ref="H129:W129"/>
    <mergeCell ref="X129:Y129"/>
    <mergeCell ref="Z129:AA129"/>
    <mergeCell ref="Z128:AA128"/>
    <mergeCell ref="D130:G130"/>
    <mergeCell ref="H130:W130"/>
    <mergeCell ref="X130:Y130"/>
    <mergeCell ref="Z130:AA130"/>
    <mergeCell ref="H127:W127"/>
    <mergeCell ref="X127:Y127"/>
    <mergeCell ref="Z127:AA127"/>
    <mergeCell ref="D128:G128"/>
    <mergeCell ref="H128:W128"/>
    <mergeCell ref="X128:Y128"/>
    <mergeCell ref="W116:X116"/>
    <mergeCell ref="Y116:Z116"/>
    <mergeCell ref="C117:J117"/>
    <mergeCell ref="K117:O117"/>
    <mergeCell ref="C122:C124"/>
    <mergeCell ref="D122:G124"/>
    <mergeCell ref="H122:W124"/>
    <mergeCell ref="X122:Y124"/>
    <mergeCell ref="Z122:AA124"/>
    <mergeCell ref="C116:D116"/>
    <mergeCell ref="E116:H116"/>
    <mergeCell ref="I116:L116"/>
    <mergeCell ref="M116:P116"/>
    <mergeCell ref="S116:T116"/>
    <mergeCell ref="U116:V116"/>
    <mergeCell ref="M115:N115"/>
    <mergeCell ref="O115:P115"/>
    <mergeCell ref="S115:T115"/>
    <mergeCell ref="U115:V115"/>
    <mergeCell ref="W115:X115"/>
    <mergeCell ref="Y115:Z115"/>
    <mergeCell ref="O114:P114"/>
    <mergeCell ref="S114:T114"/>
    <mergeCell ref="U114:V114"/>
    <mergeCell ref="W114:X114"/>
    <mergeCell ref="Y114:Z114"/>
    <mergeCell ref="M114:N114"/>
    <mergeCell ref="C115:D115"/>
    <mergeCell ref="E115:F115"/>
    <mergeCell ref="G115:H115"/>
    <mergeCell ref="I115:J115"/>
    <mergeCell ref="K115:L115"/>
    <mergeCell ref="C114:D114"/>
    <mergeCell ref="E114:F114"/>
    <mergeCell ref="G114:H114"/>
    <mergeCell ref="I114:J114"/>
    <mergeCell ref="K114:L114"/>
    <mergeCell ref="M113:N113"/>
    <mergeCell ref="O113:P113"/>
    <mergeCell ref="S113:T113"/>
    <mergeCell ref="U113:V113"/>
    <mergeCell ref="W113:X113"/>
    <mergeCell ref="Y113:Z113"/>
    <mergeCell ref="O112:P112"/>
    <mergeCell ref="S112:T112"/>
    <mergeCell ref="U112:V112"/>
    <mergeCell ref="W112:X112"/>
    <mergeCell ref="Y112:Z112"/>
    <mergeCell ref="M112:N112"/>
    <mergeCell ref="C113:D113"/>
    <mergeCell ref="E113:F113"/>
    <mergeCell ref="G113:H113"/>
    <mergeCell ref="I113:J113"/>
    <mergeCell ref="K113:L113"/>
    <mergeCell ref="C112:D112"/>
    <mergeCell ref="E112:F112"/>
    <mergeCell ref="G112:H112"/>
    <mergeCell ref="I112:J112"/>
    <mergeCell ref="K112:L112"/>
    <mergeCell ref="M111:N111"/>
    <mergeCell ref="O111:P111"/>
    <mergeCell ref="S111:T111"/>
    <mergeCell ref="U111:V111"/>
    <mergeCell ref="W111:X111"/>
    <mergeCell ref="Y111:Z111"/>
    <mergeCell ref="O110:P110"/>
    <mergeCell ref="S110:T110"/>
    <mergeCell ref="U110:V110"/>
    <mergeCell ref="W110:X110"/>
    <mergeCell ref="Y110:Z110"/>
    <mergeCell ref="M110:N110"/>
    <mergeCell ref="C111:D111"/>
    <mergeCell ref="E111:F111"/>
    <mergeCell ref="G111:H111"/>
    <mergeCell ref="I111:J111"/>
    <mergeCell ref="K111:L111"/>
    <mergeCell ref="C110:D110"/>
    <mergeCell ref="E110:F110"/>
    <mergeCell ref="G110:H110"/>
    <mergeCell ref="I110:J110"/>
    <mergeCell ref="K110:L110"/>
    <mergeCell ref="M109:N109"/>
    <mergeCell ref="O109:P109"/>
    <mergeCell ref="S109:T109"/>
    <mergeCell ref="U109:V109"/>
    <mergeCell ref="W109:X109"/>
    <mergeCell ref="Y109:Z109"/>
    <mergeCell ref="O108:P108"/>
    <mergeCell ref="S108:T108"/>
    <mergeCell ref="U108:V108"/>
    <mergeCell ref="W108:X108"/>
    <mergeCell ref="Y108:Z108"/>
    <mergeCell ref="M108:N108"/>
    <mergeCell ref="C109:D109"/>
    <mergeCell ref="E109:F109"/>
    <mergeCell ref="G109:H109"/>
    <mergeCell ref="I109:J109"/>
    <mergeCell ref="K109:L109"/>
    <mergeCell ref="C108:D108"/>
    <mergeCell ref="E108:F108"/>
    <mergeCell ref="G108:H108"/>
    <mergeCell ref="I108:J108"/>
    <mergeCell ref="K108:L108"/>
    <mergeCell ref="M107:N107"/>
    <mergeCell ref="O107:P107"/>
    <mergeCell ref="S107:T107"/>
    <mergeCell ref="U107:V107"/>
    <mergeCell ref="W107:X107"/>
    <mergeCell ref="Y107:Z107"/>
    <mergeCell ref="O106:P106"/>
    <mergeCell ref="S106:T106"/>
    <mergeCell ref="U106:V106"/>
    <mergeCell ref="W106:X106"/>
    <mergeCell ref="Y106:Z106"/>
    <mergeCell ref="M106:N106"/>
    <mergeCell ref="C107:D107"/>
    <mergeCell ref="E107:F107"/>
    <mergeCell ref="G107:H107"/>
    <mergeCell ref="I107:J107"/>
    <mergeCell ref="K107:L107"/>
    <mergeCell ref="C106:D106"/>
    <mergeCell ref="E106:F106"/>
    <mergeCell ref="G106:H106"/>
    <mergeCell ref="I106:J106"/>
    <mergeCell ref="K106:L106"/>
    <mergeCell ref="M105:N105"/>
    <mergeCell ref="O105:P105"/>
    <mergeCell ref="S105:T105"/>
    <mergeCell ref="U105:V105"/>
    <mergeCell ref="W105:X105"/>
    <mergeCell ref="Y105:Z105"/>
    <mergeCell ref="O104:P104"/>
    <mergeCell ref="S104:T104"/>
    <mergeCell ref="U104:V104"/>
    <mergeCell ref="W104:X104"/>
    <mergeCell ref="Y104:Z104"/>
    <mergeCell ref="M104:N104"/>
    <mergeCell ref="C105:D105"/>
    <mergeCell ref="E105:F105"/>
    <mergeCell ref="G105:H105"/>
    <mergeCell ref="I105:J105"/>
    <mergeCell ref="K105:L105"/>
    <mergeCell ref="C104:D104"/>
    <mergeCell ref="E104:F104"/>
    <mergeCell ref="G104:H104"/>
    <mergeCell ref="I104:J104"/>
    <mergeCell ref="K104:L104"/>
    <mergeCell ref="W101:X103"/>
    <mergeCell ref="Y101:Z103"/>
    <mergeCell ref="E102:F103"/>
    <mergeCell ref="G102:H103"/>
    <mergeCell ref="I102:J103"/>
    <mergeCell ref="K102:L103"/>
    <mergeCell ref="M102:N103"/>
    <mergeCell ref="O102:P103"/>
    <mergeCell ref="C97:J97"/>
    <mergeCell ref="K97:S97"/>
    <mergeCell ref="T97:W97"/>
    <mergeCell ref="X97:AA97"/>
    <mergeCell ref="C101:D103"/>
    <mergeCell ref="E101:H101"/>
    <mergeCell ref="I101:L101"/>
    <mergeCell ref="M101:P101"/>
    <mergeCell ref="S101:T103"/>
    <mergeCell ref="U101:V103"/>
    <mergeCell ref="X95:AA95"/>
    <mergeCell ref="C96:J96"/>
    <mergeCell ref="K96:S96"/>
    <mergeCell ref="T96:W96"/>
    <mergeCell ref="X96:AA96"/>
    <mergeCell ref="C94:I94"/>
    <mergeCell ref="J94:M94"/>
    <mergeCell ref="N94:O94"/>
    <mergeCell ref="P94:R94"/>
    <mergeCell ref="T94:W94"/>
    <mergeCell ref="X94:AA94"/>
    <mergeCell ref="N90:O90"/>
    <mergeCell ref="P90:R90"/>
    <mergeCell ref="T90:W90"/>
    <mergeCell ref="E92:I92"/>
    <mergeCell ref="J92:L92"/>
    <mergeCell ref="N92:O92"/>
    <mergeCell ref="P92:R92"/>
    <mergeCell ref="C95:J95"/>
    <mergeCell ref="K95:S95"/>
    <mergeCell ref="T95:W95"/>
    <mergeCell ref="C89:I89"/>
    <mergeCell ref="J89:M89"/>
    <mergeCell ref="N89:O89"/>
    <mergeCell ref="P89:S89"/>
    <mergeCell ref="T89:W89"/>
    <mergeCell ref="X89:AA89"/>
    <mergeCell ref="T92:W92"/>
    <mergeCell ref="X92:AA92"/>
    <mergeCell ref="C93:I93"/>
    <mergeCell ref="J93:M93"/>
    <mergeCell ref="N93:O93"/>
    <mergeCell ref="P93:S93"/>
    <mergeCell ref="T93:W93"/>
    <mergeCell ref="X93:AA93"/>
    <mergeCell ref="X90:AA90"/>
    <mergeCell ref="E91:I91"/>
    <mergeCell ref="J91:L91"/>
    <mergeCell ref="N91:O91"/>
    <mergeCell ref="P91:R91"/>
    <mergeCell ref="T91:W91"/>
    <mergeCell ref="X91:AA91"/>
    <mergeCell ref="C90:D92"/>
    <mergeCell ref="E90:I90"/>
    <mergeCell ref="J90:L90"/>
    <mergeCell ref="X86:AA86"/>
    <mergeCell ref="E87:I87"/>
    <mergeCell ref="J87:L87"/>
    <mergeCell ref="N87:O87"/>
    <mergeCell ref="P87:R87"/>
    <mergeCell ref="T87:W87"/>
    <mergeCell ref="X87:AA87"/>
    <mergeCell ref="C86:D88"/>
    <mergeCell ref="E86:I86"/>
    <mergeCell ref="J86:L86"/>
    <mergeCell ref="N86:O86"/>
    <mergeCell ref="P86:R86"/>
    <mergeCell ref="T86:W86"/>
    <mergeCell ref="E88:I88"/>
    <mergeCell ref="J88:L88"/>
    <mergeCell ref="N88:O88"/>
    <mergeCell ref="P88:R88"/>
    <mergeCell ref="T88:W88"/>
    <mergeCell ref="X88:AA88"/>
    <mergeCell ref="C85:I85"/>
    <mergeCell ref="J85:M85"/>
    <mergeCell ref="N85:O85"/>
    <mergeCell ref="P85:R85"/>
    <mergeCell ref="T85:W85"/>
    <mergeCell ref="X85:AA85"/>
    <mergeCell ref="T83:W83"/>
    <mergeCell ref="X83:AA83"/>
    <mergeCell ref="E84:I84"/>
    <mergeCell ref="J84:L84"/>
    <mergeCell ref="N84:O84"/>
    <mergeCell ref="P84:R84"/>
    <mergeCell ref="T84:W84"/>
    <mergeCell ref="X84:AA84"/>
    <mergeCell ref="X81:AA81"/>
    <mergeCell ref="E82:I82"/>
    <mergeCell ref="J82:L82"/>
    <mergeCell ref="N82:O82"/>
    <mergeCell ref="P82:R82"/>
    <mergeCell ref="T82:W82"/>
    <mergeCell ref="X82:AA82"/>
    <mergeCell ref="C81:D84"/>
    <mergeCell ref="E81:I81"/>
    <mergeCell ref="J81:L81"/>
    <mergeCell ref="N81:O81"/>
    <mergeCell ref="P81:R81"/>
    <mergeCell ref="T81:W81"/>
    <mergeCell ref="E83:I83"/>
    <mergeCell ref="J83:L83"/>
    <mergeCell ref="N83:O83"/>
    <mergeCell ref="P83:R83"/>
    <mergeCell ref="C80:I80"/>
    <mergeCell ref="J80:M80"/>
    <mergeCell ref="N80:O80"/>
    <mergeCell ref="P80:R80"/>
    <mergeCell ref="T80:W80"/>
    <mergeCell ref="X80:AA80"/>
    <mergeCell ref="T78:W78"/>
    <mergeCell ref="X78:AA78"/>
    <mergeCell ref="E79:I79"/>
    <mergeCell ref="J79:L79"/>
    <mergeCell ref="N79:O79"/>
    <mergeCell ref="P79:R79"/>
    <mergeCell ref="T79:W79"/>
    <mergeCell ref="X79:AA79"/>
    <mergeCell ref="T76:W76"/>
    <mergeCell ref="X76:AA76"/>
    <mergeCell ref="E77:I77"/>
    <mergeCell ref="J77:L77"/>
    <mergeCell ref="N77:O77"/>
    <mergeCell ref="P77:R77"/>
    <mergeCell ref="T77:W77"/>
    <mergeCell ref="X77:AA77"/>
    <mergeCell ref="C76:C79"/>
    <mergeCell ref="D76:D79"/>
    <mergeCell ref="E76:I76"/>
    <mergeCell ref="J76:L76"/>
    <mergeCell ref="N76:O76"/>
    <mergeCell ref="P76:R76"/>
    <mergeCell ref="E78:I78"/>
    <mergeCell ref="J78:L78"/>
    <mergeCell ref="N78:O78"/>
    <mergeCell ref="P78:R78"/>
    <mergeCell ref="N72:O72"/>
    <mergeCell ref="P72:R72"/>
    <mergeCell ref="T72:W72"/>
    <mergeCell ref="X72:AA72"/>
    <mergeCell ref="C75:I75"/>
    <mergeCell ref="J75:M75"/>
    <mergeCell ref="N75:O75"/>
    <mergeCell ref="P75:R75"/>
    <mergeCell ref="T75:W75"/>
    <mergeCell ref="X75:AA75"/>
    <mergeCell ref="E74:I74"/>
    <mergeCell ref="J74:L74"/>
    <mergeCell ref="N74:O74"/>
    <mergeCell ref="P74:R74"/>
    <mergeCell ref="T74:W74"/>
    <mergeCell ref="X74:AA74"/>
    <mergeCell ref="E71:I71"/>
    <mergeCell ref="J71:L71"/>
    <mergeCell ref="N71:O71"/>
    <mergeCell ref="P71:R71"/>
    <mergeCell ref="T71:W71"/>
    <mergeCell ref="X71:AA71"/>
    <mergeCell ref="T69:W69"/>
    <mergeCell ref="X69:AA69"/>
    <mergeCell ref="C70:C74"/>
    <mergeCell ref="D70:D74"/>
    <mergeCell ref="E70:I70"/>
    <mergeCell ref="J70:L70"/>
    <mergeCell ref="N70:O70"/>
    <mergeCell ref="P70:R70"/>
    <mergeCell ref="T70:W70"/>
    <mergeCell ref="X70:AA70"/>
    <mergeCell ref="E73:I73"/>
    <mergeCell ref="J73:L73"/>
    <mergeCell ref="N73:O73"/>
    <mergeCell ref="P73:R73"/>
    <mergeCell ref="T73:W73"/>
    <mergeCell ref="X73:AA73"/>
    <mergeCell ref="E72:I72"/>
    <mergeCell ref="J72:L72"/>
    <mergeCell ref="B64:F64"/>
    <mergeCell ref="G64:N64"/>
    <mergeCell ref="P64:R64"/>
    <mergeCell ref="S64:AA64"/>
    <mergeCell ref="AF66:AH68"/>
    <mergeCell ref="C69:D69"/>
    <mergeCell ref="E69:I69"/>
    <mergeCell ref="J69:L69"/>
    <mergeCell ref="N69:O69"/>
    <mergeCell ref="P69:R69"/>
    <mergeCell ref="C60:E60"/>
    <mergeCell ref="K60:M60"/>
    <mergeCell ref="T60:V60"/>
    <mergeCell ref="B62:D62"/>
    <mergeCell ref="E62:N62"/>
    <mergeCell ref="P62:R62"/>
    <mergeCell ref="S62:AA62"/>
    <mergeCell ref="D17:G17"/>
    <mergeCell ref="V17:X17"/>
    <mergeCell ref="V18:X18"/>
    <mergeCell ref="V20:Z22"/>
    <mergeCell ref="D23:S23"/>
    <mergeCell ref="G58:U58"/>
    <mergeCell ref="K13:M13"/>
    <mergeCell ref="AE13:AH13"/>
    <mergeCell ref="V14:X14"/>
    <mergeCell ref="Q15:X15"/>
    <mergeCell ref="AE15:AH15"/>
    <mergeCell ref="V16:X16"/>
    <mergeCell ref="C2:W2"/>
    <mergeCell ref="B3:AA3"/>
    <mergeCell ref="K8:M8"/>
    <mergeCell ref="D10:G10"/>
    <mergeCell ref="V11:X11"/>
    <mergeCell ref="AE11:AH11"/>
  </mergeCells>
  <phoneticPr fontId="1"/>
  <conditionalFormatting sqref="X224:AA224">
    <cfRule type="cellIs" dxfId="0" priority="1" operator="between">
      <formula>99</formula>
      <formula>101</formula>
    </cfRule>
  </conditionalFormatting>
  <dataValidations count="6">
    <dataValidation type="list" allowBlank="1" showInputMessage="1" showErrorMessage="1" sqref="M70:M74 M76:M79 M81:M84 M86:M88 M90:M92">
      <formula1>$AI$79:$AI$88</formula1>
    </dataValidation>
    <dataValidation type="list" allowBlank="1" showInputMessage="1" showErrorMessage="1" sqref="C146:D155">
      <formula1>$AI$150:$AI$158</formula1>
    </dataValidation>
    <dataValidation type="list" allowBlank="1" showInputMessage="1" showErrorMessage="1" sqref="D136:G140">
      <formula1>$AJ$131:$AJ$137</formula1>
    </dataValidation>
    <dataValidation type="list" allowBlank="1" showInputMessage="1" showErrorMessage="1" sqref="D131:G135">
      <formula1>$AI$131:$AI$148</formula1>
    </dataValidation>
    <dataValidation type="list" allowBlank="1" showInputMessage="1" showErrorMessage="1" sqref="D125:G130">
      <formula1>$AI$120:$AI$130</formula1>
    </dataValidation>
    <dataValidation type="list" allowBlank="1" showInputMessage="1" showErrorMessage="1" sqref="G64:N64">
      <formula1>$AI$59:$AI$70</formula1>
    </dataValidation>
  </dataValidations>
  <pageMargins left="0.70866141732283472" right="0.70866141732283472" top="0.55118110236220474" bottom="0.35433070866141736" header="0.31496062992125984" footer="0.31496062992125984"/>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原価計算とは</vt:lpstr>
      <vt:lpstr>簡易原価計算</vt:lpstr>
      <vt:lpstr>試算例</vt:lpstr>
      <vt:lpstr>簡易原価計算!Print_Area</vt:lpstr>
      <vt:lpstr>試算例!Print_Area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藤原　可純</cp:lastModifiedBy>
  <cp:lastPrinted>2014-03-06T09:40:06Z</cp:lastPrinted>
  <dcterms:created xsi:type="dcterms:W3CDTF">2014-02-04T04:31:39Z</dcterms:created>
  <dcterms:modified xsi:type="dcterms:W3CDTF">2024-03-01T02:44:12Z</dcterms:modified>
</cp:coreProperties>
</file>